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55.xml" ContentType="application/vnd.openxmlformats-officedocument.drawingml.chart+xml"/>
  <Override PartName="/xl/theme/themeOverride24.xml" ContentType="application/vnd.openxmlformats-officedocument.themeOverride+xml"/>
  <Override PartName="/xl/charts/chart154.xml" ContentType="application/vnd.openxmlformats-officedocument.drawingml.chart+xml"/>
  <Override PartName="/xl/theme/themeOverride23.xml" ContentType="application/vnd.openxmlformats-officedocument.themeOverride+xml"/>
  <Override PartName="/xl/charts/chart153.xml" ContentType="application/vnd.openxmlformats-officedocument.drawingml.chart+xml"/>
  <Override PartName="/xl/charts/chart152.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60.xml" ContentType="application/vnd.openxmlformats-officedocument.drawingml.chart+xml"/>
  <Override PartName="/xl/theme/themeOverride26.xml" ContentType="application/vnd.openxmlformats-officedocument.themeOverride+xml"/>
  <Override PartName="/xl/charts/chart159.xml" ContentType="application/vnd.openxmlformats-officedocument.drawingml.chart+xml"/>
  <Override PartName="/xl/theme/themeOverride25.xml" ContentType="application/vnd.openxmlformats-officedocument.themeOverride+xml"/>
  <Override PartName="/xl/charts/chart158.xml" ContentType="application/vnd.openxmlformats-officedocument.drawingml.chart+xml"/>
  <Override PartName="/xl/charts/chart151.xml" ContentType="application/vnd.openxmlformats-officedocument.drawingml.chart+xml"/>
  <Override PartName="/xl/drawings/drawing36.xml" ContentType="application/vnd.openxmlformats-officedocument.drawing+xml"/>
  <Override PartName="/xl/charts/chart150.xml" ContentType="application/vnd.openxmlformats-officedocument.drawingml.chart+xml"/>
  <Override PartName="/xl/theme/themeOverride20.xml" ContentType="application/vnd.openxmlformats-officedocument.themeOverride+xml"/>
  <Override PartName="/xl/charts/chart144.xml" ContentType="application/vnd.openxmlformats-officedocument.drawingml.chart+xml"/>
  <Override PartName="/xl/theme/themeOverride19.xml" ContentType="application/vnd.openxmlformats-officedocument.themeOverride+xml"/>
  <Override PartName="/xl/charts/chart143.xml" ContentType="application/vnd.openxmlformats-officedocument.drawingml.chart+xml"/>
  <Override PartName="/xl/charts/chart142.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theme/themeOverride22.xml" ContentType="application/vnd.openxmlformats-officedocument.themeOverride+xml"/>
  <Override PartName="/xl/charts/chart149.xml" ContentType="application/vnd.openxmlformats-officedocument.drawingml.chart+xml"/>
  <Override PartName="/xl/theme/themeOverride21.xml" ContentType="application/vnd.openxmlformats-officedocument.themeOverride+xml"/>
  <Override PartName="/xl/charts/chart148.xml" ContentType="application/vnd.openxmlformats-officedocument.drawingml.chart+xml"/>
  <Override PartName="/xl/charts/chart147.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drawings/drawing41.xml" ContentType="application/vnd.openxmlformats-officedocument.drawing+xml"/>
  <Override PartName="/xl/charts/chart173.xml" ContentType="application/vnd.openxmlformats-officedocument.drawingml.chart+xml"/>
  <Override PartName="/xl/charts/chart172.xml" ContentType="application/vnd.openxmlformats-officedocument.drawingml.chart+xml"/>
  <Override PartName="/xl/theme/themeOverride31.xml" ContentType="application/vnd.openxmlformats-officedocument.themeOverride+xml"/>
  <Override PartName="/xl/charts/chart171.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9.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7.xml" ContentType="application/vnd.openxmlformats-officedocument.drawingml.chart+xml"/>
  <Override PartName="/xl/charts/chart176.xml" ContentType="application/vnd.openxmlformats-officedocument.drawingml.chart+xml"/>
  <Override PartName="/xl/drawings/drawing40.xml" ContentType="application/vnd.openxmlformats-officedocument.drawing+xml"/>
  <Override PartName="/xl/charts/chart165.xml" ContentType="application/vnd.openxmlformats-officedocument.drawingml.chart+xml"/>
  <Override PartName="/xl/theme/themeOverride28.xml" ContentType="application/vnd.openxmlformats-officedocument.themeOverride+xml"/>
  <Override PartName="/xl/charts/chart164.xml" ContentType="application/vnd.openxmlformats-officedocument.drawingml.chart+xml"/>
  <Override PartName="/xl/theme/themeOverride27.xml" ContentType="application/vnd.openxmlformats-officedocument.themeOverride+xml"/>
  <Override PartName="/xl/charts/chart163.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70.xml" ContentType="application/vnd.openxmlformats-officedocument.drawingml.chart+xml"/>
  <Override PartName="/xl/theme/themeOverride30.xml" ContentType="application/vnd.openxmlformats-officedocument.themeOverride+xml"/>
  <Override PartName="/xl/charts/chart169.xml" ContentType="application/vnd.openxmlformats-officedocument.drawingml.chart+xml"/>
  <Override PartName="/xl/theme/themeOverride29.xml" ContentType="application/vnd.openxmlformats-officedocument.themeOverride+xml"/>
  <Override PartName="/xl/charts/chart168.xml" ContentType="application/vnd.openxmlformats-officedocument.drawingml.chart+xml"/>
  <Override PartName="/xl/charts/chart141.xml" ContentType="application/vnd.openxmlformats-officedocument.drawingml.chart+xml"/>
  <Override PartName="/xl/drawings/drawing34.xml" ContentType="application/vnd.openxmlformats-officedocument.drawing+xml"/>
  <Override PartName="/xl/charts/chart120.xml" ContentType="application/vnd.openxmlformats-officedocument.drawingml.chart+xml"/>
  <Override PartName="/xl/theme/themeOverride10.xml" ContentType="application/vnd.openxmlformats-officedocument.themeOverride+xml"/>
  <Override PartName="/xl/charts/chart119.xml" ContentType="application/vnd.openxmlformats-officedocument.drawingml.chart+xml"/>
  <Override PartName="/xl/theme/themeOverride9.xml" ContentType="application/vnd.openxmlformats-officedocument.themeOverride+xml"/>
  <Override PartName="/xl/charts/chart118.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theme/themeOverride12.xml" ContentType="application/vnd.openxmlformats-officedocument.themeOverride+xml"/>
  <Override PartName="/xl/charts/chart124.xml" ContentType="application/vnd.openxmlformats-officedocument.drawingml.chart+xml"/>
  <Override PartName="/xl/theme/themeOverride11.xml" ContentType="application/vnd.openxmlformats-officedocument.themeOverride+xml"/>
  <Override PartName="/xl/charts/chart123.xml" ContentType="application/vnd.openxmlformats-officedocument.drawingml.chart+xml"/>
  <Override PartName="/xl/charts/chart122.xml" ContentType="application/vnd.openxmlformats-officedocument.drawingml.chart+xml"/>
  <Override PartName="/xl/charts/chart117.xml" ContentType="application/vnd.openxmlformats-officedocument.drawingml.chart+xml"/>
  <Override PartName="/xl/charts/chart116.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drawings/drawing28.xml" ContentType="application/vnd.openxmlformats-officedocument.drawing+xml"/>
  <Override PartName="/xl/charts/chart110.xml" ContentType="application/vnd.openxmlformats-officedocument.drawingml.chart+xml"/>
  <Override PartName="/xl/charts/chart109.xml" ContentType="application/vnd.openxmlformats-officedocument.drawingml.chart+xml"/>
  <Override PartName="/xl/charts/chart108.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7.xml" ContentType="application/vnd.openxmlformats-officedocument.themeOverride+xml"/>
  <Override PartName="/xl/charts/chart115.xml" ContentType="application/vnd.openxmlformats-officedocument.drawingml.chart+xml"/>
  <Override PartName="/xl/theme/themeOverride8.xml" ContentType="application/vnd.openxmlformats-officedocument.themeOverride+xml"/>
  <Override PartName="/xl/worksheets/sheet1.xml" ContentType="application/vnd.openxmlformats-officedocument.spreadsheetml.worksheet+xml"/>
  <Override PartName="/xl/charts/chart125.xml" ContentType="application/vnd.openxmlformats-officedocument.drawingml.chart+xml"/>
  <Override PartName="/xl/drawings/drawing33.xml" ContentType="application/vnd.openxmlformats-officedocument.drawing+xml"/>
  <Override PartName="/xl/charts/chart135.xml" ContentType="application/vnd.openxmlformats-officedocument.drawingml.chart+xml"/>
  <Override PartName="/xl/theme/themeOverride16.xml" ContentType="application/vnd.openxmlformats-officedocument.themeOverride+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40.xml" ContentType="application/vnd.openxmlformats-officedocument.drawingml.chart+xml"/>
  <Override PartName="/xl/theme/themeOverride18.xml" ContentType="application/vnd.openxmlformats-officedocument.themeOverride+xml"/>
  <Override PartName="/xl/charts/chart139.xml" ContentType="application/vnd.openxmlformats-officedocument.drawingml.chart+xml"/>
  <Override PartName="/xl/theme/themeOverride17.xml" ContentType="application/vnd.openxmlformats-officedocument.themeOverride+xml"/>
  <Override PartName="/xl/charts/chart134.xml" ContentType="application/vnd.openxmlformats-officedocument.drawingml.chart+xml"/>
  <Override PartName="/xl/theme/themeOverride15.xml" ContentType="application/vnd.openxmlformats-officedocument.themeOverride+xml"/>
  <Override PartName="/xl/charts/chart133.xml" ContentType="application/vnd.openxmlformats-officedocument.drawingml.chart+xml"/>
  <Override PartName="/xl/theme/themeOverride13.xml" ContentType="application/vnd.openxmlformats-officedocument.themeOverride+xml"/>
  <Override PartName="/xl/charts/chart128.xml" ContentType="application/vnd.openxmlformats-officedocument.drawingml.chart+xml"/>
  <Override PartName="/xl/charts/chart127.xml" ContentType="application/vnd.openxmlformats-officedocument.drawingml.chart+xml"/>
  <Override PartName="/xl/charts/chart126.xml" ContentType="application/vnd.openxmlformats-officedocument.drawingml.chart+xml"/>
  <Override PartName="/xl/drawings/drawing31.xml" ContentType="application/vnd.openxmlformats-officedocument.drawing+xml"/>
  <Override PartName="/xl/charts/chart129.xml" ContentType="application/vnd.openxmlformats-officedocument.drawingml.chart+xml"/>
  <Override PartName="/xl/theme/themeOverride14.xml" ContentType="application/vnd.openxmlformats-officedocument.themeOverride+xml"/>
  <Override PartName="/xl/charts/chart130.xml" ContentType="application/vnd.openxmlformats-officedocument.drawingml.chart+xml"/>
  <Override PartName="/xl/charts/chart132.xml" ContentType="application/vnd.openxmlformats-officedocument.drawingml.chart+xml"/>
  <Override PartName="/xl/charts/chart131.xml" ContentType="application/vnd.openxmlformats-officedocument.drawingml.chart+xml"/>
  <Override PartName="/xl/drawings/drawing32.xml" ContentType="application/vnd.openxmlformats-officedocument.drawing+xml"/>
  <Override PartName="/xl/drawings/drawing4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chart107.xml" ContentType="application/vnd.openxmlformats-officedocument.drawingml.chart+xml"/>
  <Override PartName="/xl/charts/chart114.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9.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theme/themeOverride3.xml" ContentType="application/vnd.openxmlformats-officedocument.themeOverride+xml"/>
  <Override PartName="/xl/charts/chart18.xml" ContentType="application/vnd.openxmlformats-officedocument.drawingml.chart+xml"/>
  <Override PartName="/xl/charts/chart17.xml" ContentType="application/vnd.openxmlformats-officedocument.drawingml.chart+xml"/>
  <Override PartName="/xl/charts/chart12.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9.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106.xml" ContentType="application/vnd.openxmlformats-officedocument.drawingml.chart+xml"/>
  <Override PartName="/xl/theme/themeOverride5.xml" ContentType="application/vnd.openxmlformats-officedocument.themeOverride+xml"/>
  <Override PartName="/xl/charts/chart43.xml" ContentType="application/vnd.openxmlformats-officedocument.drawingml.chart+xml"/>
  <Override PartName="/xl/charts/chart42.xml" ContentType="application/vnd.openxmlformats-officedocument.drawingml.chart+xml"/>
  <Override PartName="/xl/charts/chart41.xml" ContentType="application/vnd.openxmlformats-officedocument.drawingml.chart+xml"/>
  <Override PartName="/xl/theme/themeOverride6.xml" ContentType="application/vnd.openxmlformats-officedocument.themeOverride+xml"/>
  <Override PartName="/xl/charts/chart45.xml" ContentType="application/vnd.openxmlformats-officedocument.drawingml.chart+xml"/>
  <Override PartName="/xl/charts/chart46.xml" ContentType="application/vnd.openxmlformats-officedocument.drawingml.chart+xml"/>
  <Override PartName="/xl/drawings/drawing15.xml" ContentType="application/vnd.openxmlformats-officedocument.drawing+xml"/>
  <Override PartName="/xl/drawings/drawing14.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2.xml" ContentType="application/vnd.openxmlformats-officedocument.drawing+xml"/>
  <Override PartName="/xl/charts/chart33.xml" ContentType="application/vnd.openxmlformats-officedocument.drawingml.chart+xml"/>
  <Override PartName="/xl/charts/chart32.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40.xml" ContentType="application/vnd.openxmlformats-officedocument.drawingml.chart+xml"/>
  <Override PartName="/xl/theme/themeOverride4.xml" ContentType="application/vnd.openxmlformats-officedocument.themeOverride+xml"/>
  <Override PartName="/xl/charts/chart39.xml" ContentType="application/vnd.openxmlformats-officedocument.drawingml.chart+xml"/>
  <Override PartName="/xl/charts/chart38.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theme/theme1.xml" ContentType="application/vnd.openxmlformats-officedocument.theme+xml"/>
  <Override PartName="/xl/worksheets/sheet50.xml" ContentType="application/vnd.openxmlformats-officedocument.spreadsheetml.worksheet+xml"/>
  <Override PartName="/xl/worksheets/sheet49.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charts/chart47.xml" ContentType="application/vnd.openxmlformats-officedocument.drawingml.chart+xml"/>
  <Override PartName="/xl/charts/chart44.xml" ContentType="application/vnd.openxmlformats-officedocument.drawingml.chart+xml"/>
  <Override PartName="/xl/charts/chart82.xml" ContentType="application/vnd.openxmlformats-officedocument.drawingml.chart+xml"/>
  <Override PartName="/xl/charts/chart81.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7.xml" ContentType="application/vnd.openxmlformats-officedocument.drawingml.chart+xml"/>
  <Override PartName="/xl/charts/chart86.xml" ContentType="application/vnd.openxmlformats-officedocument.drawingml.chart+xml"/>
  <Override PartName="/xl/drawings/drawing23.xml" ContentType="application/vnd.openxmlformats-officedocument.drawing+xml"/>
  <Override PartName="/xl/drawings/drawing22.xml" ContentType="application/vnd.openxmlformats-officedocument.drawing+xml"/>
  <Override PartName="/xl/charts/chart80.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2.xml" ContentType="application/vnd.openxmlformats-officedocument.drawingml.chart+xml"/>
  <Override PartName="/xl/charts/chart71.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charts/chart77.xml" ContentType="application/vnd.openxmlformats-officedocument.drawingml.chart+xml"/>
  <Override PartName="/xl/charts/chart76.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6.xml" ContentType="application/vnd.openxmlformats-officedocument.drawing+xml"/>
  <Override PartName="/xl/charts/chart100.xml" ContentType="application/vnd.openxmlformats-officedocument.drawingml.chart+xml"/>
  <Override PartName="/xl/charts/chart99.xml" ContentType="application/vnd.openxmlformats-officedocument.drawingml.chart+xml"/>
  <Override PartName="/xl/charts/chart98.xml" ContentType="application/vnd.openxmlformats-officedocument.drawingml.chart+xml"/>
  <Override PartName="/xl/charts/chart97.xml" ContentType="application/vnd.openxmlformats-officedocument.drawingml.chart+xml"/>
  <Override PartName="/xl/charts/chart101.xml" ContentType="application/vnd.openxmlformats-officedocument.drawingml.chart+xml"/>
  <Override PartName="/xl/drawings/drawing27.xml" ContentType="application/vnd.openxmlformats-officedocument.drawing+xml"/>
  <Override PartName="/xl/charts/chart105.xml" ContentType="application/vnd.openxmlformats-officedocument.drawingml.chart+xml"/>
  <Override PartName="/xl/charts/chart104.xml" ContentType="application/vnd.openxmlformats-officedocument.drawingml.chart+xml"/>
  <Override PartName="/xl/charts/chart103.xml" ContentType="application/vnd.openxmlformats-officedocument.drawingml.chart+xml"/>
  <Override PartName="/xl/charts/chart102.xml" ContentType="application/vnd.openxmlformats-officedocument.drawingml.chart+xml"/>
  <Override PartName="/xl/charts/chart96.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25.xml" ContentType="application/vnd.openxmlformats-officedocument.drawing+xml"/>
  <Override PartName="/xl/charts/chart95.xml" ContentType="application/vnd.openxmlformats-officedocument.drawingml.chart+xml"/>
  <Override PartName="/xl/charts/chart94.xml" ContentType="application/vnd.openxmlformats-officedocument.drawingml.chart+xml"/>
  <Override PartName="/xl/charts/chart61.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charts/chart51.xml" ContentType="application/vnd.openxmlformats-officedocument.drawingml.chart+xml"/>
  <Override PartName="/xl/charts/chart60.xml" ContentType="application/vnd.openxmlformats-officedocument.drawingml.chart+xml"/>
  <Override PartName="/xl/charts/chart52.xml" ContentType="application/vnd.openxmlformats-officedocument.drawingml.chart+xml"/>
  <Override PartName="/xl/charts/chart63.xml" ContentType="application/vnd.openxmlformats-officedocument.drawingml.chart+xml"/>
  <Override PartName="/xl/charts/chart55.xml" ContentType="application/vnd.openxmlformats-officedocument.drawingml.chart+xml"/>
  <Override PartName="/xl/charts/chart54.xml" ContentType="application/vnd.openxmlformats-officedocument.drawingml.chart+xml"/>
  <Override PartName="/xl/drawings/drawing18.xml" ContentType="application/vnd.openxmlformats-officedocument.drawing+xml"/>
  <Override PartName="/xl/charts/chart53.xml" ContentType="application/vnd.openxmlformats-officedocument.drawingml.chart+xml"/>
  <Override PartName="/xl/charts/chart62.xml" ContentType="application/vnd.openxmlformats-officedocument.drawingml.chart+xml"/>
  <Override PartName="/xl/drawings/drawing19.xml" ContentType="application/vnd.openxmlformats-officedocument.drawing+xml"/>
  <Override PartName="/xl/drawings/drawing17.xml" ContentType="application/vnd.openxmlformats-officedocument.drawing+xml"/>
  <Override PartName="/xl/charts/chart70.xml" ContentType="application/vnd.openxmlformats-officedocument.drawingml.chart+xml"/>
  <Override PartName="/xl/charts/chart56.xml" ContentType="application/vnd.openxmlformats-officedocument.drawingml.chart+xml"/>
  <Override PartName="/xl/drawings/drawing20.xml" ContentType="application/vnd.openxmlformats-officedocument.drawing+xml"/>
  <Override PartName="/xl/charts/chart49.xml" ContentType="application/vnd.openxmlformats-officedocument.drawingml.chart+xml"/>
  <Override PartName="/xl/charts/chart69.xml" ContentType="application/vnd.openxmlformats-officedocument.drawingml.chart+xml"/>
  <Override PartName="/xl/charts/chart57.xml" ContentType="application/vnd.openxmlformats-officedocument.drawingml.chart+xml"/>
  <Override PartName="/xl/charts/chart50.xml" ContentType="application/vnd.openxmlformats-officedocument.drawingml.chart+xml"/>
  <Override PartName="/xl/charts/chart66.xml" ContentType="application/vnd.openxmlformats-officedocument.drawingml.chart+xml"/>
  <Override PartName="/xl/drawings/drawing16.xml" ContentType="application/vnd.openxmlformats-officedocument.drawing+xml"/>
  <Override PartName="/xl/charts/chart68.xml" ContentType="application/vnd.openxmlformats-officedocument.drawingml.chart+xml"/>
  <Override PartName="/xl/charts/chart6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S:\NOVÁ STATISTIKA\Zprávy TEPLO\Roční zprávy TEPLO\RZ Teplo 2020_cz\v3\"/>
    </mc:Choice>
  </mc:AlternateContent>
  <xr:revisionPtr revIDLastSave="0" documentId="13_ncr:1_{2CB0AEB3-4734-4CB0-AAF9-55C5B248E296}" xr6:coauthVersionLast="36" xr6:coauthVersionMax="36" xr10:uidLastSave="{00000000-0000-0000-0000-000000000000}"/>
  <bookViews>
    <workbookView xWindow="0" yWindow="0" windowWidth="23040" windowHeight="9645" tabRatio="946" xr2:uid="{00000000-000D-0000-FFFF-FFFF00000000}"/>
  </bookViews>
  <sheets>
    <sheet name="Titulní" sheetId="169" r:id="rId1"/>
    <sheet name="Obsah" sheetId="27" r:id="rId2"/>
    <sheet name="Úvod" sheetId="170" r:id="rId3"/>
    <sheet name="1" sheetId="51" r:id="rId4"/>
    <sheet name="2" sheetId="105"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10.6" sheetId="168" r:id="rId50"/>
  </sheets>
  <calcPr calcId="191029"/>
</workbook>
</file>

<file path=xl/calcChain.xml><?xml version="1.0" encoding="utf-8"?>
<calcChain xmlns="http://schemas.openxmlformats.org/spreadsheetml/2006/main">
  <c r="B4" i="171" l="1"/>
  <c r="L1" i="171"/>
  <c r="F11" i="162" l="1"/>
  <c r="F5" i="162"/>
  <c r="G20" i="167" l="1"/>
  <c r="G19" i="167"/>
  <c r="G17" i="167"/>
  <c r="G16" i="167"/>
  <c r="G15" i="167"/>
  <c r="G14" i="167"/>
  <c r="G11" i="167"/>
  <c r="G6" i="167"/>
  <c r="F5" i="167"/>
  <c r="D4" i="167"/>
  <c r="F13" i="162"/>
  <c r="F13" i="167" l="1"/>
  <c r="F6" i="167"/>
  <c r="F10" i="167"/>
  <c r="E4" i="167"/>
  <c r="G4" i="167" s="1"/>
  <c r="F14" i="167"/>
  <c r="F18" i="167"/>
  <c r="G5" i="167"/>
  <c r="F7" i="167"/>
  <c r="F15" i="167"/>
  <c r="F8" i="167"/>
  <c r="F16" i="167"/>
  <c r="G7" i="167"/>
  <c r="F9" i="167"/>
  <c r="F17" i="167"/>
  <c r="F11" i="167"/>
  <c r="F19" i="167"/>
  <c r="F12" i="167"/>
  <c r="F20" i="167"/>
  <c r="F4" i="167" l="1"/>
  <c r="O1" i="168" l="1"/>
  <c r="L1" i="167" l="1"/>
  <c r="O1" i="163"/>
  <c r="N1" i="166"/>
  <c r="L1" i="162"/>
  <c r="P1" i="161"/>
  <c r="O1" i="160"/>
  <c r="O1" i="159"/>
  <c r="O1" i="158"/>
  <c r="O1" i="157"/>
  <c r="O1" i="156"/>
  <c r="O1" i="155"/>
  <c r="O1" i="154"/>
  <c r="O1" i="153"/>
  <c r="O1" i="152"/>
  <c r="O1" i="151"/>
  <c r="O1" i="150"/>
  <c r="O1" i="149"/>
  <c r="O1" i="148"/>
  <c r="O1" i="146"/>
  <c r="J1" i="57"/>
  <c r="N1" i="129"/>
  <c r="M1" i="77"/>
  <c r="N1" i="147"/>
  <c r="P1" i="130"/>
  <c r="N1" i="131"/>
  <c r="N1" i="53"/>
  <c r="P1" i="132"/>
  <c r="N1" i="127"/>
  <c r="N1" i="128"/>
  <c r="H6" i="162" l="1"/>
  <c r="H7" i="162" s="1"/>
  <c r="F12" i="162"/>
  <c r="F6" i="162"/>
  <c r="C4" i="167"/>
  <c r="K4" i="163"/>
  <c r="K24" i="163"/>
  <c r="C24" i="163"/>
  <c r="C4" i="163"/>
  <c r="F7" i="162" l="1"/>
  <c r="N11" i="166" l="1"/>
  <c r="N5" i="166" l="1"/>
  <c r="B4" i="167" l="1"/>
  <c r="B24" i="163" l="1"/>
  <c r="J24" i="163"/>
  <c r="N10" i="166" l="1"/>
  <c r="N4" i="166"/>
  <c r="J4" i="163" l="1"/>
  <c r="B4" i="163" l="1"/>
  <c r="A23" i="7" l="1"/>
  <c r="A21" i="7" l="1"/>
  <c r="A20" i="7"/>
  <c r="A18" i="7" l="1"/>
  <c r="A22" i="7" l="1"/>
  <c r="A19" i="7" l="1"/>
  <c r="M1" i="113" l="1"/>
  <c r="M1" i="117"/>
  <c r="M1" i="123"/>
  <c r="M1" i="121"/>
  <c r="M1" i="114"/>
  <c r="M1" i="120"/>
  <c r="M1" i="119"/>
  <c r="M1" i="115"/>
  <c r="M1" i="124"/>
  <c r="M1" i="122"/>
  <c r="M1" i="112"/>
  <c r="M1" i="116"/>
  <c r="M1" i="118"/>
  <c r="D4" i="163" l="1"/>
  <c r="D24" i="163" l="1"/>
  <c r="L24" i="163"/>
  <c r="L4" i="163"/>
  <c r="N6" i="166" l="1"/>
  <c r="N12" i="166" l="1"/>
  <c r="N14" i="128" l="1"/>
  <c r="L7" i="128"/>
  <c r="M7" i="128"/>
  <c r="J7" i="128"/>
  <c r="D7" i="128"/>
  <c r="N9" i="128"/>
  <c r="F7" i="128"/>
  <c r="I7" i="128"/>
  <c r="G7" i="128"/>
  <c r="N10" i="128"/>
  <c r="N13" i="128"/>
  <c r="C7" i="128"/>
  <c r="N19" i="128"/>
  <c r="N17" i="128"/>
  <c r="N12" i="128"/>
  <c r="N8" i="128"/>
  <c r="G12" i="163"/>
  <c r="G11" i="163"/>
  <c r="L21" i="7"/>
  <c r="D21" i="7"/>
  <c r="M20" i="7"/>
  <c r="I20" i="7"/>
  <c r="J19" i="7"/>
  <c r="G21" i="7"/>
  <c r="C21" i="7"/>
  <c r="L20" i="7"/>
  <c r="D20" i="7"/>
  <c r="M19" i="7"/>
  <c r="I19" i="7"/>
  <c r="F21" i="7"/>
  <c r="G20" i="7"/>
  <c r="D19" i="7"/>
  <c r="J21" i="7"/>
  <c r="C20" i="7"/>
  <c r="L19" i="7"/>
  <c r="M21" i="7"/>
  <c r="I21" i="7"/>
  <c r="J20" i="7"/>
  <c r="F20" i="7"/>
  <c r="G19" i="7"/>
  <c r="C19" i="7"/>
  <c r="F19" i="7"/>
  <c r="N18" i="128" l="1"/>
  <c r="I22" i="147"/>
  <c r="L22" i="147"/>
  <c r="F14" i="147"/>
  <c r="H22" i="147"/>
  <c r="B7" i="128"/>
  <c r="B6" i="128" s="1"/>
  <c r="K5" i="147"/>
  <c r="E22" i="147"/>
  <c r="F5" i="147"/>
  <c r="D22" i="147"/>
  <c r="P16" i="130"/>
  <c r="D6" i="131"/>
  <c r="M22" i="147"/>
  <c r="J14" i="147"/>
  <c r="E5" i="147"/>
  <c r="E7" i="129"/>
  <c r="J11" i="57"/>
  <c r="B6" i="77"/>
  <c r="J14" i="57"/>
  <c r="J13" i="57"/>
  <c r="C7" i="129"/>
  <c r="H4" i="57"/>
  <c r="J6" i="77"/>
  <c r="H5" i="77" s="1"/>
  <c r="E4" i="57"/>
  <c r="D7" i="129"/>
  <c r="J15" i="57"/>
  <c r="J12" i="57"/>
  <c r="H7" i="129"/>
  <c r="N9" i="129"/>
  <c r="C6" i="171" s="1"/>
  <c r="J16" i="57"/>
  <c r="N12" i="129"/>
  <c r="C9" i="171" s="1"/>
  <c r="J7" i="57"/>
  <c r="I4" i="57"/>
  <c r="J9" i="57"/>
  <c r="D6" i="77"/>
  <c r="B5" i="77" s="1"/>
  <c r="L6" i="77"/>
  <c r="G7" i="129"/>
  <c r="L7" i="129"/>
  <c r="N13" i="129"/>
  <c r="C10" i="171" s="1"/>
  <c r="K7" i="129"/>
  <c r="C4" i="57"/>
  <c r="N14" i="129"/>
  <c r="C11" i="171" s="1"/>
  <c r="M6" i="77"/>
  <c r="K5" i="77" s="1"/>
  <c r="H6" i="77"/>
  <c r="C6" i="77"/>
  <c r="N10" i="129"/>
  <c r="C7" i="171" s="1"/>
  <c r="J17" i="57"/>
  <c r="J5" i="57"/>
  <c r="B4" i="57"/>
  <c r="F6" i="77"/>
  <c r="G6" i="77"/>
  <c r="E5" i="77" s="1"/>
  <c r="J8" i="57"/>
  <c r="K6" i="77"/>
  <c r="E6" i="77"/>
  <c r="I7" i="129"/>
  <c r="B7" i="129"/>
  <c r="N8" i="129"/>
  <c r="C5" i="171" s="1"/>
  <c r="F4" i="57"/>
  <c r="G4" i="57"/>
  <c r="N11" i="129"/>
  <c r="C8" i="171" s="1"/>
  <c r="J6" i="57"/>
  <c r="M7" i="129"/>
  <c r="I6" i="77"/>
  <c r="F7" i="129"/>
  <c r="J7" i="129"/>
  <c r="J18" i="57"/>
  <c r="D4" i="57"/>
  <c r="N15" i="129"/>
  <c r="C12" i="171" s="1"/>
  <c r="J10" i="57"/>
  <c r="L6" i="131"/>
  <c r="F4" i="130"/>
  <c r="C7" i="53"/>
  <c r="N20" i="128"/>
  <c r="P12" i="132"/>
  <c r="P10" i="132"/>
  <c r="P6" i="130"/>
  <c r="E7" i="128"/>
  <c r="E6" i="128" s="1"/>
  <c r="N16" i="128"/>
  <c r="I18" i="7"/>
  <c r="K7" i="7"/>
  <c r="K19" i="7"/>
  <c r="H4" i="132"/>
  <c r="N14" i="127"/>
  <c r="P8" i="132"/>
  <c r="N9" i="53"/>
  <c r="N9" i="127"/>
  <c r="P11" i="132"/>
  <c r="N12" i="131"/>
  <c r="N20" i="131"/>
  <c r="N13" i="131"/>
  <c r="D4" i="130"/>
  <c r="P9" i="130"/>
  <c r="N14" i="131"/>
  <c r="P20" i="130"/>
  <c r="F6" i="131"/>
  <c r="P11" i="130"/>
  <c r="P18" i="130"/>
  <c r="P19" i="130"/>
  <c r="G15" i="163"/>
  <c r="F15" i="163"/>
  <c r="F17" i="163"/>
  <c r="G17" i="163"/>
  <c r="G8" i="163"/>
  <c r="F8" i="163"/>
  <c r="E14" i="147"/>
  <c r="N19" i="147"/>
  <c r="H7" i="128"/>
  <c r="H6" i="128" s="1"/>
  <c r="G10" i="163"/>
  <c r="F10" i="163"/>
  <c r="N13" i="127"/>
  <c r="G4" i="132"/>
  <c r="D7" i="53"/>
  <c r="C6" i="131"/>
  <c r="I4" i="130"/>
  <c r="P13" i="132"/>
  <c r="P8" i="130"/>
  <c r="J6" i="131"/>
  <c r="G4" i="130"/>
  <c r="G19" i="163"/>
  <c r="F19" i="163"/>
  <c r="G18" i="7"/>
  <c r="C4" i="132"/>
  <c r="J5" i="147"/>
  <c r="N25" i="147"/>
  <c r="N11" i="147"/>
  <c r="N16" i="147"/>
  <c r="F16" i="163"/>
  <c r="G16" i="163"/>
  <c r="E20" i="7"/>
  <c r="E9" i="7"/>
  <c r="N7" i="127"/>
  <c r="N16" i="53"/>
  <c r="N21" i="53"/>
  <c r="H9" i="7"/>
  <c r="H20" i="7"/>
  <c r="C6" i="127"/>
  <c r="D6" i="127"/>
  <c r="N11" i="53"/>
  <c r="K4" i="132"/>
  <c r="P7" i="132"/>
  <c r="G6" i="131"/>
  <c r="P5" i="130"/>
  <c r="B4" i="130"/>
  <c r="K4" i="130"/>
  <c r="P7" i="130"/>
  <c r="P15" i="130"/>
  <c r="M18" i="7"/>
  <c r="G14" i="163"/>
  <c r="F14" i="163"/>
  <c r="B22" i="147"/>
  <c r="N23" i="147"/>
  <c r="N8" i="147"/>
  <c r="N21" i="147"/>
  <c r="J22" i="147"/>
  <c r="N15" i="128"/>
  <c r="B20" i="7"/>
  <c r="N9" i="7"/>
  <c r="B9" i="7"/>
  <c r="B6" i="131"/>
  <c r="J18" i="7"/>
  <c r="I6" i="127"/>
  <c r="G6" i="127"/>
  <c r="B7" i="7"/>
  <c r="N7" i="7"/>
  <c r="B19" i="7"/>
  <c r="N16" i="127"/>
  <c r="L4" i="132"/>
  <c r="P14" i="132"/>
  <c r="N11" i="127"/>
  <c r="N19" i="127"/>
  <c r="N4" i="132"/>
  <c r="L7" i="53"/>
  <c r="K6" i="131"/>
  <c r="C4" i="130"/>
  <c r="O4" i="130"/>
  <c r="D4" i="132"/>
  <c r="P9" i="132"/>
  <c r="N8" i="53"/>
  <c r="E6" i="131"/>
  <c r="N11" i="131"/>
  <c r="N19" i="131"/>
  <c r="N4" i="130"/>
  <c r="P17" i="130"/>
  <c r="F12" i="163"/>
  <c r="G20" i="163"/>
  <c r="F20" i="163"/>
  <c r="G5" i="147"/>
  <c r="K14" i="147"/>
  <c r="N13" i="147"/>
  <c r="K22" i="147"/>
  <c r="N18" i="147"/>
  <c r="F22" i="147"/>
  <c r="H21" i="7"/>
  <c r="H11" i="7"/>
  <c r="N12" i="127"/>
  <c r="J4" i="132"/>
  <c r="F18" i="163"/>
  <c r="E11" i="7"/>
  <c r="E21" i="7"/>
  <c r="M6" i="127"/>
  <c r="E4" i="132"/>
  <c r="N18" i="53"/>
  <c r="K9" i="7"/>
  <c r="K20" i="7"/>
  <c r="F6" i="127"/>
  <c r="L6" i="127"/>
  <c r="P19" i="132"/>
  <c r="N8" i="131"/>
  <c r="N16" i="131"/>
  <c r="H4" i="130"/>
  <c r="P14" i="130"/>
  <c r="N17" i="131"/>
  <c r="I4" i="132"/>
  <c r="F7" i="53"/>
  <c r="I6" i="131"/>
  <c r="N10" i="131"/>
  <c r="N18" i="131"/>
  <c r="C5" i="147"/>
  <c r="G14" i="147"/>
  <c r="N24" i="147"/>
  <c r="N10" i="147"/>
  <c r="G22" i="147"/>
  <c r="L5" i="147"/>
  <c r="N15" i="147"/>
  <c r="B14" i="147"/>
  <c r="N11" i="128"/>
  <c r="F4" i="132"/>
  <c r="C18" i="7"/>
  <c r="M4" i="132"/>
  <c r="N11" i="7"/>
  <c r="B11" i="7"/>
  <c r="B21" i="7"/>
  <c r="M7" i="53"/>
  <c r="J6" i="127"/>
  <c r="P6" i="132"/>
  <c r="L4" i="130"/>
  <c r="B4" i="132"/>
  <c r="P5" i="132"/>
  <c r="J7" i="53"/>
  <c r="M6" i="131"/>
  <c r="E4" i="130"/>
  <c r="L18" i="7"/>
  <c r="G5" i="163"/>
  <c r="F5" i="163"/>
  <c r="E4" i="163"/>
  <c r="F18" i="7"/>
  <c r="C14" i="147"/>
  <c r="B5" i="147"/>
  <c r="N6" i="147"/>
  <c r="N7" i="147"/>
  <c r="C22" i="147"/>
  <c r="H5" i="147"/>
  <c r="L14" i="147"/>
  <c r="N20" i="147"/>
  <c r="N21" i="128"/>
  <c r="E7" i="7"/>
  <c r="E19" i="7"/>
  <c r="P16" i="132"/>
  <c r="I7" i="53"/>
  <c r="H6" i="131"/>
  <c r="P15" i="132"/>
  <c r="P13" i="130"/>
  <c r="O4" i="132"/>
  <c r="J4" i="130"/>
  <c r="G7" i="163"/>
  <c r="F7" i="163"/>
  <c r="G9" i="163"/>
  <c r="F9" i="163"/>
  <c r="G6" i="163"/>
  <c r="F6" i="163"/>
  <c r="M5" i="147"/>
  <c r="N12" i="147"/>
  <c r="M14" i="147"/>
  <c r="D5" i="147"/>
  <c r="H14" i="147"/>
  <c r="N17" i="147"/>
  <c r="N22" i="128"/>
  <c r="N23" i="128"/>
  <c r="K11" i="7"/>
  <c r="K21" i="7"/>
  <c r="N18" i="127"/>
  <c r="P20" i="132"/>
  <c r="P18" i="132"/>
  <c r="H19" i="7"/>
  <c r="H7" i="7"/>
  <c r="G7" i="53"/>
  <c r="N23" i="53"/>
  <c r="N10" i="53"/>
  <c r="P10" i="130"/>
  <c r="N17" i="127"/>
  <c r="P17" i="132"/>
  <c r="N12" i="53"/>
  <c r="M4" i="130"/>
  <c r="P12" i="130"/>
  <c r="N7" i="131"/>
  <c r="N15" i="131"/>
  <c r="F11" i="163"/>
  <c r="F13" i="163"/>
  <c r="G13" i="163"/>
  <c r="D18" i="7"/>
  <c r="I5" i="147"/>
  <c r="N9" i="147"/>
  <c r="I14" i="147"/>
  <c r="D14" i="147"/>
  <c r="K7" i="128"/>
  <c r="K6" i="128" s="1"/>
  <c r="B5" i="131" l="1"/>
  <c r="N15" i="127"/>
  <c r="D8" i="171"/>
  <c r="E8" i="171"/>
  <c r="E6" i="171"/>
  <c r="D6" i="171"/>
  <c r="K6" i="127"/>
  <c r="K5" i="127" s="1"/>
  <c r="E10" i="171"/>
  <c r="D10" i="171"/>
  <c r="E7" i="171"/>
  <c r="D7" i="171"/>
  <c r="E9" i="171"/>
  <c r="D9" i="171"/>
  <c r="D12" i="171"/>
  <c r="E12" i="171"/>
  <c r="E5" i="171"/>
  <c r="D5" i="171"/>
  <c r="C4" i="171"/>
  <c r="E11" i="171"/>
  <c r="D11" i="171"/>
  <c r="N20" i="53"/>
  <c r="H5" i="131"/>
  <c r="B7" i="53"/>
  <c r="B6" i="53" s="1"/>
  <c r="E6" i="129"/>
  <c r="H6" i="129"/>
  <c r="J4" i="57"/>
  <c r="B6" i="129"/>
  <c r="N6" i="129"/>
  <c r="K6" i="129"/>
  <c r="E7" i="53"/>
  <c r="E6" i="53" s="1"/>
  <c r="E5" i="131"/>
  <c r="N6" i="128"/>
  <c r="H6" i="127"/>
  <c r="H5" i="127" s="1"/>
  <c r="F22" i="7"/>
  <c r="O9" i="163"/>
  <c r="N9" i="163"/>
  <c r="N34" i="163"/>
  <c r="O34" i="163"/>
  <c r="F37" i="163"/>
  <c r="G37" i="163"/>
  <c r="O32" i="163"/>
  <c r="N32" i="163"/>
  <c r="G31" i="163"/>
  <c r="F31" i="163"/>
  <c r="N26" i="163"/>
  <c r="O26" i="163"/>
  <c r="O19" i="163"/>
  <c r="N19" i="163"/>
  <c r="G29" i="163"/>
  <c r="F29" i="163"/>
  <c r="N8" i="163"/>
  <c r="O8" i="163"/>
  <c r="G22" i="7"/>
  <c r="N33" i="163"/>
  <c r="O33" i="163"/>
  <c r="O13" i="163"/>
  <c r="N13" i="163"/>
  <c r="M22" i="7"/>
  <c r="D9" i="166"/>
  <c r="D8" i="166"/>
  <c r="L9" i="166"/>
  <c r="L8" i="166"/>
  <c r="P4" i="132"/>
  <c r="C9" i="166"/>
  <c r="C8" i="166"/>
  <c r="N14" i="147"/>
  <c r="N14" i="53"/>
  <c r="J22" i="7"/>
  <c r="O27" i="163"/>
  <c r="N27" i="163"/>
  <c r="N15" i="53"/>
  <c r="O11" i="163"/>
  <c r="N11" i="163"/>
  <c r="G27" i="163"/>
  <c r="F27" i="163"/>
  <c r="G25" i="163"/>
  <c r="E24" i="163"/>
  <c r="F25" i="163"/>
  <c r="N35" i="163"/>
  <c r="O35" i="163"/>
  <c r="O12" i="163"/>
  <c r="N12" i="163"/>
  <c r="G28" i="163"/>
  <c r="F28" i="163"/>
  <c r="N9" i="131"/>
  <c r="N5" i="131" s="1"/>
  <c r="E6" i="127"/>
  <c r="E5" i="127" s="1"/>
  <c r="N19" i="53"/>
  <c r="G26" i="163"/>
  <c r="F26" i="163"/>
  <c r="N10" i="127"/>
  <c r="F9" i="166"/>
  <c r="F8" i="166"/>
  <c r="O7" i="163"/>
  <c r="N7" i="163"/>
  <c r="G34" i="163"/>
  <c r="F34" i="163"/>
  <c r="O25" i="163"/>
  <c r="M24" i="163"/>
  <c r="N25" i="163"/>
  <c r="L22" i="7"/>
  <c r="O6" i="163"/>
  <c r="N6" i="163"/>
  <c r="C22" i="7"/>
  <c r="N10" i="163"/>
  <c r="O10" i="163"/>
  <c r="G4" i="163"/>
  <c r="F4" i="163"/>
  <c r="K5" i="131"/>
  <c r="M9" i="166"/>
  <c r="M8" i="166"/>
  <c r="P4" i="130"/>
  <c r="H7" i="53"/>
  <c r="H6" i="53" s="1"/>
  <c r="K7" i="53"/>
  <c r="K6" i="53" s="1"/>
  <c r="I8" i="166"/>
  <c r="I9" i="166"/>
  <c r="O15" i="163"/>
  <c r="N15" i="163"/>
  <c r="N29" i="163"/>
  <c r="O29" i="163"/>
  <c r="G36" i="163"/>
  <c r="F36" i="163"/>
  <c r="F30" i="163"/>
  <c r="G30" i="163"/>
  <c r="O5" i="163"/>
  <c r="M4" i="163"/>
  <c r="N5" i="163"/>
  <c r="O31" i="163"/>
  <c r="N31" i="163"/>
  <c r="N18" i="163"/>
  <c r="N38" i="163"/>
  <c r="O38" i="163"/>
  <c r="G32" i="163"/>
  <c r="F32" i="163"/>
  <c r="O36" i="163"/>
  <c r="N36" i="163"/>
  <c r="G35" i="163"/>
  <c r="F35" i="163"/>
  <c r="G38" i="163"/>
  <c r="F38" i="163"/>
  <c r="N13" i="53"/>
  <c r="N17" i="53"/>
  <c r="B6" i="127"/>
  <c r="B5" i="127" s="1"/>
  <c r="N20" i="127"/>
  <c r="I22" i="7"/>
  <c r="J9" i="166"/>
  <c r="J8" i="166"/>
  <c r="O14" i="163"/>
  <c r="N14" i="163"/>
  <c r="N22" i="53"/>
  <c r="D22" i="7"/>
  <c r="O30" i="163"/>
  <c r="N30" i="163"/>
  <c r="G33" i="163"/>
  <c r="F33" i="163"/>
  <c r="O28" i="163"/>
  <c r="N28" i="163"/>
  <c r="N20" i="163"/>
  <c r="O20" i="163"/>
  <c r="O37" i="163"/>
  <c r="N37" i="163"/>
  <c r="O17" i="163"/>
  <c r="N17" i="163"/>
  <c r="O16" i="163"/>
  <c r="N16" i="163"/>
  <c r="N5" i="147"/>
  <c r="N8" i="127"/>
  <c r="N22" i="147"/>
  <c r="G8" i="166"/>
  <c r="G9" i="166"/>
  <c r="F23" i="7"/>
  <c r="M23" i="7"/>
  <c r="D23" i="7"/>
  <c r="J23" i="7"/>
  <c r="L23" i="7"/>
  <c r="I23" i="7"/>
  <c r="C23" i="7"/>
  <c r="G23" i="7"/>
  <c r="E4" i="171" l="1"/>
  <c r="D4" i="171"/>
  <c r="N5" i="127"/>
  <c r="K23" i="7"/>
  <c r="K15" i="7"/>
  <c r="E10" i="162"/>
  <c r="E9" i="162"/>
  <c r="K9" i="166"/>
  <c r="K8" i="166"/>
  <c r="B9" i="166"/>
  <c r="N7" i="166"/>
  <c r="B8" i="166"/>
  <c r="I15" i="166"/>
  <c r="I14" i="166"/>
  <c r="L14" i="166"/>
  <c r="L15" i="166"/>
  <c r="J15" i="166"/>
  <c r="J14" i="166"/>
  <c r="F14" i="166"/>
  <c r="F15" i="166"/>
  <c r="F8" i="162"/>
  <c r="B10" i="162"/>
  <c r="B9" i="162"/>
  <c r="K13" i="7"/>
  <c r="K22" i="7"/>
  <c r="H5" i="7"/>
  <c r="H18" i="7"/>
  <c r="K15" i="166"/>
  <c r="K14" i="166"/>
  <c r="H8" i="166"/>
  <c r="H9" i="166"/>
  <c r="C10" i="162"/>
  <c r="C9" i="162"/>
  <c r="E5" i="7"/>
  <c r="E18" i="7"/>
  <c r="G15" i="166"/>
  <c r="G14" i="166"/>
  <c r="E15" i="162"/>
  <c r="E16" i="162"/>
  <c r="D14" i="166"/>
  <c r="D15" i="166"/>
  <c r="N4" i="163"/>
  <c r="O4" i="163"/>
  <c r="C15" i="166"/>
  <c r="C14" i="166"/>
  <c r="N24" i="163"/>
  <c r="O24" i="163"/>
  <c r="E9" i="166"/>
  <c r="E8" i="166"/>
  <c r="G24" i="163"/>
  <c r="F24" i="163"/>
  <c r="N6" i="53"/>
  <c r="D10" i="162"/>
  <c r="D9" i="162"/>
  <c r="K5" i="7"/>
  <c r="K18" i="7"/>
  <c r="B5" i="7"/>
  <c r="N5" i="7"/>
  <c r="B18" i="7"/>
  <c r="M15" i="166"/>
  <c r="M14" i="166"/>
  <c r="N39" i="158"/>
  <c r="N39" i="149"/>
  <c r="N40" i="156"/>
  <c r="N39" i="154"/>
  <c r="N39" i="157"/>
  <c r="N40" i="146"/>
  <c r="N39" i="155"/>
  <c r="N39" i="150"/>
  <c r="N39" i="159"/>
  <c r="N39" i="153"/>
  <c r="N40" i="152"/>
  <c r="N39" i="160"/>
  <c r="N39" i="148"/>
  <c r="N39" i="151"/>
  <c r="N41" i="155"/>
  <c r="N41" i="146"/>
  <c r="N40" i="159"/>
  <c r="N41" i="152"/>
  <c r="N40" i="157"/>
  <c r="N40" i="148"/>
  <c r="N41" i="151"/>
  <c r="N40" i="155"/>
  <c r="N40" i="160"/>
  <c r="N41" i="150"/>
  <c r="N41" i="157"/>
  <c r="N41" i="149"/>
  <c r="N41" i="160"/>
  <c r="N40" i="151"/>
  <c r="N40" i="154"/>
  <c r="N41" i="153"/>
  <c r="N42" i="152"/>
  <c r="N41" i="148"/>
  <c r="N40" i="149"/>
  <c r="N41" i="159"/>
  <c r="N40" i="158"/>
  <c r="N41" i="158"/>
  <c r="N40" i="153"/>
  <c r="N41" i="156"/>
  <c r="N40" i="150"/>
  <c r="N41" i="154"/>
  <c r="N42" i="156"/>
  <c r="N15" i="7" l="1"/>
  <c r="B23" i="7"/>
  <c r="B15" i="7"/>
  <c r="N13" i="7"/>
  <c r="B13" i="7"/>
  <c r="B22" i="7"/>
  <c r="B15" i="166"/>
  <c r="N13" i="166"/>
  <c r="B14" i="166"/>
  <c r="N9" i="166"/>
  <c r="N8" i="166"/>
  <c r="H13" i="7"/>
  <c r="H22" i="7"/>
  <c r="B15" i="162"/>
  <c r="F14" i="162"/>
  <c r="B16" i="162"/>
  <c r="H23" i="7"/>
  <c r="H15" i="7"/>
  <c r="E23" i="7"/>
  <c r="E15" i="7"/>
  <c r="H15" i="166"/>
  <c r="H14" i="166"/>
  <c r="F9" i="162"/>
  <c r="F10" i="162"/>
  <c r="C16" i="162"/>
  <c r="C15" i="162"/>
  <c r="E22" i="7"/>
  <c r="E13" i="7"/>
  <c r="D15" i="162"/>
  <c r="D16" i="162"/>
  <c r="E14" i="166"/>
  <c r="E15" i="166"/>
  <c r="N14" i="166" l="1"/>
  <c r="N15" i="166"/>
  <c r="F15" i="162"/>
  <c r="F16" i="162"/>
  <c r="N42" i="146" l="1"/>
</calcChain>
</file>

<file path=xl/sharedStrings.xml><?xml version="1.0" encoding="utf-8"?>
<sst xmlns="http://schemas.openxmlformats.org/spreadsheetml/2006/main" count="1523" uniqueCount="307">
  <si>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</si>
  <si>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</si>
  <si>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</si>
  <si>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</si>
  <si>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</si>
  <si>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</si>
  <si>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</si>
  <si>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</si>
  <si>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</si>
  <si>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</si>
  <si>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</si>
  <si>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</si>
  <si>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</si>
  <si>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</si>
  <si>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</si>
  <si>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</si>
  <si>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</si>
  <si>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</si>
  <si>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</si>
  <si>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</si>
  <si>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</si>
  <si>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</si>
  <si>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</si>
  <si>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</si>
  <si>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</si>
  <si>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</si>
  <si>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</si>
  <si>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</si>
  <si>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</si>
  <si>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</si>
  <si>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</si>
  <si>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</si>
  <si>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</si>
  <si>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</si>
  <si>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</si>
  <si>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</si>
  <si>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</si>
  <si>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</si>
  <si>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</si>
  <si>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</si>
  <si>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</si>
  <si>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</si>
  <si>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</si>
  <si>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</si>
  <si>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</si>
  <si>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</si>
  <si>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</si>
  <si>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</si>
  <si>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</si>
  <si>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</si>
  <si>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</si>
  <si>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</si>
  <si>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</si>
  <si>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</si>
  <si>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</si>
  <si>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</si>
  <si>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</si>
  <si>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</si>
  <si>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</si>
  <si>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</si>
  <si>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</si>
  <si>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</si>
  <si>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</si>
  <si>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</si>
  <si>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</si>
  <si>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</si>
  <si>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</si>
  <si>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</si>
  <si>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</si>
  <si>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</si>
  <si>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</si>
  <si>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</si>
  <si>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</si>
  <si>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</si>
  <si>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</si>
  <si>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</si>
  <si>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</si>
  <si>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</si>
  <si>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</si>
  <si>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</si>
  <si>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</si>
  <si>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</si>
  <si>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</si>
  <si>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</si>
  <si>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</si>
  <si>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</si>
  <si>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</si>
  <si>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</si>
  <si>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</si>
  <si>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</si>
  <si>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</si>
  <si>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</si>
  <si>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</si>
  <si>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</si>
  <si>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</si>
  <si>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</si>
  <si>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</si>
  <si>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</si>
  <si>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</si>
  <si>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</si>
  <si>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</si>
  <si>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</si>
  <si>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</si>
  <si>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</si>
  <si>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</si>
  <si>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</si>
  <si>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</si>
  <si>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</si>
  <si>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</si>
  <si>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</si>
  <si>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</si>
  <si>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</si>
  <si>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</si>
  <si>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</si>
  <si>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</si>
  <si>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</si>
  <si>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</si>
  <si>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</si>
  <si>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</si>
  <si>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</si>
  <si>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</si>
  <si>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Výroba tepla brutto podle paliv v krajích ČR</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</si>
  <si>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</si>
  <si>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</si>
  <si>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</si>
  <si>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</si>
  <si>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</si>
  <si>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</si>
  <si>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</si>
  <si>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</si>
  <si>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</si>
  <si>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</si>
  <si>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</si>
  <si>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</si>
  <si>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</si>
  <si>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</si>
  <si>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</si>
  <si>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</si>
  <si>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</si>
  <si>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</si>
  <si>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</si>
  <si>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</si>
  <si>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</si>
  <si>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</si>
  <si>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</si>
  <si>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</si>
  <si>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</si>
  <si>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</si>
  <si>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</si>
  <si>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</si>
  <si>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</si>
  <si>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</si>
  <si>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</si>
  <si>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</si>
  <si>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</si>
  <si>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</si>
  <si>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</si>
  <si>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</si>
  <si>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</si>
  <si>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</si>
  <si>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</si>
  <si>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</si>
  <si>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</si>
  <si>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</si>
  <si>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</si>
  <si>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</si>
  <si>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</si>
  <si>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</si>
  <si>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</si>
  <si>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</si>
  <si>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</si>
  <si>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brutto [TJ]</t>
  </si>
  <si>
    <t>Dodávky tepla podle paliv [TJ]</t>
  </si>
  <si>
    <t>Spotřeba tepla podle sektorů nár. hosp. [TJ]*</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</si>
  <si>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</si>
  <si>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</si>
  <si>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</si>
  <si>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</si>
  <si>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</si>
  <si>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Výroba tepla netto a výroba tepla z KVET</t>
  </si>
  <si>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</si>
  <si>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</si>
  <si>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</si>
  <si>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</si>
  <si>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</si>
  <si>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</si>
  <si>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</si>
  <si>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</si>
  <si>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</si>
  <si>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</si>
  <si>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</si>
  <si>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</si>
  <si>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</si>
  <si>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Vývoj výroby tepla brutto a dodávek tepla podle paliv a krajů ČR</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</si>
  <si>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</si>
  <si>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</si>
  <si>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</si>
  <si>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</si>
  <si>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</si>
  <si>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</si>
  <si>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Dodávka tepla ze Středočeského kraje [TJ]</t>
  </si>
  <si>
    <t>Dodávka tepla z Pardubického kraje [TJ]</t>
  </si>
  <si>
    <t>* Rozdíl mezi dodávkou a spotřebou jsou ztráty z nakoupeného tepla, část nezjištěného rozvodu tepla.</t>
  </si>
  <si>
    <t>Dodávka tepla do Hlavního města Prahy [TJ]</t>
  </si>
  <si>
    <t>Výroba tepla brutto 2019</t>
  </si>
  <si>
    <t>Dodávky tepla 2019</t>
  </si>
  <si>
    <t>1.</t>
  </si>
  <si>
    <t>2.</t>
  </si>
  <si>
    <t>3.</t>
  </si>
  <si>
    <t>6.</t>
  </si>
  <si>
    <t>4.1.</t>
  </si>
  <si>
    <t>4.2.</t>
  </si>
  <si>
    <t>4.3.</t>
  </si>
  <si>
    <t>5.1.</t>
  </si>
  <si>
    <t>5.2.</t>
  </si>
  <si>
    <t>5.3.</t>
  </si>
  <si>
    <t>5.4.</t>
  </si>
  <si>
    <t>7.1.</t>
  </si>
  <si>
    <t>7.2.</t>
  </si>
  <si>
    <t>8.1.</t>
  </si>
  <si>
    <t>8.2.</t>
  </si>
  <si>
    <t>8.3.</t>
  </si>
  <si>
    <t>8.4.</t>
  </si>
  <si>
    <t>8.5.</t>
  </si>
  <si>
    <t>8.6.</t>
  </si>
  <si>
    <t>8.7.</t>
  </si>
  <si>
    <t>8.8.</t>
  </si>
  <si>
    <t>8.9.</t>
  </si>
  <si>
    <t>8.10.</t>
  </si>
  <si>
    <t>8.11.</t>
  </si>
  <si>
    <t>8.12.</t>
  </si>
  <si>
    <t>8.13.</t>
  </si>
  <si>
    <t>8.14.</t>
  </si>
  <si>
    <t>9.</t>
  </si>
  <si>
    <t>10.</t>
  </si>
  <si>
    <t>10.1.</t>
  </si>
  <si>
    <t>10.2.</t>
  </si>
  <si>
    <t>4. Výroba tepla</t>
  </si>
  <si>
    <t>4.</t>
  </si>
  <si>
    <t>Výroba tepla</t>
  </si>
  <si>
    <t>5.</t>
  </si>
  <si>
    <t>5. Dodávky tepla</t>
  </si>
  <si>
    <t>5.1. Dodávky tepla podle paliv [TJ]</t>
  </si>
  <si>
    <t>4.1. Výroba tepla brutto podle paliv [TJ]</t>
  </si>
  <si>
    <t>4.2. Výroba tepla brutto v krajích ČR [TJ]</t>
  </si>
  <si>
    <t>4.3. Výroba tepla brutto podle paliv v krajích ČR [TJ]</t>
  </si>
  <si>
    <t>7. Spotřeba tepla</t>
  </si>
  <si>
    <t>7.1. Spotřeba tepla podle sektorů národního hospodářství [TJ]</t>
  </si>
  <si>
    <t>5.2. Dodávky tepla v krajích ČR [TJ]</t>
  </si>
  <si>
    <t>5.4. Dodávky tepla z uhlí, biomasy a bioplynu [TJ]</t>
  </si>
  <si>
    <t>7.</t>
  </si>
  <si>
    <t>Spotřeba tepla</t>
  </si>
  <si>
    <t>8.</t>
  </si>
  <si>
    <r>
      <t>6. Instalovaný výkon výroben tepla v krajích ČR [MW</t>
    </r>
    <r>
      <rPr>
        <b/>
        <vertAlign val="subscript"/>
        <sz val="14"/>
        <rFont val="Calibri"/>
        <family val="2"/>
        <charset val="238"/>
        <scheme val="minor"/>
      </rPr>
      <t>t</t>
    </r>
    <r>
      <rPr>
        <b/>
        <sz val="14"/>
        <rFont val="Calibri"/>
        <family val="2"/>
        <charset val="238"/>
        <scheme val="minor"/>
      </rPr>
      <t>]</t>
    </r>
  </si>
  <si>
    <t>7.2. Spotřeba tepla podle sektorů národního hospodářství v krajích ČR [TJ]</t>
  </si>
  <si>
    <t>10.3. Vývoj výroby tepla brutto a dodávek tepla podle paliv a krajů ČR [TJ]</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</si>
  <si>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</si>
  <si>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</si>
  <si>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</si>
  <si>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</si>
  <si>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</si>
  <si>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</si>
  <si>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</si>
  <si>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</si>
  <si>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</si>
  <si>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</si>
  <si>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</si>
  <si>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</si>
  <si>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</si>
  <si>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</si>
  <si>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10.3.</t>
  </si>
  <si>
    <t>10.4.</t>
  </si>
  <si>
    <t>10.5.</t>
  </si>
  <si>
    <t>Dodávka tepla do Královehradeckého kr. [TJ]</t>
  </si>
  <si>
    <t>Úvod</t>
  </si>
  <si>
    <r>
      <t>Q</t>
    </r>
    <r>
      <rPr>
        <b/>
        <vertAlign val="subscript"/>
        <sz val="11"/>
        <rFont val="Calibri"/>
        <family val="2"/>
        <charset val="238"/>
        <scheme val="minor"/>
      </rPr>
      <t>netto</t>
    </r>
  </si>
  <si>
    <r>
      <t>Q</t>
    </r>
    <r>
      <rPr>
        <b/>
        <vertAlign val="subscript"/>
        <sz val="11"/>
        <rFont val="Calibri"/>
        <family val="2"/>
        <charset val="238"/>
        <scheme val="minor"/>
      </rPr>
      <t>KVET</t>
    </r>
  </si>
  <si>
    <t>Komentář</t>
  </si>
  <si>
    <t>2. Komentář</t>
  </si>
  <si>
    <t>Diagram bilance tepla za rok 2020</t>
  </si>
  <si>
    <t>Energetický regulační úřad (ERÚ) zveřejňuje Roční zprávu o provozu teplárenských soustav ČR za rok 2020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roční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Veškeré detaily týkající se metodiky vykazování údajů pro statistiku ERÚ jsou uvedeny ve výkladovém stanovisku ERÚ k metodice vyplňování výkazů podle statistické vyhlášky pro oblast elektroenergetiky a teplárenství číslo 8/2018 ze dne 14. září 2018. Výkladové stanovisko a aktuální výkazy jsou zveřejněny na internetových stránkách ERÚ.
Veškerá data vycházejí z podkladů od licencovaných subjektů. Zdroje dat jsou uvedeny u jednotlivých tabulek ve zprávě.
Roční zpráva o provozu teplárenských soustav ČR za rok 2020 navazuje na zprávy vydané v předchozích letech a přináší informace o základních ukazatelích v teplárenství za rok 2020 a doplňuje tak Roční zprávu o provozu elektrizační soustavy ČR za rok 2020, která obsahuje mimo jiné údaje o kombinované výrobě elektřiny a tepla (KVET). Tato zpráva obsahuje údaje o veškerém vyrobeném teple z licencované činnosti včetně KVET a také statistická data o bilanci, dodávce a spotřebě tepla podle příslušných kategorií. Zpráva dále obsahuje vyhodnocení instalovaného výkonu výroben tepla v ČR a některá krajská vyhodnocení. Roční zpráva za rok 2020 vychází z dat zprávy za IV. čtvrtletí 2020 a obsahuje některé zpřesněné údaje.
Případné dotazy či připomínky zasílejte na emailovou adresu teplo.statistika@eru.cz.</t>
  </si>
  <si>
    <t>2020</t>
  </si>
  <si>
    <t>Výroba tepla brutto 2020</t>
  </si>
  <si>
    <t>Dodávky tepla 2020</t>
  </si>
  <si>
    <t>Energie prostředí (TČ)</t>
  </si>
  <si>
    <t>Energie Slunce (SK)</t>
  </si>
  <si>
    <t>Bilance tepla za rok 2020 (PJ)</t>
  </si>
  <si>
    <t>10.4. Vývoj spotřeby tepla [TJ]</t>
  </si>
  <si>
    <t>10.6.</t>
  </si>
  <si>
    <t xml:space="preserve">Vývoj bilance tepla, dodávek tepla, spotřeby tepla a KVET </t>
  </si>
  <si>
    <t>10. Vývoj bilance tepla, dodávek tepla, spotřeby tepla a KVET</t>
  </si>
  <si>
    <t>Vývoj spotřeby tepla</t>
  </si>
  <si>
    <t>Rozdíl
(2020-2019)</t>
  </si>
  <si>
    <r>
      <t>Výroba tepla brutto</t>
    </r>
    <r>
      <rPr>
        <sz val="10"/>
        <rFont val="Calibri"/>
        <family val="2"/>
        <charset val="238"/>
        <scheme val="minor"/>
      </rPr>
      <t xml:space="preserve"> - </t>
    </r>
    <r>
      <rPr>
        <sz val="11"/>
        <rFont val="Calibri"/>
        <family val="2"/>
        <charset val="238"/>
        <scheme val="minor"/>
      </rPr>
      <t>technologická vlastní spotřeba tepla</t>
    </r>
    <r>
      <rPr>
        <sz val="10"/>
        <rFont val="Calibri"/>
        <family val="2"/>
        <charset val="238"/>
        <scheme val="minor"/>
      </rPr>
      <t xml:space="preserve"> - </t>
    </r>
    <r>
      <rPr>
        <sz val="11"/>
        <rFont val="Calibri"/>
        <family val="2"/>
        <charset val="238"/>
        <scheme val="minor"/>
      </rPr>
      <t>ztráty</t>
    </r>
    <r>
      <rPr>
        <sz val="10"/>
        <rFont val="Calibri"/>
        <family val="2"/>
        <charset val="238"/>
        <scheme val="minor"/>
      </rPr>
      <t xml:space="preserve"> - </t>
    </r>
    <r>
      <rPr>
        <sz val="11"/>
        <rFont val="Calibri"/>
        <family val="2"/>
        <charset val="238"/>
        <scheme val="minor"/>
      </rPr>
      <t>dodávky do vlastního podniku</t>
    </r>
    <r>
      <rPr>
        <sz val="10"/>
        <rFont val="Calibri"/>
        <family val="2"/>
        <charset val="238"/>
        <scheme val="minor"/>
      </rPr>
      <t xml:space="preserve"> - </t>
    </r>
    <r>
      <rPr>
        <sz val="11"/>
        <rFont val="Calibri"/>
        <family val="2"/>
        <charset val="238"/>
        <scheme val="minor"/>
      </rPr>
      <t>dodávky tepla.</t>
    </r>
  </si>
  <si>
    <r>
      <t>Celkový instalovaný výkon [MW</t>
    </r>
    <r>
      <rPr>
        <b/>
        <vertAlign val="subscript"/>
        <sz val="9"/>
        <rFont val="Calibri"/>
        <family val="2"/>
        <charset val="238"/>
        <scheme val="minor"/>
      </rPr>
      <t>t</t>
    </r>
    <r>
      <rPr>
        <b/>
        <sz val="9"/>
        <rFont val="Calibri"/>
        <family val="2"/>
        <charset val="238"/>
        <scheme val="minor"/>
      </rPr>
      <t>]</t>
    </r>
  </si>
  <si>
    <t xml:space="preserve">Základní kapitolu tvoří bilance tepla, podle které bylo v roce 2020 vyrobeno celkem 156 917,7 TJ tepla brutto a oproti roku 2019 (161 904,8 TJ) došlo k poklesu o 3,1 %. Zhruba 31 %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85 928,5 TJ, což je pokles o 2,1 % oproti roku 2019 (87 759,4 TJ). Dodávky tepla tvořily zhruba 55 %, technologická vlastní spotřeba 6 % a ztráty 8 % z brutto výroby tepla. Nejvíce tepla bylo vyrobeno z hnědého uhlí (40 %), následuje zemní plyn (20 %) a biomasa (14 %). Nejvíce tepla bylo vyrobeno v Ústeckém kraji (19,43 %), následuje Moravskoslezský kraj (19,36 %) a Středočeský kraj (16,6 %). Struktura výroby tepla z jednotlivých paliv se v jednotlivých krajích liší podle dostupnosti paliv. Nadále pokračuje pokles brutto výroby tepla z hnědého a černého uhlí, oproti roku 2017 došlo u hnědého uhlí k poklesu o 11 %, u černého uhlí k poklesu o 29 %, naopak došlo k nárůstu u biomasy o 24 %. Nejvíce tepla z černého uhlí se vyrobilo v Moravskoslezském kraji (92 %), z hnědého uhlí v Ústeckém kraji (30 %), ze zemního plynu ve Středočeském kraji (21 %), z biomasy v Ústeckém kraji (37 %) a z bioplynu v kraji Vysočina (16 %).
Struktura dodávek tepla podle paliv vypadá podobně jako struktura výroby tepla brutto (44 % z hnědého uhlí, 27 % ze zemního plynu, 11 % z černého uhlí), u struktury dodávek tepla podle krajů je na prvním místě Středočeský kraj, následovaný Moravskoslezským a Ústeckým krajem. Celkový instalovaný tepelný výkon výroben tepla ke konci roku 2020 byl 40 173,9 MW. Sedmá kapitola uvádí rozdělení spotřeby tepla v sektorech národního hospodářství. V domácnostech bylo v roce 2020 spotřebováno 33 508,5 TJ, což je 43 % z celkové spotřeby, v průmyslu bylo spotřebováno 20 738,1 TJ (27 % ze spotřeby) a v sektoru obchodu a služeb 18 658,0 TJ (24 % ze spotřeby). Osmá kapitola obsahuje shrnutí výroby tepla brutto, dodávek a spotřeb tepla v jednotlivých krajích ČR.
Celkově bylo vyrobeno z kombinované výroby elektřiny a tepla (KVET) 100 297,1 TJ užitečného tepla, což činí 68 % výroby tepla netto. Nejvíce se užitečného tepla z KVET vyrobilo z hnědého uhlí (50 %), následuje biomasa (17 %) a zemní plyn (12 %). Nízký podíl užitečného tepla ze zemního plynu na teplu netto (38 %) je způsoben vyšším počtem výtopen na zemní plyn než kogeneračních jednotek. V roce 2020 bylo vyrobeno o 1 % více tepla z kombinované výroby elektřiny a tepla než v roce 2019, k nárůstu došlo u výroby z biomasy (o 34,5 %) a zemního plynu (o 3,9 %). 
Při meziročním kvartálním srovnání byl největší pokles brutto výroby, resp. dodávek tepla v prvním kvartálu 2020 o 4,1 %, resp. 4,4 % oproti prvnímu kvartálu roku 2019. Při měsíčním porovnání již docházelo k výraznému kolísání brutto výroby, což bylo způsobeno klimatickými podmínkami a pandemií COVID-19. Skoro ve všech krajích ČR klesala brutto výroba tepla za rok 2020 oproti roku 2019 v řádech jednotek procent, vzrostla pouze ve třech krajích (Jihomoravský, Kraj Vysočina a Ústecký).
</t>
  </si>
  <si>
    <t>Vývoj bilance tepla: čtvrtletní porovnání</t>
  </si>
  <si>
    <t>Vývoj bilance tepla: měsíční porovnání</t>
  </si>
  <si>
    <t>5.3. Dodávky tepla podle paliv v krajích ČR [TJ]</t>
  </si>
  <si>
    <t>Instalovaný výkon výroben tepla v krajích ČR</t>
  </si>
  <si>
    <t>8. Výroba, dodávky a spotřeba tepla v jednotlivých krajích ČR</t>
  </si>
  <si>
    <t>9. Výroba tepla netto a výroba tepla z KVET [TJ]</t>
  </si>
  <si>
    <t>10.1. Vývoj bilance tepla: čtvrtletní porovnání [TJ]</t>
  </si>
  <si>
    <t>10.2. Vývoj bilance tepla: měsíční porovnání [TJ]</t>
  </si>
  <si>
    <t>10.5. Vývoj výroby tepla z KVET [TJ]</t>
  </si>
  <si>
    <t>Výroba tepla z KVET</t>
  </si>
  <si>
    <t>Výroba, dodávky a spotřeba tepla v jednotlivých krajích ČR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</si>
</sst>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
  </numFmts>
  <fonts count="7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i/>
      <sz val="8"/>
      <color theme="0"/>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b/>
      <sz val="9"/>
      <color theme="2" tint="-0.499984740745262"/>
      <name val="Calibri"/>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Calibri"/>
      <family val="2"/>
      <charset val="238"/>
      <scheme val="minor"/>
    </font>
    <font>
      <sz val="9"/>
      <color rgb="FFFF0000"/>
      <name val="Arial"/>
      <family val="2"/>
      <charset val="238"/>
    </font>
    <font>
      <b/>
      <vertAlign val="subscript"/>
      <sz val="14"/>
      <name val="Calibri"/>
      <family val="2"/>
      <charset val="238"/>
      <scheme val="minor"/>
    </font>
    <font>
      <sz val="12"/>
      <name val="Calibri"/>
      <family val="2"/>
      <charset val="238"/>
      <scheme val="minor"/>
    </font>
    <font>
      <b/>
      <sz val="10"/>
      <color rgb="FF005DA2"/>
      <name val="Calibri"/>
      <family val="2"/>
      <charset val="238"/>
      <scheme val="minor"/>
    </font>
    <font>
      <strike/>
      <sz val="11"/>
      <name val="Calibri"/>
      <family val="2"/>
      <charset val="238"/>
      <scheme val="minor"/>
    </font>
    <font>
      <b/>
      <vertAlign val="subscript"/>
      <sz val="11"/>
      <name val="Calibri"/>
      <family val="2"/>
      <charset val="238"/>
      <scheme val="minor"/>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0"/>
      </right>
      <top style="hair">
        <color auto="1"/>
      </top>
      <bottom style="hair">
        <color auto="1"/>
      </bottom>
      <diagonal/>
    </border>
    <border>
      <left style="hair">
        <color auto="1"/>
      </left>
      <right style="hair">
        <color auto="1"/>
      </right>
      <top style="hair">
        <color auto="1"/>
      </top>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6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8" fillId="11" borderId="0" applyNumberFormat="0" applyBorder="0" applyAlignment="0" applyProtection="0"/>
    <xf numFmtId="0" fontId="9" fillId="12" borderId="1" applyNumberFormat="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5" fillId="4" borderId="5" applyNumberFormat="0" applyFont="0" applyAlignment="0" applyProtection="0"/>
    <xf numFmtId="0" fontId="15" fillId="0" borderId="6" applyNumberFormat="0" applyFill="0" applyAlignment="0" applyProtection="0"/>
    <xf numFmtId="0" fontId="16" fillId="6" borderId="0" applyNumberFormat="0" applyBorder="0" applyAlignment="0" applyProtection="0"/>
    <xf numFmtId="0" fontId="15" fillId="0" borderId="0" applyNumberFormat="0" applyFill="0" applyBorder="0" applyAlignment="0" applyProtection="0"/>
    <xf numFmtId="0" fontId="17" fillId="7" borderId="7" applyNumberFormat="0" applyAlignment="0" applyProtection="0"/>
    <xf numFmtId="0" fontId="18" fillId="13" borderId="7" applyNumberFormat="0" applyAlignment="0" applyProtection="0"/>
    <xf numFmtId="0" fontId="19" fillId="13" borderId="8" applyNumberFormat="0" applyAlignment="0" applyProtection="0"/>
    <xf numFmtId="0" fontId="20" fillId="0" borderId="0" applyNumberFormat="0" applyFill="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9" fontId="24" fillId="0" borderId="0" applyFont="0" applyFill="0" applyBorder="0" applyAlignment="0" applyProtection="0"/>
    <xf numFmtId="0" fontId="49" fillId="0" borderId="0"/>
    <xf numFmtId="0" fontId="4" fillId="0" borderId="0"/>
    <xf numFmtId="9" fontId="4" fillId="0" borderId="0" applyFont="0" applyFill="0" applyBorder="0" applyAlignment="0" applyProtection="0"/>
    <xf numFmtId="0" fontId="52" fillId="0" borderId="0"/>
    <xf numFmtId="4" fontId="54" fillId="20" borderId="29" applyNumberFormat="0" applyProtection="0">
      <alignment horizontal="left" vertical="center" indent="1"/>
    </xf>
    <xf numFmtId="0" fontId="53" fillId="0" borderId="0" applyNumberFormat="0" applyFill="0" applyBorder="0" applyAlignment="0" applyProtection="0">
      <alignment vertical="top"/>
      <protection locked="0"/>
    </xf>
    <xf numFmtId="0" fontId="4" fillId="0" borderId="0"/>
    <xf numFmtId="0" fontId="3" fillId="0" borderId="0"/>
    <xf numFmtId="9" fontId="4" fillId="0" borderId="0" applyFont="0" applyFill="0" applyBorder="0" applyAlignment="0" applyProtection="0"/>
    <xf numFmtId="4" fontId="55" fillId="7" borderId="29" applyNumberFormat="0" applyProtection="0">
      <alignment vertical="center"/>
    </xf>
    <xf numFmtId="4" fontId="55" fillId="21" borderId="29" applyNumberFormat="0" applyProtection="0">
      <alignment horizontal="left" vertical="center" indent="1"/>
    </xf>
    <xf numFmtId="4" fontId="55" fillId="22" borderId="0" applyNumberFormat="0" applyProtection="0">
      <alignment horizontal="left" vertical="center" indent="1"/>
    </xf>
    <xf numFmtId="4" fontId="54" fillId="23" borderId="29" applyNumberFormat="0" applyProtection="0">
      <alignment horizontal="right" vertical="center"/>
    </xf>
    <xf numFmtId="0" fontId="4" fillId="0" borderId="0"/>
    <xf numFmtId="0" fontId="3" fillId="0" borderId="0"/>
    <xf numFmtId="0" fontId="4" fillId="0" borderId="0"/>
    <xf numFmtId="2" fontId="4" fillId="0" borderId="0" applyFont="0" applyFill="0" applyBorder="0" applyAlignment="0" applyProtection="0"/>
    <xf numFmtId="0" fontId="3" fillId="0" borderId="0"/>
    <xf numFmtId="0" fontId="4" fillId="0" borderId="0"/>
    <xf numFmtId="0" fontId="4" fillId="0" borderId="0"/>
    <xf numFmtId="4" fontId="57" fillId="21" borderId="29" applyNumberFormat="0" applyProtection="0">
      <alignment vertical="center"/>
    </xf>
    <xf numFmtId="0" fontId="55" fillId="21" borderId="29" applyNumberFormat="0" applyProtection="0">
      <alignment horizontal="left" vertical="top" indent="1"/>
    </xf>
    <xf numFmtId="4" fontId="54" fillId="8" borderId="29" applyNumberFormat="0" applyProtection="0">
      <alignment horizontal="right" vertical="center"/>
    </xf>
    <xf numFmtId="4" fontId="54" fillId="3" borderId="29" applyNumberFormat="0" applyProtection="0">
      <alignment horizontal="right" vertical="center"/>
    </xf>
    <xf numFmtId="4" fontId="54" fillId="17" borderId="29" applyNumberFormat="0" applyProtection="0">
      <alignment horizontal="right" vertical="center"/>
    </xf>
    <xf numFmtId="4" fontId="54" fillId="10" borderId="29" applyNumberFormat="0" applyProtection="0">
      <alignment horizontal="right" vertical="center"/>
    </xf>
    <xf numFmtId="4" fontId="54" fillId="24" borderId="29" applyNumberFormat="0" applyProtection="0">
      <alignment horizontal="right" vertical="center"/>
    </xf>
    <xf numFmtId="4" fontId="54" fillId="9" borderId="29" applyNumberFormat="0" applyProtection="0">
      <alignment horizontal="right" vertical="center"/>
    </xf>
    <xf numFmtId="4" fontId="54" fillId="25" borderId="29" applyNumberFormat="0" applyProtection="0">
      <alignment horizontal="right" vertical="center"/>
    </xf>
    <xf numFmtId="4" fontId="54" fillId="26" borderId="29" applyNumberFormat="0" applyProtection="0">
      <alignment horizontal="right" vertical="center"/>
    </xf>
    <xf numFmtId="4" fontId="54" fillId="27" borderId="29" applyNumberFormat="0" applyProtection="0">
      <alignment horizontal="right" vertical="center"/>
    </xf>
    <xf numFmtId="4" fontId="55" fillId="0" borderId="0" applyNumberFormat="0" applyProtection="0">
      <alignment horizontal="left" vertical="center" indent="1"/>
    </xf>
    <xf numFmtId="4" fontId="54" fillId="23" borderId="0" applyNumberFormat="0" applyProtection="0">
      <alignment horizontal="left" vertical="center" indent="1"/>
    </xf>
    <xf numFmtId="4" fontId="58" fillId="28" borderId="0" applyNumberFormat="0" applyProtection="0">
      <alignment horizontal="left" vertical="center" indent="1"/>
    </xf>
    <xf numFmtId="4" fontId="54" fillId="20" borderId="29" applyNumberFormat="0" applyProtection="0">
      <alignment horizontal="right" vertical="center"/>
    </xf>
    <xf numFmtId="4" fontId="59" fillId="23" borderId="0" applyNumberFormat="0" applyProtection="0">
      <alignment horizontal="left" vertical="center" indent="1"/>
    </xf>
    <xf numFmtId="4" fontId="59" fillId="22" borderId="0" applyNumberFormat="0" applyProtection="0">
      <alignment horizontal="left" vertical="center" indent="1"/>
    </xf>
    <xf numFmtId="0" fontId="4" fillId="28" borderId="29" applyNumberFormat="0" applyProtection="0">
      <alignment horizontal="left" vertical="center" indent="1"/>
    </xf>
    <xf numFmtId="0" fontId="4" fillId="28" borderId="29" applyNumberFormat="0" applyProtection="0">
      <alignment horizontal="left" vertical="top" indent="1"/>
    </xf>
    <xf numFmtId="0" fontId="4" fillId="22" borderId="29" applyNumberFormat="0" applyProtection="0">
      <alignment horizontal="left" vertical="center" indent="1"/>
    </xf>
    <xf numFmtId="0" fontId="4" fillId="22" borderId="29" applyNumberFormat="0" applyProtection="0">
      <alignment horizontal="left" vertical="top" indent="1"/>
    </xf>
    <xf numFmtId="0" fontId="4" fillId="29" borderId="29" applyNumberFormat="0" applyProtection="0">
      <alignment horizontal="left" vertical="center" indent="1"/>
    </xf>
    <xf numFmtId="0" fontId="4" fillId="29" borderId="29" applyNumberFormat="0" applyProtection="0">
      <alignment horizontal="left" vertical="top" indent="1"/>
    </xf>
    <xf numFmtId="0" fontId="4" fillId="30" borderId="29" applyNumberFormat="0" applyProtection="0">
      <alignment horizontal="left" vertical="center" indent="1"/>
    </xf>
    <xf numFmtId="0" fontId="4" fillId="30" borderId="29" applyNumberFormat="0" applyProtection="0">
      <alignment horizontal="left" vertical="top" indent="1"/>
    </xf>
    <xf numFmtId="4" fontId="54" fillId="31" borderId="29" applyNumberFormat="0" applyProtection="0">
      <alignment vertical="center"/>
    </xf>
    <xf numFmtId="4" fontId="60" fillId="31" borderId="29" applyNumberFormat="0" applyProtection="0">
      <alignment vertical="center"/>
    </xf>
    <xf numFmtId="4" fontId="54" fillId="31" borderId="29" applyNumberFormat="0" applyProtection="0">
      <alignment horizontal="left" vertical="center" indent="1"/>
    </xf>
    <xf numFmtId="0" fontId="54" fillId="31" borderId="29" applyNumberFormat="0" applyProtection="0">
      <alignment horizontal="left" vertical="top" indent="1"/>
    </xf>
    <xf numFmtId="4" fontId="60" fillId="23" borderId="29" applyNumberFormat="0" applyProtection="0">
      <alignment horizontal="right" vertical="center"/>
    </xf>
    <xf numFmtId="0" fontId="54" fillId="22" borderId="29" applyNumberFormat="0" applyProtection="0">
      <alignment horizontal="left" vertical="top" indent="1"/>
    </xf>
    <xf numFmtId="4" fontId="61" fillId="0" borderId="0" applyNumberFormat="0" applyProtection="0">
      <alignment horizontal="left" vertical="center" indent="1"/>
    </xf>
    <xf numFmtId="4" fontId="62" fillId="23" borderId="29" applyNumberFormat="0" applyProtection="0">
      <alignment horizontal="right" vertical="center"/>
    </xf>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4" fillId="0" borderId="0"/>
    <xf numFmtId="0" fontId="3" fillId="0" borderId="0"/>
    <xf numFmtId="0" fontId="3" fillId="0" borderId="0"/>
    <xf numFmtId="0" fontId="3" fillId="0" borderId="0"/>
    <xf numFmtId="0" fontId="49" fillId="0" borderId="0"/>
    <xf numFmtId="0" fontId="49" fillId="32" borderId="30" applyNumberFormat="0" applyFont="0" applyFill="0" applyAlignment="0" applyProtection="0"/>
    <xf numFmtId="0" fontId="49" fillId="32" borderId="0" applyFont="0" applyFill="0" applyBorder="0" applyAlignment="0" applyProtection="0"/>
    <xf numFmtId="0" fontId="63" fillId="32" borderId="0" applyNumberFormat="0" applyFont="0" applyFill="0" applyBorder="0" applyAlignment="0" applyProtection="0"/>
    <xf numFmtId="0" fontId="63" fillId="32" borderId="0" applyNumberFormat="0" applyFont="0" applyFill="0" applyBorder="0" applyAlignment="0" applyProtection="0"/>
    <xf numFmtId="0" fontId="63" fillId="32" borderId="0" applyNumberFormat="0" applyFont="0" applyFill="0" applyBorder="0" applyAlignment="0" applyProtection="0"/>
    <xf numFmtId="0" fontId="63" fillId="32" borderId="0" applyNumberFormat="0" applyFont="0" applyFill="0" applyBorder="0" applyAlignment="0" applyProtection="0"/>
    <xf numFmtId="0" fontId="63" fillId="32" borderId="0" applyNumberFormat="0" applyFont="0" applyFill="0" applyBorder="0" applyAlignment="0" applyProtection="0"/>
    <xf numFmtId="0" fontId="63" fillId="32" borderId="0" applyNumberFormat="0" applyFont="0" applyFill="0" applyBorder="0" applyAlignment="0" applyProtection="0"/>
    <xf numFmtId="0" fontId="63" fillId="32" borderId="0" applyNumberFormat="0" applyFont="0" applyFill="0" applyBorder="0" applyAlignment="0" applyProtection="0"/>
    <xf numFmtId="3" fontId="49" fillId="32" borderId="0" applyFont="0" applyFill="0" applyBorder="0" applyAlignment="0" applyProtection="0"/>
    <xf numFmtId="0" fontId="63" fillId="32" borderId="0" applyNumberFormat="0" applyFont="0" applyFill="0" applyBorder="0" applyAlignment="0" applyProtection="0"/>
    <xf numFmtId="0" fontId="63" fillId="32" borderId="0" applyNumberFormat="0" applyFont="0" applyFill="0" applyBorder="0" applyAlignment="0" applyProtection="0"/>
    <xf numFmtId="168" fontId="49" fillId="32" borderId="0" applyFont="0" applyFill="0" applyBorder="0" applyAlignment="0" applyProtection="0"/>
    <xf numFmtId="0" fontId="56" fillId="0" borderId="0" applyNumberFormat="0" applyFill="0" applyBorder="0" applyAlignment="0" applyProtection="0"/>
    <xf numFmtId="2" fontId="49" fillId="32" borderId="0" applyFont="0" applyFill="0" applyBorder="0" applyAlignment="0" applyProtection="0"/>
    <xf numFmtId="0" fontId="64" fillId="32" borderId="0" applyNumberFormat="0" applyFill="0" applyBorder="0" applyAlignment="0" applyProtection="0"/>
    <xf numFmtId="0" fontId="65" fillId="32" borderId="0" applyNumberFormat="0" applyFill="0" applyBorder="0" applyAlignment="0" applyProtection="0"/>
    <xf numFmtId="0" fontId="3" fillId="0" borderId="0"/>
    <xf numFmtId="9" fontId="3" fillId="0" borderId="0" applyFont="0" applyFill="0" applyBorder="0" applyAlignment="0" applyProtection="0"/>
    <xf numFmtId="1" fontId="66" fillId="0" borderId="0">
      <alignment horizontal="left"/>
      <protection hidden="1"/>
    </xf>
    <xf numFmtId="1" fontId="67" fillId="0" borderId="0">
      <protection hidden="1"/>
    </xf>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398">
    <xf numFmtId="0" fontId="0" fillId="0" borderId="0" xfId="0"/>
    <xf numFmtId="0" fontId="23" fillId="0" borderId="0" xfId="0" applyFont="1" applyFill="1" applyBorder="1" applyAlignment="1">
      <alignment horizontal="right" vertical="center"/>
    </xf>
    <xf numFmtId="164" fontId="27" fillId="0" borderId="0" xfId="0" applyNumberFormat="1" applyFont="1" applyFill="1" applyBorder="1"/>
    <xf numFmtId="0" fontId="23" fillId="0" borderId="0" xfId="0" applyFont="1" applyFill="1" applyBorder="1"/>
    <xf numFmtId="0" fontId="30" fillId="0" borderId="0" xfId="0" applyFont="1" applyFill="1" applyBorder="1" applyAlignment="1">
      <alignment horizontal="right" vertical="top"/>
    </xf>
    <xf numFmtId="0" fontId="26" fillId="0" borderId="0" xfId="0" applyFont="1" applyFill="1" applyBorder="1"/>
    <xf numFmtId="164" fontId="25" fillId="0" borderId="12" xfId="0" applyNumberFormat="1" applyFont="1" applyFill="1" applyBorder="1"/>
    <xf numFmtId="0" fontId="27" fillId="0" borderId="0" xfId="0" applyFont="1" applyFill="1" applyBorder="1" applyAlignment="1">
      <alignment vertical="center"/>
    </xf>
    <xf numFmtId="0" fontId="25" fillId="0" borderId="0" xfId="0" applyFont="1" applyFill="1" applyBorder="1"/>
    <xf numFmtId="164" fontId="25" fillId="0" borderId="0" xfId="0" applyNumberFormat="1" applyFont="1" applyFill="1" applyBorder="1"/>
    <xf numFmtId="0" fontId="27" fillId="0" borderId="0" xfId="0" applyFont="1" applyFill="1" applyBorder="1" applyAlignment="1">
      <alignment horizontal="right"/>
    </xf>
    <xf numFmtId="0" fontId="29" fillId="0" borderId="0" xfId="0" applyFont="1" applyFill="1" applyBorder="1"/>
    <xf numFmtId="9" fontId="29" fillId="0" borderId="0" xfId="41" applyFont="1" applyFill="1" applyBorder="1"/>
    <xf numFmtId="164" fontId="25" fillId="0" borderId="9" xfId="0" applyNumberFormat="1" applyFont="1" applyFill="1" applyBorder="1"/>
    <xf numFmtId="0" fontId="34" fillId="0" borderId="0" xfId="0" applyFont="1" applyFill="1" applyBorder="1" applyAlignment="1">
      <alignment horizontal="right" vertical="center"/>
    </xf>
    <xf numFmtId="0" fontId="40" fillId="0" borderId="0" xfId="0" applyFont="1" applyFill="1" applyBorder="1"/>
    <xf numFmtId="0" fontId="25" fillId="19" borderId="9" xfId="0" applyFont="1" applyFill="1" applyBorder="1"/>
    <xf numFmtId="0" fontId="25" fillId="0" borderId="12" xfId="0" applyFont="1" applyFill="1" applyBorder="1" applyAlignment="1">
      <alignment horizontal="left" vertical="center" indent="1"/>
    </xf>
    <xf numFmtId="0" fontId="25" fillId="19" borderId="0" xfId="0" applyFont="1" applyFill="1" applyBorder="1"/>
    <xf numFmtId="0" fontId="25" fillId="0" borderId="0" xfId="0" applyFont="1" applyFill="1" applyBorder="1" applyAlignment="1">
      <alignment horizontal="left" indent="1"/>
    </xf>
    <xf numFmtId="0" fontId="25" fillId="0" borderId="0" xfId="0" applyFont="1" applyFill="1" applyBorder="1" applyAlignment="1">
      <alignment horizontal="left" vertical="center" indent="1"/>
    </xf>
    <xf numFmtId="164" fontId="25" fillId="0" borderId="13" xfId="0" applyNumberFormat="1" applyFont="1" applyFill="1" applyBorder="1"/>
    <xf numFmtId="164" fontId="25" fillId="0" borderId="13" xfId="0" applyNumberFormat="1" applyFont="1" applyFill="1" applyBorder="1" applyAlignment="1"/>
    <xf numFmtId="0" fontId="25" fillId="0" borderId="0" xfId="0" applyNumberFormat="1" applyFont="1" applyFill="1" applyBorder="1" applyAlignment="1"/>
    <xf numFmtId="164" fontId="25" fillId="0" borderId="11" xfId="0" applyNumberFormat="1" applyFont="1" applyFill="1" applyBorder="1" applyAlignment="1"/>
    <xf numFmtId="164" fontId="25" fillId="0" borderId="22" xfId="0" applyNumberFormat="1" applyFont="1" applyFill="1" applyBorder="1"/>
    <xf numFmtId="0" fontId="27" fillId="0" borderId="0" xfId="0" applyFont="1" applyFill="1" applyBorder="1"/>
    <xf numFmtId="164" fontId="25" fillId="0" borderId="24" xfId="0" applyNumberFormat="1" applyFont="1" applyFill="1" applyBorder="1"/>
    <xf numFmtId="164" fontId="29" fillId="0" borderId="0" xfId="0" applyNumberFormat="1" applyFont="1" applyFill="1" applyBorder="1"/>
    <xf numFmtId="0" fontId="30" fillId="0" borderId="0" xfId="0" applyFont="1" applyFill="1" applyBorder="1" applyAlignment="1"/>
    <xf numFmtId="0" fontId="25" fillId="0" borderId="21" xfId="0" applyFont="1" applyFill="1" applyBorder="1" applyAlignment="1">
      <alignment horizontal="left" vertical="center" indent="1"/>
    </xf>
    <xf numFmtId="0" fontId="25" fillId="19" borderId="0" xfId="0" applyFont="1" applyFill="1"/>
    <xf numFmtId="0" fontId="27" fillId="19" borderId="0" xfId="0" applyFont="1" applyFill="1" applyBorder="1" applyAlignment="1">
      <alignment horizontal="right"/>
    </xf>
    <xf numFmtId="0" fontId="25" fillId="0" borderId="13" xfId="0" applyFont="1" applyFill="1" applyBorder="1" applyAlignment="1">
      <alignment horizontal="left" vertical="center" indent="1"/>
    </xf>
    <xf numFmtId="0" fontId="25" fillId="0" borderId="11" xfId="0" applyFont="1" applyFill="1" applyBorder="1" applyAlignment="1">
      <alignment horizontal="left" vertical="center" indent="1"/>
    </xf>
    <xf numFmtId="0" fontId="27" fillId="19" borderId="17" xfId="0" applyFont="1" applyFill="1" applyBorder="1" applyAlignment="1">
      <alignment horizontal="center"/>
    </xf>
    <xf numFmtId="0" fontId="27" fillId="19" borderId="18" xfId="0" applyFont="1" applyFill="1" applyBorder="1" applyAlignment="1">
      <alignment horizontal="center"/>
    </xf>
    <xf numFmtId="164" fontId="27" fillId="18" borderId="24" xfId="0" applyNumberFormat="1" applyFont="1" applyFill="1" applyBorder="1"/>
    <xf numFmtId="164" fontId="27" fillId="18" borderId="9" xfId="0" applyNumberFormat="1" applyFont="1" applyFill="1" applyBorder="1"/>
    <xf numFmtId="0" fontId="25" fillId="0" borderId="10" xfId="0" applyFont="1" applyFill="1" applyBorder="1" applyAlignment="1">
      <alignment horizontal="left" vertical="center" indent="1"/>
    </xf>
    <xf numFmtId="0" fontId="25" fillId="19" borderId="0" xfId="0" applyFont="1" applyFill="1" applyBorder="1" applyAlignment="1">
      <alignment horizontal="right" vertical="center"/>
    </xf>
    <xf numFmtId="0" fontId="27" fillId="19" borderId="14" xfId="0" applyFont="1" applyFill="1" applyBorder="1" applyAlignment="1">
      <alignment horizontal="center"/>
    </xf>
    <xf numFmtId="0" fontId="25" fillId="0" borderId="0" xfId="0" applyFont="1" applyFill="1" applyBorder="1" applyAlignment="1">
      <alignment horizontal="left" vertical="center"/>
    </xf>
    <xf numFmtId="0" fontId="25" fillId="0" borderId="0" xfId="0" applyFont="1" applyFill="1" applyBorder="1" applyAlignment="1">
      <alignment horizontal="right"/>
    </xf>
    <xf numFmtId="164" fontId="27" fillId="0" borderId="0" xfId="0" applyNumberFormat="1" applyFont="1" applyFill="1" applyBorder="1" applyAlignment="1">
      <alignment horizontal="center"/>
    </xf>
    <xf numFmtId="167" fontId="25" fillId="0" borderId="0" xfId="41" applyNumberFormat="1" applyFont="1" applyFill="1" applyBorder="1"/>
    <xf numFmtId="167" fontId="25" fillId="0" borderId="13" xfId="0" applyNumberFormat="1" applyFont="1" applyFill="1" applyBorder="1" applyAlignment="1">
      <alignment vertical="center"/>
    </xf>
    <xf numFmtId="167" fontId="25" fillId="0" borderId="11" xfId="0" applyNumberFormat="1" applyFont="1" applyFill="1" applyBorder="1" applyAlignment="1">
      <alignment vertical="center"/>
    </xf>
    <xf numFmtId="167" fontId="25" fillId="0" borderId="0" xfId="0" applyNumberFormat="1" applyFont="1" applyFill="1" applyBorder="1"/>
    <xf numFmtId="167" fontId="25" fillId="18" borderId="13" xfId="41" applyNumberFormat="1" applyFont="1" applyFill="1" applyBorder="1" applyAlignment="1"/>
    <xf numFmtId="167" fontId="25" fillId="18" borderId="13" xfId="0" applyNumberFormat="1" applyFont="1" applyFill="1" applyBorder="1" applyAlignment="1">
      <alignment vertical="center"/>
    </xf>
    <xf numFmtId="0" fontId="25" fillId="19" borderId="15" xfId="0" applyFont="1" applyFill="1" applyBorder="1"/>
    <xf numFmtId="0" fontId="27" fillId="19" borderId="18" xfId="0" applyFont="1" applyFill="1" applyBorder="1" applyAlignment="1">
      <alignment horizontal="center"/>
    </xf>
    <xf numFmtId="0" fontId="27" fillId="19" borderId="0" xfId="0" applyFont="1" applyFill="1" applyBorder="1" applyAlignment="1">
      <alignment horizontal="right"/>
    </xf>
    <xf numFmtId="0" fontId="29" fillId="0" borderId="0" xfId="41" applyNumberFormat="1" applyFont="1" applyFill="1" applyBorder="1"/>
    <xf numFmtId="0" fontId="28" fillId="0" borderId="0" xfId="0" applyFont="1" applyFill="1" applyBorder="1" applyAlignment="1">
      <alignment horizontal="right"/>
    </xf>
    <xf numFmtId="0" fontId="29" fillId="0" borderId="0" xfId="0" applyFont="1" applyFill="1" applyBorder="1" applyAlignment="1">
      <alignment horizontal="right"/>
    </xf>
    <xf numFmtId="0" fontId="28" fillId="0" borderId="0" xfId="0" applyFont="1" applyFill="1" applyBorder="1" applyAlignment="1">
      <alignment horizontal="center"/>
    </xf>
    <xf numFmtId="164" fontId="28" fillId="0" borderId="0" xfId="0" applyNumberFormat="1" applyFont="1" applyFill="1" applyBorder="1" applyAlignment="1">
      <alignment horizontal="center"/>
    </xf>
    <xf numFmtId="164" fontId="28" fillId="0" borderId="0" xfId="0" applyNumberFormat="1" applyFont="1" applyFill="1" applyBorder="1"/>
    <xf numFmtId="164" fontId="25" fillId="0" borderId="23" xfId="0" applyNumberFormat="1" applyFont="1" applyFill="1" applyBorder="1" applyAlignment="1">
      <alignment vertical="center"/>
    </xf>
    <xf numFmtId="164" fontId="25" fillId="0" borderId="25" xfId="0" applyNumberFormat="1" applyFont="1" applyFill="1" applyBorder="1" applyAlignment="1">
      <alignment vertical="center"/>
    </xf>
    <xf numFmtId="0" fontId="27" fillId="0" borderId="0" xfId="0" applyFont="1" applyFill="1" applyBorder="1" applyAlignment="1">
      <alignment horizontal="center"/>
    </xf>
    <xf numFmtId="0" fontId="25" fillId="0" borderId="0" xfId="0" applyFont="1" applyFill="1" applyBorder="1" applyAlignment="1">
      <alignment vertical="center" wrapText="1"/>
    </xf>
    <xf numFmtId="0" fontId="29" fillId="0" borderId="0" xfId="41" applyNumberFormat="1" applyFont="1" applyFill="1" applyBorder="1" applyAlignment="1"/>
    <xf numFmtId="0" fontId="25" fillId="0" borderId="0" xfId="0" applyNumberFormat="1" applyFont="1" applyFill="1" applyBorder="1" applyAlignment="1">
      <alignment wrapText="1"/>
    </xf>
    <xf numFmtId="0" fontId="27" fillId="19" borderId="9" xfId="0" applyFont="1" applyFill="1" applyBorder="1" applyAlignment="1">
      <alignment horizontal="center"/>
    </xf>
    <xf numFmtId="0" fontId="27" fillId="19" borderId="19" xfId="0" applyFont="1" applyFill="1" applyBorder="1" applyAlignment="1">
      <alignment horizontal="center"/>
    </xf>
    <xf numFmtId="0" fontId="4" fillId="0" borderId="0" xfId="0" applyFont="1" applyFill="1"/>
    <xf numFmtId="0" fontId="23" fillId="0" borderId="0" xfId="0" applyFont="1" applyFill="1" applyBorder="1" applyAlignment="1"/>
    <xf numFmtId="0" fontId="37" fillId="0" borderId="0" xfId="0" applyFont="1" applyFill="1" applyBorder="1" applyAlignment="1">
      <alignment horizontal="center" vertical="center"/>
    </xf>
    <xf numFmtId="49" fontId="38" fillId="0" borderId="0" xfId="0" applyNumberFormat="1" applyFont="1" applyFill="1" applyBorder="1" applyAlignment="1">
      <alignment vertical="center"/>
    </xf>
    <xf numFmtId="0" fontId="33" fillId="0" borderId="0" xfId="0" applyFont="1" applyFill="1" applyBorder="1"/>
    <xf numFmtId="0" fontId="36" fillId="0" borderId="0" xfId="0" applyFont="1" applyFill="1" applyBorder="1" applyAlignment="1"/>
    <xf numFmtId="0" fontId="23" fillId="0" borderId="0" xfId="0" applyFont="1" applyFill="1" applyBorder="1" applyAlignment="1">
      <alignment horizontal="left" vertical="center"/>
    </xf>
    <xf numFmtId="0" fontId="36" fillId="0" borderId="0" xfId="0" applyFont="1" applyFill="1" applyBorder="1" applyAlignment="1">
      <alignment horizontal="center"/>
    </xf>
    <xf numFmtId="0" fontId="23" fillId="0" borderId="0" xfId="0" applyFont="1" applyFill="1" applyBorder="1" applyAlignment="1">
      <alignment horizontal="left" vertical="center" indent="1"/>
    </xf>
    <xf numFmtId="0" fontId="34" fillId="0" borderId="0" xfId="0" applyFont="1" applyFill="1" applyBorder="1"/>
    <xf numFmtId="0" fontId="34" fillId="0" borderId="0" xfId="0" applyFont="1" applyFill="1" applyBorder="1" applyAlignment="1">
      <alignment horizontal="left" vertical="center" indent="1"/>
    </xf>
    <xf numFmtId="49" fontId="39" fillId="0" borderId="0" xfId="0" applyNumberFormat="1" applyFont="1" applyFill="1" applyAlignment="1">
      <alignment vertical="center"/>
    </xf>
    <xf numFmtId="0" fontId="25" fillId="0" borderId="0" xfId="0" applyFont="1" applyFill="1" applyBorder="1" applyAlignment="1"/>
    <xf numFmtId="49" fontId="41" fillId="0" borderId="0" xfId="0" applyNumberFormat="1" applyFont="1" applyFill="1" applyBorder="1" applyAlignment="1">
      <alignment horizontal="right"/>
    </xf>
    <xf numFmtId="0" fontId="22" fillId="0" borderId="0" xfId="0" applyFont="1" applyFill="1"/>
    <xf numFmtId="0" fontId="35" fillId="0" borderId="0" xfId="0" applyFont="1" applyFill="1" applyBorder="1"/>
    <xf numFmtId="164" fontId="35" fillId="0" borderId="0" xfId="0" applyNumberFormat="1" applyFont="1" applyFill="1" applyBorder="1"/>
    <xf numFmtId="165" fontId="25" fillId="0" borderId="0" xfId="0" applyNumberFormat="1" applyFont="1" applyFill="1" applyBorder="1" applyAlignment="1">
      <alignment horizontal="right"/>
    </xf>
    <xf numFmtId="0" fontId="23" fillId="0" borderId="0" xfId="0" applyNumberFormat="1" applyFont="1" applyFill="1" applyBorder="1"/>
    <xf numFmtId="0" fontId="30" fillId="0" borderId="0" xfId="0" applyFont="1" applyFill="1" applyBorder="1" applyAlignment="1">
      <alignment vertical="top"/>
    </xf>
    <xf numFmtId="0" fontId="44" fillId="0" borderId="0" xfId="0" applyFont="1" applyFill="1" applyBorder="1"/>
    <xf numFmtId="0" fontId="47" fillId="0" borderId="0" xfId="0" applyFont="1" applyFill="1" applyBorder="1"/>
    <xf numFmtId="0" fontId="25" fillId="0" borderId="0" xfId="0" applyFont="1" applyFill="1"/>
    <xf numFmtId="0" fontId="26" fillId="0" borderId="0" xfId="0" applyFont="1" applyFill="1"/>
    <xf numFmtId="0" fontId="46" fillId="0" borderId="0" xfId="0" applyFont="1" applyFill="1"/>
    <xf numFmtId="0" fontId="21" fillId="0" borderId="0" xfId="0" applyFont="1" applyFill="1"/>
    <xf numFmtId="164" fontId="25" fillId="0" borderId="0" xfId="0" applyNumberFormat="1" applyFont="1" applyFill="1"/>
    <xf numFmtId="0" fontId="22" fillId="0" borderId="0" xfId="0" applyFont="1" applyFill="1" applyAlignment="1"/>
    <xf numFmtId="0" fontId="25" fillId="0" borderId="0" xfId="0" applyFont="1" applyFill="1" applyAlignment="1">
      <alignment horizontal="right"/>
    </xf>
    <xf numFmtId="0" fontId="27" fillId="0" borderId="0" xfId="0" applyFont="1" applyFill="1" applyAlignment="1"/>
    <xf numFmtId="0" fontId="41" fillId="0" borderId="0" xfId="0" applyFont="1" applyFill="1" applyAlignment="1">
      <alignment horizontal="left" vertical="center"/>
    </xf>
    <xf numFmtId="0" fontId="23" fillId="0" borderId="0" xfId="0" applyFont="1" applyFill="1"/>
    <xf numFmtId="0" fontId="23" fillId="0" borderId="0" xfId="0" applyFont="1" applyFill="1" applyAlignment="1">
      <alignment horizontal="right"/>
    </xf>
    <xf numFmtId="0" fontId="36" fillId="0" borderId="0" xfId="0" applyFont="1" applyFill="1" applyAlignment="1"/>
    <xf numFmtId="0" fontId="45" fillId="0" borderId="0" xfId="0" applyFont="1" applyFill="1"/>
    <xf numFmtId="0" fontId="27" fillId="0" borderId="0" xfId="0" applyFont="1" applyFill="1"/>
    <xf numFmtId="0" fontId="43" fillId="0" borderId="0" xfId="0" applyFont="1" applyFill="1"/>
    <xf numFmtId="0" fontId="42" fillId="0" borderId="0" xfId="0" applyFont="1" applyFill="1" applyAlignment="1"/>
    <xf numFmtId="0" fontId="43" fillId="0" borderId="0" xfId="0" applyFont="1" applyFill="1" applyBorder="1"/>
    <xf numFmtId="0" fontId="43" fillId="0" borderId="0" xfId="0" applyFont="1" applyFill="1" applyAlignment="1">
      <alignment vertical="top"/>
    </xf>
    <xf numFmtId="0" fontId="43" fillId="0" borderId="0" xfId="0" applyFont="1" applyFill="1" applyAlignment="1"/>
    <xf numFmtId="0" fontId="40" fillId="0" borderId="0" xfId="0" applyFont="1" applyFill="1"/>
    <xf numFmtId="0" fontId="41" fillId="0" borderId="0" xfId="0" applyFont="1" applyFill="1" applyAlignment="1">
      <alignment horizontal="right"/>
    </xf>
    <xf numFmtId="164" fontId="25" fillId="0" borderId="23" xfId="0" applyNumberFormat="1" applyFont="1" applyFill="1" applyBorder="1"/>
    <xf numFmtId="167" fontId="25" fillId="0" borderId="13" xfId="41" applyNumberFormat="1" applyFont="1" applyFill="1" applyBorder="1" applyAlignment="1"/>
    <xf numFmtId="164" fontId="29" fillId="0" borderId="0" xfId="0" applyNumberFormat="1" applyFont="1" applyFill="1"/>
    <xf numFmtId="167" fontId="25" fillId="0" borderId="13" xfId="41" applyNumberFormat="1" applyFont="1" applyFill="1" applyBorder="1"/>
    <xf numFmtId="167" fontId="25" fillId="0" borderId="11" xfId="41" applyNumberFormat="1" applyFont="1" applyFill="1" applyBorder="1" applyAlignment="1"/>
    <xf numFmtId="167" fontId="25" fillId="0" borderId="11" xfId="41" applyNumberFormat="1" applyFont="1" applyFill="1" applyBorder="1"/>
    <xf numFmtId="167" fontId="25" fillId="0" borderId="12" xfId="41" applyNumberFormat="1" applyFont="1" applyFill="1" applyBorder="1"/>
    <xf numFmtId="166" fontId="25" fillId="0" borderId="0" xfId="0" applyNumberFormat="1" applyFont="1" applyFill="1" applyBorder="1"/>
    <xf numFmtId="0" fontId="30" fillId="0" borderId="0" xfId="0" applyFont="1" applyFill="1" applyAlignment="1">
      <alignment horizontal="right"/>
    </xf>
    <xf numFmtId="0" fontId="32" fillId="0" borderId="0" xfId="0" applyFont="1" applyFill="1" applyAlignment="1">
      <alignment horizontal="right"/>
    </xf>
    <xf numFmtId="166" fontId="29" fillId="0" borderId="0" xfId="0" applyNumberFormat="1" applyFont="1" applyFill="1" applyBorder="1"/>
    <xf numFmtId="167" fontId="29" fillId="0" borderId="0" xfId="41" applyNumberFormat="1" applyFont="1" applyFill="1" applyBorder="1"/>
    <xf numFmtId="0" fontId="29" fillId="0" borderId="0" xfId="0" applyFont="1" applyFill="1"/>
    <xf numFmtId="167" fontId="29" fillId="0" borderId="0" xfId="41" applyNumberFormat="1" applyFont="1" applyFill="1"/>
    <xf numFmtId="167" fontId="29" fillId="0" borderId="0" xfId="0" applyNumberFormat="1" applyFont="1" applyFill="1"/>
    <xf numFmtId="0" fontId="25" fillId="0" borderId="0" xfId="0" applyNumberFormat="1" applyFont="1" applyFill="1" applyAlignment="1"/>
    <xf numFmtId="0" fontId="29" fillId="0" borderId="0" xfId="41" applyNumberFormat="1" applyFont="1" applyFill="1" applyAlignment="1"/>
    <xf numFmtId="0" fontId="29" fillId="0" borderId="0" xfId="0" applyNumberFormat="1" applyFont="1" applyFill="1" applyAlignment="1"/>
    <xf numFmtId="0" fontId="29" fillId="0" borderId="0" xfId="0" applyNumberFormat="1" applyFont="1" applyFill="1" applyBorder="1" applyAlignment="1"/>
    <xf numFmtId="0" fontId="25" fillId="0" borderId="0" xfId="0" applyFont="1" applyFill="1" applyBorder="1" applyAlignment="1"/>
    <xf numFmtId="0" fontId="29" fillId="0" borderId="0" xfId="0" applyNumberFormat="1" applyFont="1" applyFill="1" applyBorder="1"/>
    <xf numFmtId="0" fontId="48" fillId="0" borderId="0" xfId="0" applyFont="1" applyFill="1"/>
    <xf numFmtId="164" fontId="48" fillId="0" borderId="0" xfId="0" applyNumberFormat="1" applyFont="1" applyFill="1"/>
    <xf numFmtId="9" fontId="29" fillId="0" borderId="0" xfId="41" applyFont="1" applyFill="1"/>
    <xf numFmtId="0" fontId="28" fillId="0" borderId="0" xfId="42" applyFont="1" applyFill="1" applyBorder="1" applyAlignment="1">
      <alignment horizontal="right"/>
    </xf>
    <xf numFmtId="167" fontId="29" fillId="0" borderId="0" xfId="0" applyNumberFormat="1" applyFont="1" applyFill="1" applyBorder="1"/>
    <xf numFmtId="0" fontId="50" fillId="0" borderId="0" xfId="0" applyFont="1" applyFill="1"/>
    <xf numFmtId="9" fontId="22" fillId="0" borderId="0" xfId="41" applyFont="1" applyFill="1"/>
    <xf numFmtId="0" fontId="29" fillId="0" borderId="0" xfId="0" applyFont="1" applyFill="1" applyBorder="1" applyAlignment="1">
      <alignment horizontal="left" indent="1"/>
    </xf>
    <xf numFmtId="164" fontId="27" fillId="0" borderId="0" xfId="0" applyNumberFormat="1" applyFont="1" applyFill="1"/>
    <xf numFmtId="167" fontId="22" fillId="0" borderId="0" xfId="41" applyNumberFormat="1" applyFont="1" applyFill="1"/>
    <xf numFmtId="0" fontId="30" fillId="0" borderId="0" xfId="0" applyFont="1" applyFill="1" applyBorder="1"/>
    <xf numFmtId="9" fontId="22" fillId="0" borderId="0" xfId="41" applyFont="1" applyFill="1" applyAlignment="1"/>
    <xf numFmtId="9" fontId="25" fillId="0" borderId="0" xfId="41" applyFont="1" applyFill="1" applyBorder="1"/>
    <xf numFmtId="0" fontId="22" fillId="0" borderId="0" xfId="0" applyFont="1" applyFill="1" applyAlignment="1">
      <alignment horizontal="center"/>
    </xf>
    <xf numFmtId="0" fontId="27" fillId="0" borderId="0" xfId="0" applyFont="1" applyFill="1" applyBorder="1" applyAlignment="1">
      <alignment horizontal="right"/>
    </xf>
    <xf numFmtId="0" fontId="27" fillId="0" borderId="0" xfId="0" applyFont="1" applyFill="1" applyBorder="1" applyAlignment="1">
      <alignment horizontal="right"/>
    </xf>
    <xf numFmtId="0" fontId="27" fillId="0" borderId="0" xfId="0" applyFont="1" applyFill="1" applyBorder="1" applyAlignment="1"/>
    <xf numFmtId="167" fontId="25" fillId="0" borderId="0" xfId="41" applyNumberFormat="1" applyFont="1" applyFill="1"/>
    <xf numFmtId="164" fontId="22" fillId="0" borderId="0" xfId="0" applyNumberFormat="1" applyFont="1" applyFill="1"/>
    <xf numFmtId="0" fontId="22" fillId="0" borderId="0" xfId="0" applyFont="1" applyFill="1" applyBorder="1"/>
    <xf numFmtId="167" fontId="25" fillId="0" borderId="0" xfId="41" applyNumberFormat="1" applyFont="1" applyFill="1" applyBorder="1" applyAlignment="1"/>
    <xf numFmtId="0" fontId="25" fillId="0" borderId="0" xfId="0" applyFont="1" applyFill="1" applyBorder="1"/>
    <xf numFmtId="0" fontId="22" fillId="0" borderId="0" xfId="0" applyFont="1" applyFill="1"/>
    <xf numFmtId="0" fontId="44" fillId="0" borderId="0" xfId="0" applyFont="1" applyFill="1" applyBorder="1"/>
    <xf numFmtId="0" fontId="22" fillId="0" borderId="0" xfId="0" applyFont="1" applyFill="1" applyAlignment="1"/>
    <xf numFmtId="0" fontId="23" fillId="0" borderId="0" xfId="0" applyFont="1"/>
    <xf numFmtId="0" fontId="27" fillId="0" borderId="0" xfId="0" applyFont="1" applyFill="1" applyBorder="1" applyAlignment="1">
      <alignment horizontal="center" vertical="center" wrapText="1"/>
    </xf>
    <xf numFmtId="164" fontId="50" fillId="0" borderId="0" xfId="0" applyNumberFormat="1" applyFont="1" applyFill="1"/>
    <xf numFmtId="164" fontId="68" fillId="0" borderId="0" xfId="0" applyNumberFormat="1" applyFont="1" applyFill="1"/>
    <xf numFmtId="164" fontId="69" fillId="0" borderId="0" xfId="0" applyNumberFormat="1" applyFont="1" applyFill="1" applyBorder="1"/>
    <xf numFmtId="9" fontId="69" fillId="0" borderId="0" xfId="41" applyFont="1" applyFill="1" applyBorder="1"/>
    <xf numFmtId="9" fontId="68" fillId="0" borderId="0" xfId="41" applyFont="1" applyFill="1"/>
    <xf numFmtId="9" fontId="50" fillId="0" borderId="0" xfId="41" applyFont="1" applyFill="1"/>
    <xf numFmtId="10" fontId="22" fillId="0" borderId="0" xfId="41" applyNumberFormat="1" applyFont="1" applyFill="1"/>
    <xf numFmtId="9" fontId="27" fillId="0" borderId="0" xfId="41" applyFont="1" applyFill="1" applyBorder="1"/>
    <xf numFmtId="0" fontId="70" fillId="0" borderId="0" xfId="0" applyFont="1" applyFill="1"/>
    <xf numFmtId="0" fontId="29" fillId="33" borderId="0" xfId="0" applyFont="1" applyFill="1"/>
    <xf numFmtId="0" fontId="4" fillId="0" borderId="0" xfId="0" applyFont="1"/>
    <xf numFmtId="0" fontId="44" fillId="0" borderId="0" xfId="0" applyFont="1" applyFill="1" applyAlignment="1">
      <alignment horizontal="left" vertical="center"/>
    </xf>
    <xf numFmtId="0" fontId="27" fillId="34" borderId="31" xfId="42" applyFont="1" applyFill="1" applyBorder="1" applyAlignment="1">
      <alignment horizontal="right"/>
    </xf>
    <xf numFmtId="164" fontId="25" fillId="0" borderId="37" xfId="0" applyNumberFormat="1" applyFont="1" applyFill="1" applyBorder="1" applyAlignment="1">
      <alignment horizontal="right"/>
    </xf>
    <xf numFmtId="164" fontId="25" fillId="0" borderId="45" xfId="0" applyNumberFormat="1" applyFont="1" applyFill="1" applyBorder="1" applyAlignment="1">
      <alignment horizontal="right"/>
    </xf>
    <xf numFmtId="164" fontId="25" fillId="0" borderId="45" xfId="0" applyNumberFormat="1" applyFont="1" applyFill="1" applyBorder="1"/>
    <xf numFmtId="164" fontId="25" fillId="0" borderId="43" xfId="0" applyNumberFormat="1" applyFont="1" applyFill="1" applyBorder="1" applyAlignment="1"/>
    <xf numFmtId="164" fontId="25" fillId="0" borderId="37" xfId="0" applyNumberFormat="1" applyFont="1" applyFill="1" applyBorder="1"/>
    <xf numFmtId="0" fontId="27" fillId="34" borderId="39" xfId="0" applyFont="1" applyFill="1" applyBorder="1" applyAlignment="1">
      <alignment horizontal="center" vertical="center"/>
    </xf>
    <xf numFmtId="164" fontId="25" fillId="0" borderId="44" xfId="0" applyNumberFormat="1" applyFont="1" applyFill="1" applyBorder="1" applyAlignment="1"/>
    <xf numFmtId="0" fontId="72" fillId="0" borderId="0" xfId="0" applyFont="1" applyFill="1" applyBorder="1"/>
    <xf numFmtId="49" fontId="23" fillId="0" borderId="0" xfId="0" applyNumberFormat="1" applyFont="1" applyFill="1" applyBorder="1" applyAlignment="1">
      <alignment horizontal="right"/>
    </xf>
    <xf numFmtId="164" fontId="25" fillId="0" borderId="36" xfId="0" applyNumberFormat="1" applyFont="1" applyFill="1" applyBorder="1" applyAlignment="1">
      <alignment horizontal="right"/>
    </xf>
    <xf numFmtId="0" fontId="25" fillId="0" borderId="37" xfId="0" applyFont="1" applyFill="1" applyBorder="1" applyAlignment="1">
      <alignment horizontal="left" indent="1"/>
    </xf>
    <xf numFmtId="164" fontId="25" fillId="0" borderId="31" xfId="0" applyNumberFormat="1" applyFont="1" applyFill="1" applyBorder="1" applyAlignment="1">
      <alignment horizontal="right"/>
    </xf>
    <xf numFmtId="0" fontId="25" fillId="0" borderId="31" xfId="0" applyFont="1" applyFill="1" applyBorder="1" applyAlignment="1">
      <alignment horizontal="left" indent="1"/>
    </xf>
    <xf numFmtId="0" fontId="27" fillId="34" borderId="31" xfId="0" applyFont="1" applyFill="1" applyBorder="1" applyAlignment="1">
      <alignment horizontal="center" vertical="center"/>
    </xf>
    <xf numFmtId="0" fontId="27" fillId="34" borderId="33" xfId="0" applyFont="1" applyFill="1" applyBorder="1" applyAlignment="1">
      <alignment horizontal="center" vertical="center"/>
    </xf>
    <xf numFmtId="0" fontId="27" fillId="34" borderId="36" xfId="0" applyFont="1" applyFill="1" applyBorder="1" applyAlignment="1">
      <alignment horizontal="center" vertical="center"/>
    </xf>
    <xf numFmtId="164" fontId="25" fillId="0" borderId="43" xfId="0" applyNumberFormat="1" applyFont="1" applyFill="1" applyBorder="1" applyAlignment="1">
      <alignment horizontal="right"/>
    </xf>
    <xf numFmtId="0" fontId="27" fillId="34" borderId="41" xfId="0" applyFont="1" applyFill="1" applyBorder="1" applyAlignment="1">
      <alignment horizontal="center" vertical="center"/>
    </xf>
    <xf numFmtId="0" fontId="44" fillId="0" borderId="0" xfId="0" applyFont="1" applyFill="1" applyAlignment="1">
      <alignment horizontal="left" vertical="top"/>
    </xf>
    <xf numFmtId="0" fontId="25" fillId="0" borderId="48" xfId="0" applyFont="1" applyFill="1" applyBorder="1" applyAlignment="1">
      <alignment horizontal="left" indent="1"/>
    </xf>
    <xf numFmtId="164" fontId="25" fillId="0" borderId="44" xfId="0" applyNumberFormat="1" applyFont="1" applyFill="1" applyBorder="1"/>
    <xf numFmtId="164" fontId="25" fillId="0" borderId="36" xfId="0" applyNumberFormat="1" applyFont="1" applyFill="1" applyBorder="1"/>
    <xf numFmtId="164" fontId="25" fillId="0" borderId="43" xfId="0" applyNumberFormat="1" applyFont="1" applyFill="1" applyBorder="1"/>
    <xf numFmtId="164" fontId="25" fillId="0" borderId="45" xfId="0" applyNumberFormat="1" applyFont="1" applyFill="1" applyBorder="1" applyAlignment="1"/>
    <xf numFmtId="164" fontId="25" fillId="0" borderId="31" xfId="0" applyNumberFormat="1" applyFont="1" applyFill="1" applyBorder="1"/>
    <xf numFmtId="0" fontId="27" fillId="34" borderId="37" xfId="0" applyFont="1" applyFill="1" applyBorder="1" applyAlignment="1">
      <alignment horizontal="center" vertical="center"/>
    </xf>
    <xf numFmtId="164" fontId="25" fillId="0" borderId="44" xfId="0" applyNumberFormat="1" applyFont="1" applyFill="1" applyBorder="1" applyAlignment="1">
      <alignment horizontal="right"/>
    </xf>
    <xf numFmtId="164" fontId="25" fillId="0" borderId="49" xfId="0" applyNumberFormat="1" applyFont="1" applyFill="1" applyBorder="1"/>
    <xf numFmtId="0" fontId="44" fillId="0" borderId="0" xfId="43" applyFont="1" applyFill="1" applyBorder="1"/>
    <xf numFmtId="164" fontId="31" fillId="0" borderId="31" xfId="0" applyNumberFormat="1" applyFont="1" applyFill="1" applyBorder="1" applyAlignment="1" applyProtection="1">
      <alignment horizontal="right" vertical="center"/>
    </xf>
    <xf numFmtId="164" fontId="25" fillId="0" borderId="36" xfId="0" applyNumberFormat="1" applyFont="1" applyFill="1" applyBorder="1" applyAlignment="1"/>
    <xf numFmtId="164" fontId="25" fillId="0" borderId="31" xfId="0" applyNumberFormat="1" applyFont="1" applyFill="1" applyBorder="1" applyAlignment="1"/>
    <xf numFmtId="164" fontId="25" fillId="0" borderId="50" xfId="0" applyNumberFormat="1" applyFont="1" applyFill="1" applyBorder="1"/>
    <xf numFmtId="164" fontId="25" fillId="0" borderId="49" xfId="0" applyNumberFormat="1" applyFont="1" applyFill="1" applyBorder="1" applyAlignment="1"/>
    <xf numFmtId="0" fontId="27" fillId="34" borderId="32" xfId="0" applyFont="1" applyFill="1" applyBorder="1" applyAlignment="1">
      <alignment horizontal="center" vertical="center"/>
    </xf>
    <xf numFmtId="164" fontId="25" fillId="0" borderId="50" xfId="0" applyNumberFormat="1" applyFont="1" applyFill="1" applyBorder="1" applyAlignment="1"/>
    <xf numFmtId="0" fontId="27" fillId="34" borderId="40" xfId="0" applyFont="1" applyFill="1" applyBorder="1" applyAlignment="1">
      <alignment horizontal="center" vertical="center"/>
    </xf>
    <xf numFmtId="0" fontId="27" fillId="34" borderId="38" xfId="0" applyFont="1" applyFill="1" applyBorder="1" applyAlignment="1">
      <alignment horizontal="center" vertical="center"/>
    </xf>
    <xf numFmtId="0" fontId="25" fillId="0" borderId="37" xfId="0" applyFont="1" applyFill="1" applyBorder="1" applyAlignment="1">
      <alignment horizontal="left" wrapText="1" indent="1"/>
    </xf>
    <xf numFmtId="0" fontId="44" fillId="0" borderId="0" xfId="43" applyFont="1" applyFill="1" applyBorder="1"/>
    <xf numFmtId="164" fontId="31" fillId="0" borderId="44" xfId="0" applyNumberFormat="1" applyFont="1" applyFill="1" applyBorder="1" applyAlignment="1" applyProtection="1">
      <alignment horizontal="right" vertical="center"/>
    </xf>
    <xf numFmtId="0" fontId="72" fillId="0" borderId="0" xfId="0" applyFont="1" applyFill="1"/>
    <xf numFmtId="0" fontId="25" fillId="0" borderId="50" xfId="0" applyFont="1" applyFill="1" applyBorder="1" applyAlignment="1">
      <alignment horizontal="left" indent="1"/>
    </xf>
    <xf numFmtId="0" fontId="27" fillId="34" borderId="31" xfId="0" applyFont="1" applyFill="1" applyBorder="1" applyAlignment="1">
      <alignment horizontal="right" vertical="top" wrapText="1"/>
    </xf>
    <xf numFmtId="0" fontId="27" fillId="34" borderId="31" xfId="0" applyFont="1" applyFill="1" applyBorder="1" applyAlignment="1">
      <alignment vertical="center" wrapText="1"/>
    </xf>
    <xf numFmtId="164" fontId="25" fillId="0" borderId="37" xfId="0" applyNumberFormat="1" applyFont="1" applyFill="1" applyBorder="1" applyAlignment="1"/>
    <xf numFmtId="0" fontId="44" fillId="0" borderId="0" xfId="43" applyFont="1" applyFill="1" applyBorder="1"/>
    <xf numFmtId="0" fontId="44" fillId="0" borderId="0" xfId="43" applyFont="1" applyFill="1"/>
    <xf numFmtId="0" fontId="36" fillId="0" borderId="0" xfId="0" applyFont="1" applyFill="1"/>
    <xf numFmtId="0" fontId="45" fillId="0" borderId="0" xfId="0" applyFont="1" applyFill="1" applyBorder="1"/>
    <xf numFmtId="0" fontId="27" fillId="34" borderId="37" xfId="0" applyFont="1" applyFill="1" applyBorder="1" applyAlignment="1">
      <alignment horizontal="center" vertical="center" wrapText="1"/>
    </xf>
    <xf numFmtId="0" fontId="27" fillId="34" borderId="31" xfId="0" applyFont="1" applyFill="1" applyBorder="1" applyAlignment="1">
      <alignment horizontal="center" vertical="center" wrapText="1"/>
    </xf>
    <xf numFmtId="9" fontId="25" fillId="0" borderId="31" xfId="41" applyFont="1" applyFill="1" applyBorder="1" applyAlignment="1">
      <alignment horizontal="right"/>
    </xf>
    <xf numFmtId="164" fontId="25" fillId="0" borderId="54" xfId="0" applyNumberFormat="1" applyFont="1" applyFill="1" applyBorder="1" applyAlignment="1">
      <alignment horizontal="right"/>
    </xf>
    <xf numFmtId="164" fontId="25" fillId="0" borderId="55" xfId="0" applyNumberFormat="1" applyFont="1" applyFill="1" applyBorder="1" applyAlignment="1">
      <alignment horizontal="right"/>
    </xf>
    <xf numFmtId="9" fontId="25" fillId="0" borderId="37" xfId="41" applyFont="1" applyFill="1" applyBorder="1" applyAlignment="1">
      <alignment horizontal="right"/>
    </xf>
    <xf numFmtId="164" fontId="25" fillId="0" borderId="56" xfId="0" applyNumberFormat="1" applyFont="1" applyFill="1" applyBorder="1" applyAlignment="1">
      <alignment horizontal="right"/>
    </xf>
    <xf numFmtId="0" fontId="25" fillId="34" borderId="31" xfId="0" applyFont="1" applyFill="1" applyBorder="1"/>
    <xf numFmtId="0" fontId="25" fillId="0" borderId="31" xfId="0" applyFont="1" applyFill="1" applyBorder="1"/>
    <xf numFmtId="164" fontId="25" fillId="0" borderId="31" xfId="41" applyNumberFormat="1" applyFont="1" applyFill="1" applyBorder="1"/>
    <xf numFmtId="0" fontId="25" fillId="0" borderId="50" xfId="0" applyFont="1" applyFill="1" applyBorder="1"/>
    <xf numFmtId="164" fontId="25" fillId="0" borderId="44" xfId="41" applyNumberFormat="1" applyFont="1" applyFill="1" applyBorder="1"/>
    <xf numFmtId="0" fontId="27" fillId="34" borderId="31" xfId="0" applyFont="1" applyFill="1" applyBorder="1" applyAlignment="1">
      <alignment vertical="center"/>
    </xf>
    <xf numFmtId="167" fontId="25" fillId="0" borderId="31" xfId="41" applyNumberFormat="1" applyFont="1" applyFill="1" applyBorder="1" applyAlignment="1">
      <alignment horizontal="right"/>
    </xf>
    <xf numFmtId="167" fontId="25" fillId="0" borderId="49" xfId="41" applyNumberFormat="1" applyFont="1" applyFill="1" applyBorder="1" applyAlignment="1">
      <alignment horizontal="right"/>
    </xf>
    <xf numFmtId="0" fontId="25" fillId="34" borderId="40" xfId="0" applyFont="1" applyFill="1" applyBorder="1"/>
    <xf numFmtId="0" fontId="25" fillId="34" borderId="41" xfId="0" applyFont="1" applyFill="1" applyBorder="1"/>
    <xf numFmtId="0" fontId="27" fillId="34" borderId="36" xfId="0" applyFont="1" applyFill="1" applyBorder="1" applyAlignment="1">
      <alignment horizontal="center"/>
    </xf>
    <xf numFmtId="0" fontId="27" fillId="34" borderId="31" xfId="0" applyFont="1" applyFill="1" applyBorder="1" applyAlignment="1">
      <alignment horizontal="center"/>
    </xf>
    <xf numFmtId="0" fontId="27" fillId="34" borderId="37" xfId="0" applyFont="1" applyFill="1" applyBorder="1" applyAlignment="1">
      <alignment horizontal="center"/>
    </xf>
    <xf numFmtId="0" fontId="25" fillId="0" borderId="37" xfId="0" applyFont="1" applyFill="1" applyBorder="1" applyAlignment="1">
      <alignment horizontal="left" vertical="center" indent="1"/>
    </xf>
    <xf numFmtId="164" fontId="25" fillId="0" borderId="36" xfId="0" applyNumberFormat="1" applyFont="1" applyFill="1" applyBorder="1" applyAlignment="1">
      <alignment vertical="center"/>
    </xf>
    <xf numFmtId="167" fontId="25" fillId="0" borderId="36" xfId="0" applyNumberFormat="1" applyFont="1" applyFill="1" applyBorder="1" applyAlignment="1">
      <alignment vertical="center"/>
    </xf>
    <xf numFmtId="49" fontId="23" fillId="0" borderId="0" xfId="0" applyNumberFormat="1" applyFont="1" applyFill="1" applyAlignment="1">
      <alignment horizontal="right"/>
    </xf>
    <xf numFmtId="49" fontId="42" fillId="0" borderId="0" xfId="0" applyNumberFormat="1" applyFont="1" applyFill="1" applyBorder="1" applyAlignment="1">
      <alignment horizontal="left" vertical="center"/>
    </xf>
    <xf numFmtId="0" fontId="42" fillId="0" borderId="0" xfId="0" applyFont="1" applyFill="1" applyBorder="1" applyAlignment="1">
      <alignment horizontal="left" vertical="center"/>
    </xf>
    <xf numFmtId="0" fontId="43" fillId="0" borderId="0" xfId="0" applyFont="1" applyFill="1" applyBorder="1" applyAlignment="1">
      <alignment horizontal="right"/>
    </xf>
    <xf numFmtId="0" fontId="43" fillId="0" borderId="0" xfId="0" applyFont="1" applyFill="1" applyBorder="1" applyAlignment="1">
      <alignment horizontal="left" vertical="center" indent="1"/>
    </xf>
    <xf numFmtId="0" fontId="42" fillId="0" borderId="0" xfId="0" applyFont="1" applyFill="1" applyBorder="1" applyAlignment="1"/>
    <xf numFmtId="49" fontId="43" fillId="0" borderId="0" xfId="0" applyNumberFormat="1" applyFont="1" applyFill="1" applyBorder="1" applyAlignment="1">
      <alignment horizontal="left" vertical="center"/>
    </xf>
    <xf numFmtId="0" fontId="43" fillId="0" borderId="0" xfId="0" applyFont="1" applyFill="1" applyBorder="1" applyAlignment="1">
      <alignment horizontal="left" vertical="center"/>
    </xf>
    <xf numFmtId="0" fontId="42" fillId="0" borderId="0" xfId="0" applyFont="1" applyFill="1" applyBorder="1"/>
    <xf numFmtId="0" fontId="42" fillId="0" borderId="0" xfId="0" applyFont="1" applyFill="1" applyBorder="1" applyAlignment="1">
      <alignment horizontal="left" vertical="center" indent="1"/>
    </xf>
    <xf numFmtId="0" fontId="74" fillId="0" borderId="0" xfId="0" applyFont="1" applyFill="1" applyBorder="1"/>
    <xf numFmtId="49" fontId="42" fillId="0" borderId="0" xfId="43" applyNumberFormat="1" applyFont="1" applyFill="1" applyBorder="1" applyAlignment="1">
      <alignment horizontal="left" vertical="center"/>
    </xf>
    <xf numFmtId="0" fontId="42" fillId="0" borderId="0" xfId="43" applyFont="1" applyFill="1" applyBorder="1" applyAlignment="1">
      <alignment horizontal="left" vertical="center"/>
    </xf>
    <xf numFmtId="0" fontId="42" fillId="0" borderId="0" xfId="43" applyFont="1" applyFill="1" applyBorder="1"/>
    <xf numFmtId="0" fontId="42" fillId="0" borderId="0" xfId="43" applyFont="1" applyFill="1" applyBorder="1" applyAlignment="1">
      <alignment horizontal="left" vertical="center" indent="1"/>
    </xf>
    <xf numFmtId="49" fontId="43" fillId="0" borderId="0" xfId="43" applyNumberFormat="1" applyFont="1" applyFill="1" applyBorder="1" applyAlignment="1">
      <alignment horizontal="left" vertical="center"/>
    </xf>
    <xf numFmtId="0" fontId="43" fillId="0" borderId="0" xfId="43" applyFont="1" applyFill="1" applyBorder="1" applyAlignment="1">
      <alignment horizontal="left" vertical="center"/>
    </xf>
    <xf numFmtId="0" fontId="43" fillId="0" borderId="0" xfId="43" applyFont="1" applyFill="1" applyBorder="1"/>
    <xf numFmtId="0" fontId="43" fillId="0" borderId="0" xfId="43" applyFont="1" applyFill="1" applyBorder="1" applyAlignment="1">
      <alignment horizontal="left" vertical="center" indent="1"/>
    </xf>
    <xf numFmtId="0" fontId="42" fillId="0" borderId="0" xfId="0" applyFont="1" applyFill="1" applyBorder="1" applyAlignment="1">
      <alignment horizontal="right" vertical="center"/>
    </xf>
    <xf numFmtId="0" fontId="43" fillId="0" borderId="0" xfId="0" applyFont="1" applyFill="1" applyBorder="1" applyAlignment="1">
      <alignment horizontal="right" vertical="center"/>
    </xf>
    <xf numFmtId="0" fontId="42" fillId="0" borderId="0" xfId="43" applyFont="1" applyFill="1" applyBorder="1" applyAlignment="1">
      <alignment horizontal="right" vertical="center"/>
    </xf>
    <xf numFmtId="0" fontId="43" fillId="0" borderId="0" xfId="43" applyFont="1" applyFill="1" applyBorder="1" applyAlignment="1">
      <alignment horizontal="right" vertical="center"/>
    </xf>
    <xf numFmtId="0" fontId="44" fillId="0" borderId="0" xfId="43" applyFont="1" applyFill="1" applyAlignment="1">
      <alignment horizontal="left" vertical="top"/>
    </xf>
    <xf numFmtId="0" fontId="23" fillId="0" borderId="0" xfId="43" applyFont="1" applyFill="1"/>
    <xf numFmtId="49" fontId="23" fillId="0" borderId="0" xfId="43" applyNumberFormat="1" applyFont="1" applyFill="1" applyAlignment="1">
      <alignment horizontal="right" vertical="center"/>
    </xf>
    <xf numFmtId="0" fontId="72" fillId="0" borderId="0" xfId="43" applyFont="1" applyFill="1"/>
    <xf numFmtId="0" fontId="25" fillId="0" borderId="0" xfId="43" applyFont="1" applyFill="1"/>
    <xf numFmtId="0" fontId="42" fillId="0" borderId="0" xfId="0" applyFont="1" applyFill="1"/>
    <xf numFmtId="0" fontId="43" fillId="0" borderId="0" xfId="0" applyFont="1" applyAlignment="1">
      <alignment vertical="top" wrapText="1"/>
    </xf>
    <xf numFmtId="0" fontId="42" fillId="0" borderId="0" xfId="0" applyFont="1" applyFill="1" applyAlignment="1">
      <alignment vertical="top"/>
    </xf>
    <xf numFmtId="49" fontId="23" fillId="0" borderId="0" xfId="0" applyNumberFormat="1" applyFont="1" applyAlignment="1">
      <alignment horizontal="right"/>
    </xf>
    <xf numFmtId="164" fontId="27" fillId="18" borderId="36" xfId="0" applyNumberFormat="1" applyFont="1" applyFill="1" applyBorder="1" applyAlignment="1">
      <alignment horizontal="right"/>
    </xf>
    <xf numFmtId="164" fontId="27" fillId="18" borderId="31" xfId="0" applyNumberFormat="1" applyFont="1" applyFill="1" applyBorder="1" applyAlignment="1">
      <alignment horizontal="right"/>
    </xf>
    <xf numFmtId="164" fontId="27" fillId="18" borderId="37" xfId="0" applyNumberFormat="1" applyFont="1" applyFill="1" applyBorder="1" applyAlignment="1">
      <alignment horizontal="right"/>
    </xf>
    <xf numFmtId="164" fontId="25" fillId="18" borderId="36" xfId="0" applyNumberFormat="1" applyFont="1" applyFill="1" applyBorder="1" applyAlignment="1">
      <alignment horizontal="right"/>
    </xf>
    <xf numFmtId="164" fontId="27" fillId="18" borderId="36" xfId="0" applyNumberFormat="1" applyFont="1" applyFill="1" applyBorder="1"/>
    <xf numFmtId="164" fontId="27" fillId="18" borderId="31" xfId="0" applyNumberFormat="1" applyFont="1" applyFill="1" applyBorder="1"/>
    <xf numFmtId="164" fontId="27" fillId="18" borderId="37" xfId="0" applyNumberFormat="1" applyFont="1" applyFill="1" applyBorder="1"/>
    <xf numFmtId="0" fontId="27" fillId="18" borderId="31" xfId="0" applyFont="1" applyFill="1" applyBorder="1" applyAlignment="1">
      <alignment vertical="center" wrapText="1"/>
    </xf>
    <xf numFmtId="164" fontId="25" fillId="18" borderId="31" xfId="0" applyNumberFormat="1" applyFont="1" applyFill="1" applyBorder="1" applyAlignment="1">
      <alignment horizontal="right"/>
    </xf>
    <xf numFmtId="0" fontId="27" fillId="18" borderId="41" xfId="0" applyFont="1" applyFill="1" applyBorder="1" applyAlignment="1">
      <alignment vertical="center"/>
    </xf>
    <xf numFmtId="164" fontId="25" fillId="18" borderId="36" xfId="0" applyNumberFormat="1" applyFont="1" applyFill="1" applyBorder="1"/>
    <xf numFmtId="0" fontId="27" fillId="18" borderId="37" xfId="0" applyFont="1" applyFill="1" applyBorder="1" applyAlignment="1">
      <alignment vertical="center"/>
    </xf>
    <xf numFmtId="0" fontId="27" fillId="18" borderId="31" xfId="0" applyFont="1" applyFill="1" applyBorder="1" applyAlignment="1">
      <alignment horizontal="left"/>
    </xf>
    <xf numFmtId="0" fontId="27" fillId="18" borderId="37" xfId="0" applyFont="1" applyFill="1" applyBorder="1" applyAlignment="1">
      <alignment vertical="center" wrapText="1"/>
    </xf>
    <xf numFmtId="164" fontId="27" fillId="18" borderId="52" xfId="0" applyNumberFormat="1" applyFont="1" applyFill="1" applyBorder="1"/>
    <xf numFmtId="167" fontId="27" fillId="18" borderId="36" xfId="41" applyNumberFormat="1" applyFont="1" applyFill="1" applyBorder="1" applyAlignment="1"/>
    <xf numFmtId="167" fontId="27" fillId="18" borderId="36" xfId="0" applyNumberFormat="1" applyFont="1" applyFill="1" applyBorder="1" applyAlignment="1">
      <alignment vertical="center"/>
    </xf>
    <xf numFmtId="164" fontId="25" fillId="18" borderId="52" xfId="0" applyNumberFormat="1" applyFont="1" applyFill="1" applyBorder="1" applyAlignment="1"/>
    <xf numFmtId="164" fontId="27" fillId="18" borderId="36" xfId="0" applyNumberFormat="1" applyFont="1" applyFill="1" applyBorder="1" applyAlignment="1">
      <alignment vertical="center"/>
    </xf>
    <xf numFmtId="164" fontId="27" fillId="18" borderId="31" xfId="0" applyNumberFormat="1" applyFont="1" applyFill="1" applyBorder="1" applyAlignment="1">
      <alignment vertical="center"/>
    </xf>
    <xf numFmtId="9" fontId="27" fillId="18" borderId="37" xfId="41" applyFont="1" applyFill="1" applyBorder="1" applyAlignment="1">
      <alignment vertical="center"/>
    </xf>
    <xf numFmtId="9" fontId="27" fillId="18" borderId="31" xfId="41" applyFont="1" applyFill="1" applyBorder="1" applyAlignment="1">
      <alignment vertical="center"/>
    </xf>
    <xf numFmtId="9" fontId="25" fillId="18" borderId="31" xfId="41" applyFont="1" applyFill="1" applyBorder="1" applyAlignment="1">
      <alignment horizontal="right"/>
    </xf>
    <xf numFmtId="0" fontId="27" fillId="18" borderId="31" xfId="0" applyFont="1" applyFill="1" applyBorder="1"/>
    <xf numFmtId="167" fontId="27" fillId="18" borderId="31" xfId="41" applyNumberFormat="1" applyFont="1" applyFill="1" applyBorder="1"/>
    <xf numFmtId="167" fontId="27" fillId="18" borderId="31" xfId="41" applyNumberFormat="1" applyFont="1" applyFill="1" applyBorder="1" applyAlignment="1">
      <alignment horizontal="right"/>
    </xf>
    <xf numFmtId="164" fontId="27" fillId="18" borderId="58" xfId="0" applyNumberFormat="1" applyFont="1" applyFill="1" applyBorder="1" applyAlignment="1">
      <alignment horizontal="right"/>
    </xf>
    <xf numFmtId="164" fontId="27" fillId="18" borderId="59" xfId="0" applyNumberFormat="1" applyFont="1" applyFill="1" applyBorder="1" applyAlignment="1">
      <alignment horizontal="right"/>
    </xf>
    <xf numFmtId="9" fontId="25" fillId="18" borderId="60" xfId="41" applyFont="1" applyFill="1" applyBorder="1" applyAlignment="1">
      <alignment horizontal="right"/>
    </xf>
    <xf numFmtId="0" fontId="27" fillId="34" borderId="31" xfId="0" applyFont="1" applyFill="1" applyBorder="1" applyAlignment="1">
      <alignment horizontal="center" vertical="center"/>
    </xf>
    <xf numFmtId="169" fontId="0" fillId="0" borderId="0" xfId="0" applyNumberFormat="1"/>
    <xf numFmtId="166" fontId="0" fillId="0" borderId="0" xfId="0" applyNumberFormat="1"/>
    <xf numFmtId="0" fontId="27" fillId="34" borderId="31" xfId="0" applyFont="1" applyFill="1" applyBorder="1" applyAlignment="1">
      <alignment horizontal="center" vertical="center"/>
    </xf>
    <xf numFmtId="164" fontId="27" fillId="18" borderId="31" xfId="0" applyNumberFormat="1" applyFont="1" applyFill="1" applyBorder="1" applyAlignment="1">
      <alignment horizontal="right" vertical="center"/>
    </xf>
    <xf numFmtId="9" fontId="22" fillId="0" borderId="0" xfId="41" applyNumberFormat="1" applyFont="1" applyFill="1"/>
    <xf numFmtId="9" fontId="25" fillId="0" borderId="0" xfId="41" applyNumberFormat="1" applyFont="1" applyFill="1" applyBorder="1" applyAlignment="1"/>
    <xf numFmtId="0" fontId="72" fillId="0" borderId="0" xfId="150" applyFont="1" applyFill="1" applyBorder="1"/>
    <xf numFmtId="0" fontId="25" fillId="0" borderId="0" xfId="150" applyFont="1" applyFill="1" applyBorder="1"/>
    <xf numFmtId="0" fontId="25" fillId="0" borderId="0" xfId="150" applyFont="1" applyFill="1"/>
    <xf numFmtId="0" fontId="27" fillId="34" borderId="31" xfId="150" applyFont="1" applyFill="1" applyBorder="1"/>
    <xf numFmtId="164" fontId="25" fillId="0" borderId="44" xfId="44" applyNumberFormat="1" applyFont="1" applyFill="1" applyBorder="1"/>
    <xf numFmtId="164" fontId="25" fillId="0" borderId="49" xfId="44" applyNumberFormat="1" applyFont="1" applyFill="1" applyBorder="1"/>
    <xf numFmtId="0" fontId="25" fillId="0" borderId="0" xfId="150" applyFont="1" applyFill="1" applyAlignment="1"/>
    <xf numFmtId="164" fontId="25" fillId="0" borderId="0" xfId="150" applyNumberFormat="1" applyFont="1" applyFill="1"/>
    <xf numFmtId="49" fontId="23" fillId="0" borderId="0" xfId="150" applyNumberFormat="1" applyFont="1" applyFill="1" applyAlignment="1">
      <alignment horizontal="right"/>
    </xf>
    <xf numFmtId="0" fontId="25" fillId="33" borderId="0" xfId="150" applyFont="1" applyFill="1"/>
    <xf numFmtId="0" fontId="27" fillId="18" borderId="31" xfId="150" applyFont="1" applyFill="1" applyBorder="1" applyAlignment="1">
      <alignment horizontal="left" vertical="center" wrapText="1"/>
    </xf>
    <xf numFmtId="167" fontId="27" fillId="18" borderId="31" xfId="41" applyNumberFormat="1" applyFont="1" applyFill="1" applyBorder="1" applyAlignment="1">
      <alignment horizontal="right" vertical="center"/>
    </xf>
    <xf numFmtId="164" fontId="25" fillId="0" borderId="31" xfId="44" applyNumberFormat="1" applyFont="1" applyFill="1" applyBorder="1"/>
    <xf numFmtId="1" fontId="22" fillId="0" borderId="0" xfId="41" applyNumberFormat="1" applyFont="1" applyFill="1"/>
    <xf numFmtId="0" fontId="27" fillId="18" borderId="31" xfId="0" applyFont="1" applyFill="1" applyBorder="1" applyAlignment="1">
      <alignment vertical="center"/>
    </xf>
    <xf numFmtId="0" fontId="30" fillId="0" borderId="0" xfId="0" applyFont="1" applyFill="1" applyBorder="1" applyAlignment="1">
      <alignment horizontal="right"/>
    </xf>
    <xf numFmtId="0" fontId="21" fillId="0" borderId="0" xfId="0" applyFont="1"/>
    <xf numFmtId="0" fontId="73" fillId="0" borderId="0" xfId="0" applyFont="1" applyFill="1" applyBorder="1" applyAlignment="1">
      <alignment horizontal="center"/>
    </xf>
    <xf numFmtId="49" fontId="73" fillId="0" borderId="0" xfId="0" applyNumberFormat="1" applyFont="1" applyFill="1" applyBorder="1" applyAlignment="1">
      <alignment horizontal="center" vertical="center"/>
    </xf>
    <xf numFmtId="49" fontId="35" fillId="0" borderId="0" xfId="0" applyNumberFormat="1" applyFont="1" applyFill="1" applyBorder="1" applyAlignment="1">
      <alignment horizontal="center" vertical="center"/>
    </xf>
    <xf numFmtId="0" fontId="72" fillId="0" borderId="0" xfId="43" applyFont="1" applyFill="1" applyBorder="1" applyAlignment="1">
      <alignment horizontal="justify" vertical="top" wrapText="1"/>
    </xf>
    <xf numFmtId="0" fontId="43" fillId="0" borderId="0" xfId="0" applyFont="1" applyFill="1" applyAlignment="1">
      <alignment vertical="top" wrapText="1"/>
    </xf>
    <xf numFmtId="0" fontId="72" fillId="0" borderId="0" xfId="0" applyFont="1" applyFill="1" applyBorder="1" applyAlignment="1">
      <alignment horizontal="justify" vertical="top" wrapText="1"/>
    </xf>
    <xf numFmtId="164" fontId="27" fillId="18" borderId="34" xfId="0" applyNumberFormat="1" applyFont="1" applyFill="1" applyBorder="1" applyAlignment="1">
      <alignment horizontal="right" vertical="center"/>
    </xf>
    <xf numFmtId="164" fontId="27" fillId="18" borderId="35" xfId="0" applyNumberFormat="1" applyFont="1" applyFill="1" applyBorder="1" applyAlignment="1">
      <alignment horizontal="right" vertical="center"/>
    </xf>
    <xf numFmtId="0" fontId="25" fillId="0" borderId="9" xfId="0" applyFont="1" applyFill="1" applyBorder="1" applyAlignment="1">
      <alignment horizontal="left" vertical="center" wrapText="1" indent="1"/>
    </xf>
    <xf numFmtId="0" fontId="25" fillId="0" borderId="10" xfId="0" applyFont="1" applyFill="1" applyBorder="1" applyAlignment="1">
      <alignment horizontal="left" vertical="center" wrapText="1" indent="1"/>
    </xf>
    <xf numFmtId="0" fontId="25" fillId="0" borderId="32" xfId="0" applyFont="1" applyFill="1" applyBorder="1" applyAlignment="1">
      <alignment horizontal="left" vertical="center" wrapText="1" indent="1"/>
    </xf>
    <xf numFmtId="0" fontId="25" fillId="0" borderId="33" xfId="0" applyFont="1" applyFill="1" applyBorder="1" applyAlignment="1">
      <alignment horizontal="left" vertical="center" wrapText="1" indent="1"/>
    </xf>
    <xf numFmtId="164" fontId="25" fillId="0" borderId="36" xfId="0" applyNumberFormat="1" applyFont="1" applyFill="1" applyBorder="1" applyAlignment="1">
      <alignment horizontal="center"/>
    </xf>
    <xf numFmtId="164" fontId="25" fillId="0" borderId="31" xfId="0" applyNumberFormat="1" applyFont="1" applyFill="1" applyBorder="1" applyAlignment="1">
      <alignment horizontal="center"/>
    </xf>
    <xf numFmtId="164" fontId="25" fillId="0" borderId="37" xfId="0" applyNumberFormat="1" applyFont="1" applyFill="1" applyBorder="1" applyAlignment="1">
      <alignment horizontal="center"/>
    </xf>
    <xf numFmtId="0" fontId="27" fillId="34" borderId="32" xfId="0" applyFont="1" applyFill="1" applyBorder="1" applyAlignment="1">
      <alignment horizontal="center" vertical="center"/>
    </xf>
    <xf numFmtId="0" fontId="27" fillId="34" borderId="33" xfId="0" applyFont="1" applyFill="1" applyBorder="1" applyAlignment="1">
      <alignment horizontal="center" vertical="center"/>
    </xf>
    <xf numFmtId="0" fontId="27" fillId="34" borderId="36" xfId="0" applyFont="1" applyFill="1" applyBorder="1" applyAlignment="1">
      <alignment horizontal="center" vertical="center"/>
    </xf>
    <xf numFmtId="0" fontId="27" fillId="34" borderId="31" xfId="0" applyFont="1" applyFill="1" applyBorder="1" applyAlignment="1">
      <alignment horizontal="center" vertical="center"/>
    </xf>
    <xf numFmtId="0" fontId="27" fillId="34" borderId="37" xfId="0" applyFont="1" applyFill="1" applyBorder="1" applyAlignment="1">
      <alignment horizontal="center" vertical="center"/>
    </xf>
    <xf numFmtId="164" fontId="27" fillId="18" borderId="32" xfId="0" applyNumberFormat="1" applyFont="1" applyFill="1" applyBorder="1" applyAlignment="1">
      <alignment horizontal="right" vertical="center"/>
    </xf>
    <xf numFmtId="164" fontId="27" fillId="18" borderId="33" xfId="0" applyNumberFormat="1" applyFont="1" applyFill="1" applyBorder="1" applyAlignment="1">
      <alignment horizontal="right" vertical="center"/>
    </xf>
    <xf numFmtId="0" fontId="25" fillId="0" borderId="34" xfId="0" applyFont="1" applyFill="1" applyBorder="1" applyAlignment="1">
      <alignment horizontal="left" vertical="center" wrapText="1" indent="1"/>
    </xf>
    <xf numFmtId="0" fontId="25" fillId="0" borderId="35" xfId="0" applyFont="1" applyFill="1" applyBorder="1" applyAlignment="1">
      <alignment horizontal="left" vertical="center" wrapText="1" indent="1"/>
    </xf>
    <xf numFmtId="0" fontId="27" fillId="34" borderId="46" xfId="0" applyFont="1" applyFill="1" applyBorder="1" applyAlignment="1">
      <alignment horizontal="center" vertical="center"/>
    </xf>
    <xf numFmtId="0" fontId="27" fillId="34" borderId="42" xfId="0" applyFont="1" applyFill="1" applyBorder="1" applyAlignment="1">
      <alignment horizontal="center" vertical="center"/>
    </xf>
    <xf numFmtId="0" fontId="27" fillId="34" borderId="47" xfId="0" applyFont="1" applyFill="1" applyBorder="1" applyAlignment="1">
      <alignment horizontal="center" vertical="center"/>
    </xf>
    <xf numFmtId="164" fontId="27" fillId="18" borderId="31" xfId="0" applyNumberFormat="1" applyFont="1" applyFill="1" applyBorder="1" applyAlignment="1">
      <alignment horizontal="right" vertical="center"/>
    </xf>
    <xf numFmtId="0" fontId="27" fillId="18" borderId="37" xfId="0" applyFont="1" applyFill="1" applyBorder="1" applyAlignment="1">
      <alignment horizontal="left" vertical="center" wrapText="1"/>
    </xf>
    <xf numFmtId="164" fontId="27" fillId="18" borderId="36" xfId="0" applyNumberFormat="1" applyFont="1" applyFill="1" applyBorder="1" applyAlignment="1">
      <alignment horizontal="center"/>
    </xf>
    <xf numFmtId="164" fontId="27" fillId="18" borderId="31" xfId="0" applyNumberFormat="1" applyFont="1" applyFill="1" applyBorder="1" applyAlignment="1">
      <alignment horizontal="center"/>
    </xf>
    <xf numFmtId="164" fontId="27" fillId="18" borderId="37" xfId="0" applyNumberFormat="1" applyFont="1" applyFill="1" applyBorder="1" applyAlignment="1">
      <alignment horizontal="center"/>
    </xf>
    <xf numFmtId="164" fontId="27" fillId="18" borderId="38" xfId="0" applyNumberFormat="1" applyFont="1" applyFill="1" applyBorder="1" applyAlignment="1">
      <alignment horizontal="right" vertical="center"/>
    </xf>
    <xf numFmtId="164" fontId="27" fillId="18" borderId="39" xfId="0" applyNumberFormat="1" applyFont="1" applyFill="1" applyBorder="1" applyAlignment="1">
      <alignment horizontal="right" vertical="center"/>
    </xf>
    <xf numFmtId="0" fontId="27" fillId="34" borderId="40" xfId="0" applyFont="1" applyFill="1" applyBorder="1" applyAlignment="1">
      <alignment horizontal="center" vertical="center"/>
    </xf>
    <xf numFmtId="0" fontId="27" fillId="18" borderId="40" xfId="0" applyFont="1" applyFill="1" applyBorder="1" applyAlignment="1">
      <alignment horizontal="left" vertical="center" wrapText="1"/>
    </xf>
    <xf numFmtId="0" fontId="27" fillId="18" borderId="41" xfId="0" applyFont="1" applyFill="1" applyBorder="1" applyAlignment="1">
      <alignment horizontal="left" vertical="center" wrapText="1"/>
    </xf>
    <xf numFmtId="0" fontId="27" fillId="34" borderId="51" xfId="0" applyFont="1" applyFill="1" applyBorder="1" applyAlignment="1">
      <alignment horizontal="center" vertical="center"/>
    </xf>
    <xf numFmtId="0" fontId="27" fillId="18" borderId="40" xfId="0" applyFont="1" applyFill="1" applyBorder="1" applyAlignment="1">
      <alignment horizontal="left" vertical="center"/>
    </xf>
    <xf numFmtId="0" fontId="27" fillId="18" borderId="41" xfId="0" applyFont="1" applyFill="1" applyBorder="1" applyAlignment="1">
      <alignment horizontal="left" vertical="center"/>
    </xf>
    <xf numFmtId="164" fontId="27" fillId="18" borderId="38" xfId="0" applyNumberFormat="1" applyFont="1" applyFill="1" applyBorder="1" applyAlignment="1">
      <alignment horizontal="center"/>
    </xf>
    <xf numFmtId="164" fontId="27" fillId="18" borderId="32" xfId="0" applyNumberFormat="1" applyFont="1" applyFill="1" applyBorder="1" applyAlignment="1">
      <alignment horizontal="center"/>
    </xf>
    <xf numFmtId="164" fontId="27" fillId="18" borderId="40" xfId="0" applyNumberFormat="1" applyFont="1" applyFill="1" applyBorder="1" applyAlignment="1">
      <alignment horizontal="center"/>
    </xf>
    <xf numFmtId="0" fontId="27" fillId="0" borderId="0" xfId="0" applyFont="1" applyFill="1" applyBorder="1" applyAlignment="1">
      <alignment horizontal="center" vertical="center"/>
    </xf>
    <xf numFmtId="0" fontId="27" fillId="34" borderId="57" xfId="0" applyFont="1" applyFill="1" applyBorder="1" applyAlignment="1">
      <alignment horizontal="center" vertical="center"/>
    </xf>
    <xf numFmtId="0" fontId="27" fillId="34" borderId="53" xfId="0" applyFont="1" applyFill="1" applyBorder="1" applyAlignment="1">
      <alignment horizontal="center" vertical="center"/>
    </xf>
    <xf numFmtId="0" fontId="27" fillId="34" borderId="38" xfId="0" applyFont="1" applyFill="1" applyBorder="1" applyAlignment="1">
      <alignment horizontal="center" vertical="center"/>
    </xf>
    <xf numFmtId="0" fontId="27" fillId="34" borderId="39" xfId="0" applyFont="1" applyFill="1" applyBorder="1" applyAlignment="1">
      <alignment horizontal="center" vertical="center"/>
    </xf>
    <xf numFmtId="164" fontId="27" fillId="18" borderId="10" xfId="0" applyNumberFormat="1" applyFont="1" applyFill="1" applyBorder="1" applyAlignment="1">
      <alignment horizontal="left" vertical="center"/>
    </xf>
    <xf numFmtId="164" fontId="27" fillId="18" borderId="9" xfId="0" applyNumberFormat="1" applyFont="1" applyFill="1" applyBorder="1" applyAlignment="1">
      <alignment horizontal="left" vertical="center"/>
    </xf>
    <xf numFmtId="164" fontId="27" fillId="18" borderId="26" xfId="0" applyNumberFormat="1" applyFont="1" applyFill="1" applyBorder="1" applyAlignment="1">
      <alignment horizontal="center"/>
    </xf>
    <xf numFmtId="164" fontId="27" fillId="18" borderId="27" xfId="0" applyNumberFormat="1" applyFont="1" applyFill="1" applyBorder="1" applyAlignment="1">
      <alignment horizontal="center"/>
    </xf>
    <xf numFmtId="0" fontId="27" fillId="18" borderId="10" xfId="0" applyFont="1" applyFill="1" applyBorder="1" applyAlignment="1">
      <alignment horizontal="left" vertical="center"/>
    </xf>
    <xf numFmtId="0" fontId="27" fillId="18" borderId="0" xfId="0" applyFont="1" applyFill="1" applyBorder="1" applyAlignment="1">
      <alignment horizontal="left" vertical="center"/>
    </xf>
    <xf numFmtId="164" fontId="27" fillId="18" borderId="28" xfId="0" applyNumberFormat="1" applyFont="1" applyFill="1" applyBorder="1" applyAlignment="1">
      <alignment horizontal="center"/>
    </xf>
    <xf numFmtId="0" fontId="27" fillId="19" borderId="0" xfId="0" applyFont="1" applyFill="1" applyBorder="1" applyAlignment="1">
      <alignment horizontal="right"/>
    </xf>
    <xf numFmtId="0" fontId="27" fillId="19" borderId="14" xfId="0" applyFont="1" applyFill="1" applyBorder="1" applyAlignment="1">
      <alignment horizontal="right"/>
    </xf>
    <xf numFmtId="0" fontId="25" fillId="19" borderId="16" xfId="0" applyFont="1" applyFill="1" applyBorder="1" applyAlignment="1">
      <alignment horizontal="right" vertical="center"/>
    </xf>
    <xf numFmtId="0" fontId="25" fillId="19" borderId="9" xfId="0" applyFont="1" applyFill="1" applyBorder="1" applyAlignment="1">
      <alignment horizontal="right" vertical="center"/>
    </xf>
    <xf numFmtId="0" fontId="27" fillId="19" borderId="13" xfId="0" applyFont="1" applyFill="1" applyBorder="1" applyAlignment="1">
      <alignment horizontal="center"/>
    </xf>
    <xf numFmtId="0" fontId="27" fillId="19" borderId="19" xfId="0" applyFont="1" applyFill="1" applyBorder="1" applyAlignment="1">
      <alignment horizontal="center"/>
    </xf>
    <xf numFmtId="0" fontId="27" fillId="19" borderId="18" xfId="0" applyFont="1" applyFill="1" applyBorder="1" applyAlignment="1">
      <alignment horizontal="center"/>
    </xf>
    <xf numFmtId="0" fontId="27" fillId="19" borderId="20" xfId="0" applyFont="1" applyFill="1" applyBorder="1" applyAlignment="1">
      <alignment horizontal="right"/>
    </xf>
    <xf numFmtId="0" fontId="25" fillId="19" borderId="16" xfId="0" applyFont="1" applyFill="1" applyBorder="1" applyAlignment="1">
      <alignment horizontal="right"/>
    </xf>
    <xf numFmtId="0" fontId="25" fillId="19" borderId="9" xfId="0" applyFont="1" applyFill="1" applyBorder="1" applyAlignment="1">
      <alignment horizontal="right"/>
    </xf>
    <xf numFmtId="0" fontId="25" fillId="19" borderId="15" xfId="0" applyFont="1" applyFill="1" applyBorder="1" applyAlignment="1">
      <alignment horizontal="right"/>
    </xf>
    <xf numFmtId="0" fontId="27" fillId="34" borderId="41" xfId="0" applyFont="1" applyFill="1" applyBorder="1" applyAlignment="1">
      <alignment horizontal="center" vertical="center"/>
    </xf>
    <xf numFmtId="0" fontId="36" fillId="0" borderId="0" xfId="0" applyFont="1" applyAlignment="1">
      <alignment horizontal="center"/>
    </xf>
  </cellXfs>
  <cellStyles count="168">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EBE600"/>
      <color rgb="FF6E4932"/>
      <color rgb="FFFF97FF"/>
      <color rgb="FFFFFF66"/>
      <color rgb="FFD2CDAE"/>
      <color rgb="FFFFFF00"/>
      <color rgb="FFD9AAA9"/>
      <color rgb="FFC0504D"/>
      <color rgb="FF9E413E"/>
      <color rgb="FF4069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1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2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39.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144.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149.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15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15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169.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17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A3C-48AB-8587-13C32C2CABB1}"/>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A3C-48AB-8587-13C32C2CABB1}"/>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A3C-48AB-8587-13C32C2CABB1}"/>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A3C-48AB-8587-13C32C2CABB1}"/>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A3C-48AB-8587-13C32C2CABB1}"/>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A3C-48AB-8587-13C32C2CABB1}"/>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A3C-48AB-8587-13C32C2CABB1}"/>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A3C-48AB-8587-13C32C2CABB1}"/>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A3C-48AB-8587-13C32C2CABB1}"/>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A3C-48AB-8587-13C32C2CABB1}"/>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A3C-48AB-8587-13C32C2CABB1}"/>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A3C-48AB-8587-13C32C2CABB1}"/>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A3C-48AB-8587-13C32C2CABB1}"/>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A3C-48AB-8587-13C32C2CABB1}"/>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A3C-48AB-8587-13C32C2CABB1}"/>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A3C-48AB-8587-13C32C2CABB1}"/>
            </c:ext>
          </c:extLst>
        </c:ser>
        <c:dLbls>
          <c:showLegendKey val="0"/>
          <c:showVal val="0"/>
          <c:showCatName val="0"/>
          <c:showSerName val="0"/>
          <c:showPercent val="0"/>
          <c:showBubbleSize val="0"/>
        </c:dLbls>
        <c:gapWidth val="150"/>
        <c:axId val="231225216"/>
        <c:axId val="231226752"/>
      </c:barChart>
      <c:catAx>
        <c:axId val="231225216"/>
        <c:scaling>
          <c:orientation val="minMax"/>
        </c:scaling>
        <c:delete val="1"/>
        <c:axPos val="b"/>
        <c:numFmt formatCode="General" sourceLinked="1"/>
        <c:majorTickMark val="out"/>
        <c:minorTickMark val="none"/>
        <c:tickLblPos val="nextTo"/>
        <c:crossAx val="231226752"/>
        <c:crosses val="autoZero"/>
        <c:auto val="1"/>
        <c:lblAlgn val="ctr"/>
        <c:lblOffset val="100"/>
        <c:noMultiLvlLbl val="0"/>
      </c:catAx>
      <c:valAx>
        <c:axId val="231226752"/>
        <c:scaling>
          <c:orientation val="minMax"/>
        </c:scaling>
        <c:delete val="1"/>
        <c:axPos val="l"/>
        <c:numFmt formatCode="0" sourceLinked="1"/>
        <c:majorTickMark val="out"/>
        <c:minorTickMark val="none"/>
        <c:tickLblPos val="nextTo"/>
        <c:crossAx val="231225216"/>
        <c:crosses val="autoZero"/>
        <c:crossBetween val="between"/>
      </c:valAx>
      <c:spPr>
        <a:noFill/>
      </c:spPr>
    </c:plotArea>
    <c:legend>
      <c:legendPos val="r"/>
      <c:layout>
        <c:manualLayout>
          <c:xMode val="edge"/>
          <c:yMode val="edge"/>
          <c:x val="0"/>
          <c:y val="0"/>
          <c:w val="1"/>
          <c:h val="0.9849999999999999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 ##0.0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 ##0.0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 ##0.0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 ##0.0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 ##0.0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 ##0.0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 ##0.0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 ##0.0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 ##0.0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 ##0.0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 ##0.0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 ##0.0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 ##0.0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 ##0.0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 ##0.0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 ##0.0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 ##0.0</c:formatCode>
                <c:ptCount val="12"/>
                <c:pt idx="0">
                  <c:v>904.29362600000002</c:v>
                </c:pt>
                <c:pt idx="1">
                  <c:v>736.98987600000044</c:v>
                </c:pt>
                <c:pt idx="2">
                  <c:v>811.43752699999993</c:v>
                </c:pt>
                <c:pt idx="3">
                  <c:v>610.67746100000011</c:v>
                </c:pt>
                <c:pt idx="4">
                  <c:v>570.75160900000003</c:v>
                </c:pt>
                <c:pt idx="5">
                  <c:v>351.42651500000005</c:v>
                </c:pt>
                <c:pt idx="6">
                  <c:v>291.43850600000002</c:v>
                </c:pt>
                <c:pt idx="7">
                  <c:v>321.56929599999989</c:v>
                </c:pt>
                <c:pt idx="8">
                  <c:v>380.67651599999999</c:v>
                </c:pt>
                <c:pt idx="9">
                  <c:v>672.63898200000006</c:v>
                </c:pt>
                <c:pt idx="10">
                  <c:v>901.68829199999993</c:v>
                </c:pt>
                <c:pt idx="11">
                  <c:v>1039.454866</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 ##0.0</c:formatCode>
                <c:ptCount val="12"/>
                <c:pt idx="0">
                  <c:v>61.473208</c:v>
                </c:pt>
                <c:pt idx="1">
                  <c:v>52.743232000000006</c:v>
                </c:pt>
                <c:pt idx="2">
                  <c:v>56.710428000000007</c:v>
                </c:pt>
                <c:pt idx="3">
                  <c:v>43.163723000000012</c:v>
                </c:pt>
                <c:pt idx="4">
                  <c:v>40.928282999999993</c:v>
                </c:pt>
                <c:pt idx="5">
                  <c:v>31.612921000000004</c:v>
                </c:pt>
                <c:pt idx="6">
                  <c:v>29.120507000000003</c:v>
                </c:pt>
                <c:pt idx="7">
                  <c:v>26.134677999999994</c:v>
                </c:pt>
                <c:pt idx="8">
                  <c:v>32.487273000000002</c:v>
                </c:pt>
                <c:pt idx="9">
                  <c:v>46.593437999999992</c:v>
                </c:pt>
                <c:pt idx="10">
                  <c:v>57.182337999999994</c:v>
                </c:pt>
                <c:pt idx="11">
                  <c:v>63.923327000000015</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tx1"/>
            </a:solidFill>
          </c:spPr>
          <c:invertIfNegative val="0"/>
          <c:val>
            <c:numRef>
              <c:f>'5.1'!$B$10:$M$10</c:f>
              <c:numCache>
                <c:formatCode>#\ ##0.0</c:formatCode>
                <c:ptCount val="12"/>
                <c:pt idx="0">
                  <c:v>1670.8601770000002</c:v>
                </c:pt>
                <c:pt idx="1">
                  <c:v>1284.2568879999999</c:v>
                </c:pt>
                <c:pt idx="2">
                  <c:v>1070.9082210000001</c:v>
                </c:pt>
                <c:pt idx="3">
                  <c:v>698.2479249999999</c:v>
                </c:pt>
                <c:pt idx="4">
                  <c:v>539.74326599999995</c:v>
                </c:pt>
                <c:pt idx="5">
                  <c:v>258.872793</c:v>
                </c:pt>
                <c:pt idx="6">
                  <c:v>195.43436199999999</c:v>
                </c:pt>
                <c:pt idx="7">
                  <c:v>182.63218399999997</c:v>
                </c:pt>
                <c:pt idx="8">
                  <c:v>233.45783300000005</c:v>
                </c:pt>
                <c:pt idx="9">
                  <c:v>750.50672500000007</c:v>
                </c:pt>
                <c:pt idx="10">
                  <c:v>1070.3925940000001</c:v>
                </c:pt>
                <c:pt idx="11">
                  <c:v>1213.9477510000002</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invertIfNegative val="0"/>
          <c:val>
            <c:numRef>
              <c:f>'5.1'!$B$11:$M$11</c:f>
              <c:numCache>
                <c:formatCode>#\ ##0.0</c:formatCode>
                <c:ptCount val="12"/>
                <c:pt idx="0">
                  <c:v>0.766262</c:v>
                </c:pt>
                <c:pt idx="1">
                  <c:v>0.75756100000000004</c:v>
                </c:pt>
                <c:pt idx="2">
                  <c:v>1.3537729999999999</c:v>
                </c:pt>
                <c:pt idx="3">
                  <c:v>0.60141600000000006</c:v>
                </c:pt>
                <c:pt idx="4">
                  <c:v>0.48449400000000004</c:v>
                </c:pt>
                <c:pt idx="5">
                  <c:v>0.43771199999999999</c:v>
                </c:pt>
                <c:pt idx="6">
                  <c:v>0.6013710000000001</c:v>
                </c:pt>
                <c:pt idx="7">
                  <c:v>1.07839</c:v>
                </c:pt>
                <c:pt idx="8">
                  <c:v>0.89494599999999991</c:v>
                </c:pt>
                <c:pt idx="9">
                  <c:v>0.90415000000000012</c:v>
                </c:pt>
                <c:pt idx="10">
                  <c:v>0.50627</c:v>
                </c:pt>
                <c:pt idx="11">
                  <c:v>0.38980000000000004</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invertIfNegative val="0"/>
          <c:val>
            <c:numRef>
              <c:f>'5.1'!$B$12:$M$12</c:f>
              <c:numCache>
                <c:formatCode>#\ ##0.0</c:formatCode>
                <c:ptCount val="12"/>
                <c:pt idx="0">
                  <c:v>13.119381953964321</c:v>
                </c:pt>
                <c:pt idx="1">
                  <c:v>10.724438490038969</c:v>
                </c:pt>
                <c:pt idx="2">
                  <c:v>10.682460380865193</c:v>
                </c:pt>
                <c:pt idx="3">
                  <c:v>6.6632448692531616</c:v>
                </c:pt>
                <c:pt idx="4">
                  <c:v>5.3689309508765257</c:v>
                </c:pt>
                <c:pt idx="5">
                  <c:v>3.1971342249119519</c:v>
                </c:pt>
                <c:pt idx="6">
                  <c:v>3.6158839602771708</c:v>
                </c:pt>
                <c:pt idx="7">
                  <c:v>3.3638332026966249</c:v>
                </c:pt>
                <c:pt idx="8">
                  <c:v>3.8682447099602677</c:v>
                </c:pt>
                <c:pt idx="9">
                  <c:v>7.5862908976533356</c:v>
                </c:pt>
                <c:pt idx="10">
                  <c:v>9.9524235899812847</c:v>
                </c:pt>
                <c:pt idx="11">
                  <c:v>11.746672769521211</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invertIfNegative val="0"/>
          <c:val>
            <c:numRef>
              <c:f>'5.1'!$B$13:$M$13</c:f>
              <c:numCache>
                <c:formatCode>#\ ##0.0</c:formatCode>
                <c:ptCount val="12"/>
                <c:pt idx="0">
                  <c:v>1.0856999999999999E-2</c:v>
                </c:pt>
                <c:pt idx="1">
                  <c:v>2.0560000000000002E-2</c:v>
                </c:pt>
                <c:pt idx="2">
                  <c:v>3.7232000000000001E-2</c:v>
                </c:pt>
                <c:pt idx="3">
                  <c:v>7.1503999999999984E-2</c:v>
                </c:pt>
                <c:pt idx="4">
                  <c:v>6.2205999999999997E-2</c:v>
                </c:pt>
                <c:pt idx="5">
                  <c:v>5.7929000000000001E-2</c:v>
                </c:pt>
                <c:pt idx="6">
                  <c:v>8.0015000000000003E-2</c:v>
                </c:pt>
                <c:pt idx="7">
                  <c:v>7.8236E-2</c:v>
                </c:pt>
                <c:pt idx="8">
                  <c:v>5.6771999999999996E-2</c:v>
                </c:pt>
                <c:pt idx="9">
                  <c:v>2.1471000000000001E-2</c:v>
                </c:pt>
                <c:pt idx="10">
                  <c:v>1.0812E-2</c:v>
                </c:pt>
                <c:pt idx="11">
                  <c:v>5.1250000000000002E-3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6E4932"/>
            </a:solidFill>
          </c:spPr>
          <c:invertIfNegative val="0"/>
          <c:val>
            <c:numRef>
              <c:f>'5.1'!$B$14:$M$14</c:f>
              <c:numCache>
                <c:formatCode>#\ ##0.0</c:formatCode>
                <c:ptCount val="12"/>
                <c:pt idx="0">
                  <c:v>5969.6895329999988</c:v>
                </c:pt>
                <c:pt idx="1">
                  <c:v>4787.4132299999992</c:v>
                </c:pt>
                <c:pt idx="2">
                  <c:v>4578.9875040000006</c:v>
                </c:pt>
                <c:pt idx="3">
                  <c:v>2757.2317320000006</c:v>
                </c:pt>
                <c:pt idx="4">
                  <c:v>2187.1617610000008</c:v>
                </c:pt>
                <c:pt idx="5">
                  <c:v>1197.612629</c:v>
                </c:pt>
                <c:pt idx="6">
                  <c:v>1021.0268779999998</c:v>
                </c:pt>
                <c:pt idx="7">
                  <c:v>963.1707560000001</c:v>
                </c:pt>
                <c:pt idx="8">
                  <c:v>1459.1047739999997</c:v>
                </c:pt>
                <c:pt idx="9">
                  <c:v>3136.4400309999992</c:v>
                </c:pt>
                <c:pt idx="10">
                  <c:v>4304.4872999999998</c:v>
                </c:pt>
                <c:pt idx="11">
                  <c:v>5084.5859480000008</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invertIfNegative val="0"/>
          <c:val>
            <c:numRef>
              <c:f>'5.1'!$B$15:$M$15</c:f>
              <c:numCache>
                <c:formatCode>#\ ##0.0</c:formatCode>
                <c:ptCount val="12"/>
                <c:pt idx="0">
                  <c:v>35.20534</c:v>
                </c:pt>
                <c:pt idx="1">
                  <c:v>29.791600000000003</c:v>
                </c:pt>
                <c:pt idx="2">
                  <c:v>25.209479999999999</c:v>
                </c:pt>
                <c:pt idx="3">
                  <c:v>3.6777500000000001</c:v>
                </c:pt>
                <c:pt idx="4">
                  <c:v>6.7642299999999995</c:v>
                </c:pt>
                <c:pt idx="5">
                  <c:v>5.8960400000000011</c:v>
                </c:pt>
                <c:pt idx="6">
                  <c:v>1.4109700000000001</c:v>
                </c:pt>
                <c:pt idx="7">
                  <c:v>4.1682399999999999</c:v>
                </c:pt>
                <c:pt idx="8">
                  <c:v>7.9037300000000004</c:v>
                </c:pt>
                <c:pt idx="9">
                  <c:v>19.853940000000001</c:v>
                </c:pt>
                <c:pt idx="10">
                  <c:v>27.615739999999999</c:v>
                </c:pt>
                <c:pt idx="11">
                  <c:v>31.562909999999999</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invertIfNegative val="0"/>
          <c:val>
            <c:numRef>
              <c:f>'5.1'!$B$16:$M$16</c:f>
              <c:numCache>
                <c:formatCode>#\ ##0.0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invertIfNegative val="0"/>
          <c:val>
            <c:numRef>
              <c:f>'5.1'!$B$17:$M$17</c:f>
              <c:numCache>
                <c:formatCode>#\ ##0.0</c:formatCode>
                <c:ptCount val="12"/>
                <c:pt idx="0">
                  <c:v>99.165467000000007</c:v>
                </c:pt>
                <c:pt idx="1">
                  <c:v>85.620105999999993</c:v>
                </c:pt>
                <c:pt idx="2">
                  <c:v>86.223889</c:v>
                </c:pt>
                <c:pt idx="3">
                  <c:v>73.460041000000004</c:v>
                </c:pt>
                <c:pt idx="4">
                  <c:v>86.156513000000004</c:v>
                </c:pt>
                <c:pt idx="5">
                  <c:v>76.457127000000014</c:v>
                </c:pt>
                <c:pt idx="6">
                  <c:v>72.978662999999997</c:v>
                </c:pt>
                <c:pt idx="7">
                  <c:v>73.447043999999991</c:v>
                </c:pt>
                <c:pt idx="8">
                  <c:v>83.733064999999996</c:v>
                </c:pt>
                <c:pt idx="9">
                  <c:v>62.445045</c:v>
                </c:pt>
                <c:pt idx="10">
                  <c:v>83.055678</c:v>
                </c:pt>
                <c:pt idx="11">
                  <c:v>87.184314999999998</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invertIfNegative val="0"/>
          <c:val>
            <c:numRef>
              <c:f>'5.1'!$B$18:$M$18</c:f>
              <c:numCache>
                <c:formatCode>#\ ##0.0</c:formatCode>
                <c:ptCount val="12"/>
                <c:pt idx="0">
                  <c:v>12.489191999999999</c:v>
                </c:pt>
                <c:pt idx="1">
                  <c:v>13.530253</c:v>
                </c:pt>
                <c:pt idx="2">
                  <c:v>10.127333</c:v>
                </c:pt>
                <c:pt idx="3">
                  <c:v>9.2618379999999991</c:v>
                </c:pt>
                <c:pt idx="4">
                  <c:v>0.920126</c:v>
                </c:pt>
                <c:pt idx="5">
                  <c:v>10.647808999999999</c:v>
                </c:pt>
                <c:pt idx="6">
                  <c:v>6.616166999999999</c:v>
                </c:pt>
                <c:pt idx="7">
                  <c:v>0.88324900000000006</c:v>
                </c:pt>
                <c:pt idx="8">
                  <c:v>2.5119690000000001</c:v>
                </c:pt>
                <c:pt idx="9">
                  <c:v>5.5000530000000003</c:v>
                </c:pt>
                <c:pt idx="10">
                  <c:v>7.5817170000000003</c:v>
                </c:pt>
                <c:pt idx="11">
                  <c:v>12.94266</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invertIfNegative val="0"/>
          <c:val>
            <c:numRef>
              <c:f>'5.1'!$B$19:$M$19</c:f>
              <c:numCache>
                <c:formatCode>#\ ##0.0</c:formatCode>
                <c:ptCount val="12"/>
                <c:pt idx="0">
                  <c:v>284.61696834563469</c:v>
                </c:pt>
                <c:pt idx="1">
                  <c:v>258.5323177922283</c:v>
                </c:pt>
                <c:pt idx="2">
                  <c:v>280.94238920830725</c:v>
                </c:pt>
                <c:pt idx="3">
                  <c:v>282.72177073751294</c:v>
                </c:pt>
                <c:pt idx="4">
                  <c:v>278.46839034280748</c:v>
                </c:pt>
                <c:pt idx="5">
                  <c:v>231.42941428928248</c:v>
                </c:pt>
                <c:pt idx="6">
                  <c:v>200.3437078707197</c:v>
                </c:pt>
                <c:pt idx="7">
                  <c:v>202.6750963850358</c:v>
                </c:pt>
                <c:pt idx="8">
                  <c:v>186.96784206363444</c:v>
                </c:pt>
                <c:pt idx="9">
                  <c:v>274.97655830980159</c:v>
                </c:pt>
                <c:pt idx="10">
                  <c:v>300.22245777761725</c:v>
                </c:pt>
                <c:pt idx="11">
                  <c:v>245.56351759104859</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invertIfNegative val="0"/>
          <c:val>
            <c:numRef>
              <c:f>'5.1'!$B$20:$M$20</c:f>
              <c:numCache>
                <c:formatCode>#\ ##0.0</c:formatCode>
                <c:ptCount val="12"/>
                <c:pt idx="0">
                  <c:v>408.21992900000004</c:v>
                </c:pt>
                <c:pt idx="1">
                  <c:v>388.520959</c:v>
                </c:pt>
                <c:pt idx="2">
                  <c:v>368.07352799999995</c:v>
                </c:pt>
                <c:pt idx="3">
                  <c:v>213.85097800000003</c:v>
                </c:pt>
                <c:pt idx="4">
                  <c:v>216.06423500000002</c:v>
                </c:pt>
                <c:pt idx="5">
                  <c:v>178.44658799999999</c:v>
                </c:pt>
                <c:pt idx="6">
                  <c:v>177.30990199999999</c:v>
                </c:pt>
                <c:pt idx="7">
                  <c:v>242.97373799999997</c:v>
                </c:pt>
                <c:pt idx="8">
                  <c:v>229.770734</c:v>
                </c:pt>
                <c:pt idx="9">
                  <c:v>294.14391199999994</c:v>
                </c:pt>
                <c:pt idx="10">
                  <c:v>327.81896999999998</c:v>
                </c:pt>
                <c:pt idx="11">
                  <c:v>377.58621099999999</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invertIfNegative val="0"/>
          <c:val>
            <c:numRef>
              <c:f>'5.1'!$B$22:$M$22</c:f>
              <c:numCache>
                <c:formatCode>#\ ##0.0</c:formatCode>
                <c:ptCount val="12"/>
                <c:pt idx="0">
                  <c:v>11.873593</c:v>
                </c:pt>
                <c:pt idx="1">
                  <c:v>6.5219829999999988</c:v>
                </c:pt>
                <c:pt idx="2">
                  <c:v>9.3793459999999982</c:v>
                </c:pt>
                <c:pt idx="3">
                  <c:v>3.870943</c:v>
                </c:pt>
                <c:pt idx="4">
                  <c:v>2.1839529999999998</c:v>
                </c:pt>
                <c:pt idx="5">
                  <c:v>10.044892000000001</c:v>
                </c:pt>
                <c:pt idx="6">
                  <c:v>13.277176000000003</c:v>
                </c:pt>
                <c:pt idx="7">
                  <c:v>1.859453</c:v>
                </c:pt>
                <c:pt idx="8">
                  <c:v>4.9091890000000005</c:v>
                </c:pt>
                <c:pt idx="9">
                  <c:v>4.0110759999999992</c:v>
                </c:pt>
                <c:pt idx="10">
                  <c:v>32.853854999999989</c:v>
                </c:pt>
                <c:pt idx="11">
                  <c:v>34.156007000000002</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solidFill>
              <a:srgbClr val="EBE600"/>
            </a:solidFill>
          </c:spPr>
          <c:invertIfNegative val="0"/>
          <c:val>
            <c:numRef>
              <c:f>'5.1'!$B$23:$M$23</c:f>
              <c:numCache>
                <c:formatCode>#\ ##0.0</c:formatCode>
                <c:ptCount val="12"/>
                <c:pt idx="0">
                  <c:v>3356.8460178523992</c:v>
                </c:pt>
                <c:pt idx="1">
                  <c:v>2575.1905848788965</c:v>
                </c:pt>
                <c:pt idx="2">
                  <c:v>2501.5311166162719</c:v>
                </c:pt>
                <c:pt idx="3">
                  <c:v>1644.2805457969721</c:v>
                </c:pt>
                <c:pt idx="4">
                  <c:v>1301.2155842908674</c:v>
                </c:pt>
                <c:pt idx="5">
                  <c:v>878.69698142836342</c:v>
                </c:pt>
                <c:pt idx="6">
                  <c:v>987.89105611407899</c:v>
                </c:pt>
                <c:pt idx="7">
                  <c:v>937.081920820047</c:v>
                </c:pt>
                <c:pt idx="8">
                  <c:v>1111.5558444261321</c:v>
                </c:pt>
                <c:pt idx="9">
                  <c:v>2005.7650258024307</c:v>
                </c:pt>
                <c:pt idx="10">
                  <c:v>2614.4694067288069</c:v>
                </c:pt>
                <c:pt idx="11">
                  <c:v>3316.202127762434</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104"/>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'8.3'!$A$27</c:f>
              <c:strCache>
                <c:ptCount val="1"/>
                <c:pt idx="0">
                  <c:v>Průmysl</c:v>
                </c:pt>
              </c:strCache>
            </c:strRef>
          </c:tx>
          <c:invertIfNegative val="0"/>
          <c:val>
            <c:numRef>
              <c:f>'8.3'!$B$27:$M$27</c:f>
              <c:numCache>
                <c:formatCode>#\ ##0.0</c:formatCode>
                <c:ptCount val="12"/>
                <c:pt idx="0">
                  <c:v>76.671756999999999</c:v>
                </c:pt>
                <c:pt idx="1">
                  <c:v>53.283736999999995</c:v>
                </c:pt>
                <c:pt idx="2">
                  <c:v>49.044506999999996</c:v>
                </c:pt>
                <c:pt idx="3">
                  <c:v>29.654985999999997</c:v>
                </c:pt>
                <c:pt idx="4">
                  <c:v>20.01118</c:v>
                </c:pt>
                <c:pt idx="5">
                  <c:v>14.999984000000001</c:v>
                </c:pt>
                <c:pt idx="6">
                  <c:v>12.583960000000001</c:v>
                </c:pt>
                <c:pt idx="7">
                  <c:v>11.887629999999998</c:v>
                </c:pt>
                <c:pt idx="8">
                  <c:v>14.938651999999998</c:v>
                </c:pt>
                <c:pt idx="9">
                  <c:v>34.457819999999998</c:v>
                </c:pt>
                <c:pt idx="10">
                  <c:v>53.772432999999992</c:v>
                </c:pt>
                <c:pt idx="11">
                  <c:v>64.859822000000008</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val>
            <c:numRef>
              <c:f>'8.3'!$B$28:$M$28</c:f>
              <c:numCache>
                <c:formatCode>#\ ##0.0</c:formatCode>
                <c:ptCount val="12"/>
                <c:pt idx="0">
                  <c:v>0.72936999999999996</c:v>
                </c:pt>
                <c:pt idx="1">
                  <c:v>0.52157000000000009</c:v>
                </c:pt>
                <c:pt idx="2">
                  <c:v>0.49870999999999999</c:v>
                </c:pt>
                <c:pt idx="3">
                  <c:v>0.31186000000000003</c:v>
                </c:pt>
                <c:pt idx="4">
                  <c:v>0.23296</c:v>
                </c:pt>
                <c:pt idx="5">
                  <c:v>0.16366999999999998</c:v>
                </c:pt>
                <c:pt idx="6">
                  <c:v>0.14305000000000001</c:v>
                </c:pt>
                <c:pt idx="7">
                  <c:v>0.15549000000000002</c:v>
                </c:pt>
                <c:pt idx="8">
                  <c:v>0.17518</c:v>
                </c:pt>
                <c:pt idx="9">
                  <c:v>0.36413000000000001</c:v>
                </c:pt>
                <c:pt idx="10">
                  <c:v>0.50702000000000003</c:v>
                </c:pt>
                <c:pt idx="11">
                  <c:v>0.62214000000000003</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val>
            <c:numRef>
              <c:f>'8.3'!$B$29:$M$29</c:f>
              <c:numCache>
                <c:formatCode>#\ ##0.0</c:formatCode>
                <c:ptCount val="12"/>
                <c:pt idx="0">
                  <c:v>0.109</c:v>
                </c:pt>
                <c:pt idx="1">
                  <c:v>6.9000000000000006E-2</c:v>
                </c:pt>
                <c:pt idx="2">
                  <c:v>6.7000000000000004E-2</c:v>
                </c:pt>
                <c:pt idx="3">
                  <c:v>3.7999999999999999E-2</c:v>
                </c:pt>
                <c:pt idx="4">
                  <c:v>1.7000000000000001E-2</c:v>
                </c:pt>
                <c:pt idx="5">
                  <c:v>3.0000000000000001E-3</c:v>
                </c:pt>
                <c:pt idx="6">
                  <c:v>3.0000000000000001E-3</c:v>
                </c:pt>
                <c:pt idx="7">
                  <c:v>3.0000000000000001E-3</c:v>
                </c:pt>
                <c:pt idx="8">
                  <c:v>6.0000000000000001E-3</c:v>
                </c:pt>
                <c:pt idx="9">
                  <c:v>4.2999999999999997E-2</c:v>
                </c:pt>
                <c:pt idx="10">
                  <c:v>5.6000000000000001E-2</c:v>
                </c:pt>
                <c:pt idx="11">
                  <c:v>7.8E-2</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val>
            <c:numRef>
              <c:f>'8.3'!$B$30:$M$30</c:f>
              <c:numCache>
                <c:formatCode>#\ ##0.0</c:formatCode>
                <c:ptCount val="12"/>
                <c:pt idx="0">
                  <c:v>0.13300000000000001</c:v>
                </c:pt>
                <c:pt idx="1">
                  <c:v>7.6999999999999999E-2</c:v>
                </c:pt>
                <c:pt idx="2">
                  <c:v>6.5000000000000002E-2</c:v>
                </c:pt>
                <c:pt idx="3">
                  <c:v>2.3E-2</c:v>
                </c:pt>
                <c:pt idx="4">
                  <c:v>4.1000000000000002E-2</c:v>
                </c:pt>
                <c:pt idx="5">
                  <c:v>2.9000000000000001E-2</c:v>
                </c:pt>
                <c:pt idx="6">
                  <c:v>1.9E-2</c:v>
                </c:pt>
                <c:pt idx="7">
                  <c:v>6.0000000000000001E-3</c:v>
                </c:pt>
                <c:pt idx="8">
                  <c:v>1.4999999999999999E-2</c:v>
                </c:pt>
                <c:pt idx="9">
                  <c:v>2.7E-2</c:v>
                </c:pt>
                <c:pt idx="10">
                  <c:v>5.0999999999999997E-2</c:v>
                </c:pt>
                <c:pt idx="11">
                  <c:v>9.0999999999999998E-2</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invertIfNegative val="0"/>
          <c:val>
            <c:numRef>
              <c:f>'8.3'!$B$31:$M$31</c:f>
              <c:numCache>
                <c:formatCode>#\ ##0.0</c:formatCode>
                <c:ptCount val="12"/>
                <c:pt idx="0">
                  <c:v>5.0984629999999997</c:v>
                </c:pt>
                <c:pt idx="1">
                  <c:v>4.1428050000000001</c:v>
                </c:pt>
                <c:pt idx="2">
                  <c:v>3.9874449999999997</c:v>
                </c:pt>
                <c:pt idx="3">
                  <c:v>2.3240229999999999</c:v>
                </c:pt>
                <c:pt idx="4">
                  <c:v>1.848867</c:v>
                </c:pt>
                <c:pt idx="5">
                  <c:v>1.3855470000000003</c:v>
                </c:pt>
                <c:pt idx="6">
                  <c:v>1.3386100000000001</c:v>
                </c:pt>
                <c:pt idx="7">
                  <c:v>1.0876269999999999</c:v>
                </c:pt>
                <c:pt idx="8">
                  <c:v>1.9754240000000001</c:v>
                </c:pt>
                <c:pt idx="9">
                  <c:v>3.9961069999999999</c:v>
                </c:pt>
                <c:pt idx="10">
                  <c:v>5.7361870000000001</c:v>
                </c:pt>
                <c:pt idx="11">
                  <c:v>6.6131849999999996</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invertIfNegative val="0"/>
          <c:val>
            <c:numRef>
              <c:f>'8.3'!$B$32:$M$32</c:f>
              <c:numCache>
                <c:formatCode>#\ ##0.0</c:formatCode>
                <c:ptCount val="12"/>
                <c:pt idx="0">
                  <c:v>467.64130200000005</c:v>
                </c:pt>
                <c:pt idx="1">
                  <c:v>341.47713799999997</c:v>
                </c:pt>
                <c:pt idx="2">
                  <c:v>321.10365700000006</c:v>
                </c:pt>
                <c:pt idx="3">
                  <c:v>202.74514999999997</c:v>
                </c:pt>
                <c:pt idx="4">
                  <c:v>149.97790800000001</c:v>
                </c:pt>
                <c:pt idx="5">
                  <c:v>86.590849000000006</c:v>
                </c:pt>
                <c:pt idx="6">
                  <c:v>79.321371999999968</c:v>
                </c:pt>
                <c:pt idx="7">
                  <c:v>75.802318000000014</c:v>
                </c:pt>
                <c:pt idx="8">
                  <c:v>102.41451199999999</c:v>
                </c:pt>
                <c:pt idx="9">
                  <c:v>242.99770699999999</c:v>
                </c:pt>
                <c:pt idx="10">
                  <c:v>341.86120500000004</c:v>
                </c:pt>
                <c:pt idx="11">
                  <c:v>435.25663299999997</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invertIfNegative val="0"/>
          <c:val>
            <c:numRef>
              <c:f>'8.3'!$B$33:$M$33</c:f>
              <c:numCache>
                <c:formatCode>#\ ##0.0</c:formatCode>
                <c:ptCount val="12"/>
                <c:pt idx="0">
                  <c:v>142.25285600000004</c:v>
                </c:pt>
                <c:pt idx="1">
                  <c:v>100.755762</c:v>
                </c:pt>
                <c:pt idx="2">
                  <c:v>89.554614000000015</c:v>
                </c:pt>
                <c:pt idx="3">
                  <c:v>51.707360999999999</c:v>
                </c:pt>
                <c:pt idx="4">
                  <c:v>35.660502000000008</c:v>
                </c:pt>
                <c:pt idx="5">
                  <c:v>19.413288000000001</c:v>
                </c:pt>
                <c:pt idx="6">
                  <c:v>17.304352999999999</c:v>
                </c:pt>
                <c:pt idx="7">
                  <c:v>16.375546</c:v>
                </c:pt>
                <c:pt idx="8">
                  <c:v>24.051975000000006</c:v>
                </c:pt>
                <c:pt idx="9">
                  <c:v>64.20759799999999</c:v>
                </c:pt>
                <c:pt idx="10">
                  <c:v>100.71921800000001</c:v>
                </c:pt>
                <c:pt idx="11">
                  <c:v>124.06525700000002</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invertIfNegative val="0"/>
          <c:val>
            <c:numRef>
              <c:f>'8.3'!$B$34:$M$34</c:f>
              <c:numCache>
                <c:formatCode>#\ ##0.0</c:formatCode>
                <c:ptCount val="12"/>
                <c:pt idx="0">
                  <c:v>134.71451000000002</c:v>
                </c:pt>
                <c:pt idx="1">
                  <c:v>95.32750900000002</c:v>
                </c:pt>
                <c:pt idx="2">
                  <c:v>78.243071</c:v>
                </c:pt>
                <c:pt idx="3">
                  <c:v>40.549852999999999</c:v>
                </c:pt>
                <c:pt idx="4">
                  <c:v>24.561526999999998</c:v>
                </c:pt>
                <c:pt idx="5">
                  <c:v>12.072983999999998</c:v>
                </c:pt>
                <c:pt idx="6">
                  <c:v>10.540265</c:v>
                </c:pt>
                <c:pt idx="7">
                  <c:v>9.9783950000000008</c:v>
                </c:pt>
                <c:pt idx="8">
                  <c:v>18.394287999999996</c:v>
                </c:pt>
                <c:pt idx="9">
                  <c:v>55.263423000000003</c:v>
                </c:pt>
                <c:pt idx="10">
                  <c:v>85.960251999999997</c:v>
                </c:pt>
                <c:pt idx="11">
                  <c:v>101.28964999999999</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1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pPr>
            <a:endParaRPr lang="cs-CZ"/>
          </a:p>
        </c:txPr>
        <c:crossAx val="285742208"/>
        <c:crosses val="autoZero"/>
        <c:auto val="1"/>
        <c:lblAlgn val="ctr"/>
        <c:lblOffset val="100"/>
        <c:noMultiLvlLbl val="0"/>
      </c:catAx>
      <c:valAx>
        <c:axId val="285742208"/>
        <c:scaling>
          <c:orientation val="minMax"/>
          <c:max val="1000"/>
        </c:scaling>
        <c:delete val="0"/>
        <c:axPos val="l"/>
        <c:majorGridlines/>
        <c:numFmt formatCode="#,##0" sourceLinked="0"/>
        <c:majorTickMark val="out"/>
        <c:minorTickMark val="none"/>
        <c:tickLblPos val="nextTo"/>
        <c:spPr>
          <a:ln>
            <a:noFill/>
          </a:ln>
        </c:spPr>
        <c:txPr>
          <a:bodyPr/>
          <a:lstStyle/>
          <a:p>
            <a:pPr>
              <a:defRPr sz="900"/>
            </a:pPr>
            <a:endParaRPr lang="cs-CZ"/>
          </a:p>
        </c:txPr>
        <c:crossAx val="28574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Instalovaný výkon</c:v>
                </c:pt>
              </c:strCache>
            </c:strRef>
          </c:tx>
          <c:invertIfNegative val="0"/>
          <c:val>
            <c:numRef>
              <c:f>'8.3'!$N$39</c:f>
              <c:numCache>
                <c:formatCode>0.0%</c:formatCode>
                <c:ptCount val="1"/>
                <c:pt idx="0">
                  <c:v>4.8170827927719567E-2</c:v>
                </c:pt>
              </c:numCache>
            </c:numRef>
          </c:val>
          <c:extLst>
            <c:ext xmlns:c16="http://schemas.microsoft.com/office/drawing/2014/chart" uri="{C3380CC4-5D6E-409C-BE32-E72D297353CC}">
              <c16:uniqueId val="{00000000-9F11-41FA-B525-72907D9A7F76}"/>
            </c:ext>
          </c:extLst>
        </c:ser>
        <c:ser>
          <c:idx val="1"/>
          <c:order val="1"/>
          <c:tx>
            <c:strRef>
              <c:f>'8.3'!$M$40</c:f>
              <c:strCache>
                <c:ptCount val="1"/>
                <c:pt idx="0">
                  <c:v>Výroba tepla brutto</c:v>
                </c:pt>
              </c:strCache>
            </c:strRef>
          </c:tx>
          <c:invertIfNegative val="0"/>
          <c:val>
            <c:numRef>
              <c:f>'8.3'!$N$40</c:f>
              <c:numCache>
                <c:formatCode>0.0%</c:formatCode>
                <c:ptCount val="1"/>
                <c:pt idx="0">
                  <c:v>4.9101545012274331E-2</c:v>
                </c:pt>
              </c:numCache>
            </c:numRef>
          </c:val>
          <c:extLst>
            <c:ext xmlns:c16="http://schemas.microsoft.com/office/drawing/2014/chart" uri="{C3380CC4-5D6E-409C-BE32-E72D297353CC}">
              <c16:uniqueId val="{00000001-9F11-41FA-B525-72907D9A7F76}"/>
            </c:ext>
          </c:extLst>
        </c:ser>
        <c:ser>
          <c:idx val="2"/>
          <c:order val="2"/>
          <c:tx>
            <c:strRef>
              <c:f>'8.3'!$M$41</c:f>
              <c:strCache>
                <c:ptCount val="1"/>
                <c:pt idx="0">
                  <c:v>Dodávky tepla</c:v>
                </c:pt>
              </c:strCache>
            </c:strRef>
          </c:tx>
          <c:invertIfNegative val="0"/>
          <c:val>
            <c:numRef>
              <c:f>'8.3'!$N$41</c:f>
              <c:numCache>
                <c:formatCode>0.0%</c:formatCode>
                <c:ptCount val="1"/>
                <c:pt idx="0">
                  <c:v>6.3001704758081672E-2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0.18609824399565114"/>
          <c:y val="0.74158985332524896"/>
          <c:w val="0.81390175600434878"/>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'8.3'!$A$10</c:f>
              <c:strCache>
                <c:ptCount val="1"/>
                <c:pt idx="0">
                  <c:v>Biomasa</c:v>
                </c:pt>
              </c:strCache>
            </c:strRef>
          </c:tx>
          <c:spPr>
            <a:solidFill>
              <a:schemeClr val="accent3">
                <a:lumMod val="75000"/>
              </a:schemeClr>
            </a:solidFill>
          </c:spPr>
          <c:invertIfNegative val="0"/>
          <c:val>
            <c:numRef>
              <c:f>'8.3'!$B$10:$M$10</c:f>
              <c:numCache>
                <c:formatCode>#\ ##0.0</c:formatCode>
                <c:ptCount val="12"/>
                <c:pt idx="0">
                  <c:v>65.483099999999993</c:v>
                </c:pt>
                <c:pt idx="1">
                  <c:v>36.714940000000006</c:v>
                </c:pt>
                <c:pt idx="2">
                  <c:v>50.737480000000005</c:v>
                </c:pt>
                <c:pt idx="3">
                  <c:v>36.90128</c:v>
                </c:pt>
                <c:pt idx="4">
                  <c:v>26.864279999999997</c:v>
                </c:pt>
                <c:pt idx="5">
                  <c:v>18.536470000000001</c:v>
                </c:pt>
                <c:pt idx="6">
                  <c:v>11.395820000000001</c:v>
                </c:pt>
                <c:pt idx="7">
                  <c:v>17.942940000000004</c:v>
                </c:pt>
                <c:pt idx="8">
                  <c:v>18.591000000000001</c:v>
                </c:pt>
                <c:pt idx="9">
                  <c:v>41.314360000000001</c:v>
                </c:pt>
                <c:pt idx="10">
                  <c:v>55.014569999999999</c:v>
                </c:pt>
                <c:pt idx="11">
                  <c:v>70.405850000000001</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chemeClr val="bg2">
                <a:lumMod val="50000"/>
              </a:schemeClr>
            </a:solidFill>
          </c:spPr>
          <c:invertIfNegative val="0"/>
          <c:val>
            <c:numRef>
              <c:f>'8.3'!$B$11:$M$11</c:f>
              <c:numCache>
                <c:formatCode>#\ ##0.0</c:formatCode>
                <c:ptCount val="12"/>
                <c:pt idx="0">
                  <c:v>5.9375289999999996</c:v>
                </c:pt>
                <c:pt idx="1">
                  <c:v>4.4536870000000004</c:v>
                </c:pt>
                <c:pt idx="2">
                  <c:v>5.593831999999999</c:v>
                </c:pt>
                <c:pt idx="3">
                  <c:v>4.6718590000000004</c:v>
                </c:pt>
                <c:pt idx="4">
                  <c:v>5.3263389999999999</c:v>
                </c:pt>
                <c:pt idx="5">
                  <c:v>4.6978400000000002</c:v>
                </c:pt>
                <c:pt idx="6">
                  <c:v>5.0399319999999994</c:v>
                </c:pt>
                <c:pt idx="7">
                  <c:v>3.6295320000000002</c:v>
                </c:pt>
                <c:pt idx="8">
                  <c:v>4.500915</c:v>
                </c:pt>
                <c:pt idx="9">
                  <c:v>5.2936139999999998</c:v>
                </c:pt>
                <c:pt idx="10">
                  <c:v>8.7702080000000002</c:v>
                </c:pt>
                <c:pt idx="11">
                  <c:v>10.595734</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chemeClr val="tx1"/>
            </a:solidFill>
          </c:spPr>
          <c:invertIfNegative val="0"/>
          <c:val>
            <c:numRef>
              <c:f>'8.3'!$B$12:$M$12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invertIfNegative val="0"/>
          <c:val>
            <c:numRef>
              <c:f>'8.3'!$B$13:$M$13</c:f>
              <c:numCache>
                <c:formatCode>#\ ##0.0</c:formatCode>
                <c:ptCount val="12"/>
                <c:pt idx="0">
                  <c:v>0.35799999999999998</c:v>
                </c:pt>
                <c:pt idx="1">
                  <c:v>0.39900000000000002</c:v>
                </c:pt>
                <c:pt idx="2">
                  <c:v>1.014</c:v>
                </c:pt>
                <c:pt idx="3">
                  <c:v>0.25</c:v>
                </c:pt>
                <c:pt idx="4">
                  <c:v>0.20799999999999999</c:v>
                </c:pt>
                <c:pt idx="5">
                  <c:v>1.2999999999999999E-2</c:v>
                </c:pt>
                <c:pt idx="6">
                  <c:v>1.0999999999999999E-2</c:v>
                </c:pt>
                <c:pt idx="7">
                  <c:v>0.52200000000000002</c:v>
                </c:pt>
                <c:pt idx="8">
                  <c:v>0.47899999999999998</c:v>
                </c:pt>
                <c:pt idx="9">
                  <c:v>0.69199999999999995</c:v>
                </c:pt>
                <c:pt idx="10">
                  <c:v>0.19700000000000001</c:v>
                </c:pt>
                <c:pt idx="11">
                  <c:v>3.2000000000000001E-2</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invertIfNegative val="0"/>
          <c:val>
            <c:numRef>
              <c:f>'8.3'!$B$14:$M$14</c:f>
              <c:numCache>
                <c:formatCode>#\ ##0.0</c:formatCode>
                <c:ptCount val="12"/>
                <c:pt idx="0">
                  <c:v>9.9000000000000005E-2</c:v>
                </c:pt>
                <c:pt idx="1">
                  <c:v>0.08</c:v>
                </c:pt>
                <c:pt idx="2">
                  <c:v>6.3E-2</c:v>
                </c:pt>
                <c:pt idx="3">
                  <c:v>5.2999999999999999E-2</c:v>
                </c:pt>
                <c:pt idx="4">
                  <c:v>3.9E-2</c:v>
                </c:pt>
                <c:pt idx="5">
                  <c:v>2.8000000000000001E-2</c:v>
                </c:pt>
                <c:pt idx="6">
                  <c:v>1.6E-2</c:v>
                </c:pt>
                <c:pt idx="7">
                  <c:v>1.4999999999999999E-2</c:v>
                </c:pt>
                <c:pt idx="8">
                  <c:v>1.9E-2</c:v>
                </c:pt>
                <c:pt idx="9">
                  <c:v>5.1999999999999998E-2</c:v>
                </c:pt>
                <c:pt idx="10">
                  <c:v>6.7000000000000004E-2</c:v>
                </c:pt>
                <c:pt idx="11">
                  <c:v>8.8999999999999996E-2</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invertIfNegative val="0"/>
          <c:val>
            <c:numRef>
              <c:f>'8.3'!$B$15:$M$15</c:f>
              <c:numCache>
                <c:formatCode>#\ ##0.0</c:formatCode>
                <c:ptCount val="12"/>
                <c:pt idx="0">
                  <c:v>2E-3</c:v>
                </c:pt>
                <c:pt idx="1">
                  <c:v>5.0000000000000001E-3</c:v>
                </c:pt>
                <c:pt idx="2">
                  <c:v>8.0000000000000002E-3</c:v>
                </c:pt>
                <c:pt idx="3">
                  <c:v>1.6E-2</c:v>
                </c:pt>
                <c:pt idx="4">
                  <c:v>8.9999999999999993E-3</c:v>
                </c:pt>
                <c:pt idx="5">
                  <c:v>0.01</c:v>
                </c:pt>
                <c:pt idx="6">
                  <c:v>1.4999999999999999E-2</c:v>
                </c:pt>
                <c:pt idx="7">
                  <c:v>1.7999999999999999E-2</c:v>
                </c:pt>
                <c:pt idx="8">
                  <c:v>1.2E-2</c:v>
                </c:pt>
                <c:pt idx="9">
                  <c:v>5.0000000000000001E-3</c:v>
                </c:pt>
                <c:pt idx="10">
                  <c:v>3.0000000000000001E-3</c:v>
                </c:pt>
                <c:pt idx="11">
                  <c:v>1E-3</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6E4932"/>
            </a:solidFill>
          </c:spPr>
          <c:invertIfNegative val="0"/>
          <c:val>
            <c:numRef>
              <c:f>'8.3'!$B$16:$M$16</c:f>
              <c:numCache>
                <c:formatCode>#\ ##0.0</c:formatCode>
                <c:ptCount val="12"/>
                <c:pt idx="0">
                  <c:v>15.420209999999999</c:v>
                </c:pt>
                <c:pt idx="1">
                  <c:v>22.98085</c:v>
                </c:pt>
                <c:pt idx="2">
                  <c:v>5.5243799999999998</c:v>
                </c:pt>
                <c:pt idx="3">
                  <c:v>0.251</c:v>
                </c:pt>
                <c:pt idx="4">
                  <c:v>0.23599999999999999</c:v>
                </c:pt>
                <c:pt idx="5">
                  <c:v>0.191</c:v>
                </c:pt>
                <c:pt idx="6">
                  <c:v>0.185</c:v>
                </c:pt>
                <c:pt idx="7">
                  <c:v>0.17199999999999999</c:v>
                </c:pt>
                <c:pt idx="8">
                  <c:v>0.20899999999999999</c:v>
                </c:pt>
                <c:pt idx="9">
                  <c:v>0.25700000000000001</c:v>
                </c:pt>
                <c:pt idx="10">
                  <c:v>2.95296</c:v>
                </c:pt>
                <c:pt idx="11">
                  <c:v>0.38100000000000001</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invertIfNegative val="0"/>
          <c:val>
            <c:numRef>
              <c:f>'8.3'!$B$17:$M$17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invertIfNegative val="0"/>
          <c:val>
            <c:numRef>
              <c:f>'8.3'!$B$18:$M$18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invertIfNegative val="0"/>
          <c:val>
            <c:numRef>
              <c:f>'8.3'!$B$19:$M$19</c:f>
              <c:numCache>
                <c:formatCode>#\ ##0.0</c:formatCode>
                <c:ptCount val="12"/>
                <c:pt idx="0">
                  <c:v>10.68167</c:v>
                </c:pt>
                <c:pt idx="1">
                  <c:v>8.9796599999999991</c:v>
                </c:pt>
                <c:pt idx="2">
                  <c:v>8.8725699999999996</c:v>
                </c:pt>
                <c:pt idx="3">
                  <c:v>6.6703299999999999</c:v>
                </c:pt>
                <c:pt idx="4">
                  <c:v>4.9004700000000003</c:v>
                </c:pt>
                <c:pt idx="5">
                  <c:v>2.4455399999999998</c:v>
                </c:pt>
                <c:pt idx="6">
                  <c:v>1.8759100000000002</c:v>
                </c:pt>
                <c:pt idx="7">
                  <c:v>1.7863199999999999</c:v>
                </c:pt>
                <c:pt idx="8">
                  <c:v>1.86771</c:v>
                </c:pt>
                <c:pt idx="9">
                  <c:v>7.4050500000000001</c:v>
                </c:pt>
                <c:pt idx="10">
                  <c:v>8.6778500000000012</c:v>
                </c:pt>
                <c:pt idx="11">
                  <c:v>8.7821299999999987</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invertIfNegative val="0"/>
          <c:val>
            <c:numRef>
              <c:f>'8.3'!$B$20:$M$20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invertIfNegative val="0"/>
          <c:val>
            <c:numRef>
              <c:f>'8.3'!$B$21:$M$21</c:f>
              <c:numCache>
                <c:formatCode>#\ ##0.0</c:formatCode>
                <c:ptCount val="12"/>
                <c:pt idx="0">
                  <c:v>93.141000000000005</c:v>
                </c:pt>
                <c:pt idx="1">
                  <c:v>64.724999999999994</c:v>
                </c:pt>
                <c:pt idx="2">
                  <c:v>95.444999999999993</c:v>
                </c:pt>
                <c:pt idx="3">
                  <c:v>114.495</c:v>
                </c:pt>
                <c:pt idx="4">
                  <c:v>146.61799999999999</c:v>
                </c:pt>
                <c:pt idx="5">
                  <c:v>108.827</c:v>
                </c:pt>
                <c:pt idx="6">
                  <c:v>100.533</c:v>
                </c:pt>
                <c:pt idx="7">
                  <c:v>94.656000000000006</c:v>
                </c:pt>
                <c:pt idx="8">
                  <c:v>85.8142</c:v>
                </c:pt>
                <c:pt idx="9">
                  <c:v>96.757600000000011</c:v>
                </c:pt>
                <c:pt idx="10">
                  <c:v>110.54600000000001</c:v>
                </c:pt>
                <c:pt idx="11">
                  <c:v>47.335000000000001</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invertIfNegative val="0"/>
          <c:val>
            <c:numRef>
              <c:f>'8.3'!$B$22:$M$22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invertIfNegative val="0"/>
          <c:val>
            <c:numRef>
              <c:f>'8.3'!$B$23:$M$23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invertIfNegative val="0"/>
          <c:val>
            <c:numRef>
              <c:f>'8.3'!$B$24:$M$24</c:f>
              <c:numCache>
                <c:formatCode>#\ ##0.0</c:formatCode>
                <c:ptCount val="12"/>
                <c:pt idx="0">
                  <c:v>0.93554999999999999</c:v>
                </c:pt>
                <c:pt idx="1">
                  <c:v>0.12398000000000001</c:v>
                </c:pt>
                <c:pt idx="2">
                  <c:v>0</c:v>
                </c:pt>
                <c:pt idx="3">
                  <c:v>0</c:v>
                </c:pt>
                <c:pt idx="4">
                  <c:v>0</c:v>
                </c:pt>
                <c:pt idx="5">
                  <c:v>0</c:v>
                </c:pt>
                <c:pt idx="6">
                  <c:v>5.2318299999999995</c:v>
                </c:pt>
                <c:pt idx="7">
                  <c:v>0</c:v>
                </c:pt>
                <c:pt idx="8">
                  <c:v>0</c:v>
                </c:pt>
                <c:pt idx="9">
                  <c:v>0</c:v>
                </c:pt>
                <c:pt idx="10">
                  <c:v>0.10260999999999999</c:v>
                </c:pt>
                <c:pt idx="11">
                  <c:v>0</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solidFill>
              <a:srgbClr val="EBE600"/>
            </a:solidFill>
          </c:spPr>
          <c:invertIfNegative val="0"/>
          <c:val>
            <c:numRef>
              <c:f>'8.3'!$B$25:$M$25</c:f>
              <c:numCache>
                <c:formatCode>#\ ##0.0</c:formatCode>
                <c:ptCount val="12"/>
                <c:pt idx="0">
                  <c:v>690.03281500000026</c:v>
                </c:pt>
                <c:pt idx="1">
                  <c:v>502.09418900000003</c:v>
                </c:pt>
                <c:pt idx="2">
                  <c:v>427.20621700000009</c:v>
                </c:pt>
                <c:pt idx="3">
                  <c:v>218.09300400000001</c:v>
                </c:pt>
                <c:pt idx="4">
                  <c:v>116.27214499999997</c:v>
                </c:pt>
                <c:pt idx="5">
                  <c:v>59.981534999999994</c:v>
                </c:pt>
                <c:pt idx="6">
                  <c:v>53.192444000000009</c:v>
                </c:pt>
                <c:pt idx="7">
                  <c:v>53.205577999999996</c:v>
                </c:pt>
                <c:pt idx="8">
                  <c:v>96.022618999999992</c:v>
                </c:pt>
                <c:pt idx="9">
                  <c:v>297.80657899999994</c:v>
                </c:pt>
                <c:pt idx="10">
                  <c:v>452.11154699999997</c:v>
                </c:pt>
                <c:pt idx="11">
                  <c:v>637.31858799999998</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1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62565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6AC8-4ABC-AFD0-0AB0FBEE17DD}"/>
              </c:ext>
            </c:extLst>
          </c:dPt>
          <c:dPt>
            <c:idx val="1"/>
            <c:bubble3D val="0"/>
            <c:spPr>
              <a:solidFill>
                <a:srgbClr val="EEECE1">
                  <a:lumMod val="50000"/>
                </a:srgbClr>
              </a:solidFill>
            </c:spPr>
            <c:extLst>
              <c:ext xmlns:c16="http://schemas.microsoft.com/office/drawing/2014/chart" uri="{C3380CC4-5D6E-409C-BE32-E72D297353CC}">
                <c16:uniqueId val="{00000003-6AC8-4ABC-AFD0-0AB0FBEE17DD}"/>
              </c:ext>
            </c:extLst>
          </c:dPt>
          <c:dPt>
            <c:idx val="2"/>
            <c:bubble3D val="0"/>
            <c:spPr>
              <a:solidFill>
                <a:sysClr val="windowText" lastClr="000000"/>
              </a:solidFill>
            </c:spPr>
            <c:extLst>
              <c:ext xmlns:c16="http://schemas.microsoft.com/office/drawing/2014/chart" uri="{C3380CC4-5D6E-409C-BE32-E72D297353CC}">
                <c16:uniqueId val="{00000005-6AC8-4ABC-AFD0-0AB0FBEE17DD}"/>
              </c:ext>
            </c:extLst>
          </c:dPt>
          <c:dPt>
            <c:idx val="5"/>
            <c:bubble3D val="0"/>
            <c:extLst>
              <c:ext xmlns:c16="http://schemas.microsoft.com/office/drawing/2014/chart" uri="{C3380CC4-5D6E-409C-BE32-E72D297353CC}">
                <c16:uniqueId val="{00000006-6AC8-4ABC-AFD0-0AB0FBEE17DD}"/>
              </c:ext>
            </c:extLst>
          </c:dPt>
          <c:dPt>
            <c:idx val="6"/>
            <c:bubble3D val="0"/>
            <c:spPr>
              <a:solidFill>
                <a:srgbClr val="6E4932"/>
              </a:solidFill>
            </c:spPr>
            <c:extLst>
              <c:ext xmlns:c16="http://schemas.microsoft.com/office/drawing/2014/chart" uri="{C3380CC4-5D6E-409C-BE32-E72D297353CC}">
                <c16:uniqueId val="{00000008-6AC8-4ABC-AFD0-0AB0FBEE17DD}"/>
              </c:ext>
            </c:extLst>
          </c:dPt>
          <c:dPt>
            <c:idx val="7"/>
            <c:bubble3D val="0"/>
            <c:extLst>
              <c:ext xmlns:c16="http://schemas.microsoft.com/office/drawing/2014/chart" uri="{C3380CC4-5D6E-409C-BE32-E72D297353CC}">
                <c16:uniqueId val="{00000009-6AC8-4ABC-AFD0-0AB0FBEE17DD}"/>
              </c:ext>
            </c:extLst>
          </c:dPt>
          <c:dPt>
            <c:idx val="15"/>
            <c:bubble3D val="0"/>
            <c:spPr>
              <a:solidFill>
                <a:srgbClr val="EBE600"/>
              </a:solidFill>
            </c:spPr>
            <c:extLst>
              <c:ext xmlns:c16="http://schemas.microsoft.com/office/drawing/2014/chart" uri="{C3380CC4-5D6E-409C-BE32-E72D297353CC}">
                <c16:uniqueId val="{0000000B-6AC8-4ABC-AFD0-0AB0FBEE17DD}"/>
              </c:ext>
            </c:extLst>
          </c:dPt>
          <c:cat>
            <c:numRef>
              <c:f>'8.3'!$U$10:$U$25</c:f>
              <c:numCache>
                <c:formatCode>0.0%</c:formatCode>
                <c:ptCount val="16"/>
              </c:numCache>
            </c:numRef>
          </c:cat>
          <c:val>
            <c:numRef>
              <c:f>'8.3'!$P$10:$P$25</c:f>
              <c:numCache>
                <c:formatCode>0.0</c:formatCode>
                <c:ptCount val="16"/>
              </c:numCache>
            </c:numRef>
          </c:val>
          <c:extLst>
            <c:ext xmlns:c16="http://schemas.microsoft.com/office/drawing/2014/chart" uri="{C3380CC4-5D6E-409C-BE32-E72D297353CC}">
              <c16:uniqueId val="{0000000C-6AC8-4ABC-AFD0-0AB0FBEE17D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6BE8-4632-87C8-9B0C3CE8E245}"/>
              </c:ext>
            </c:extLst>
          </c:dPt>
          <c:cat>
            <c:numRef>
              <c:f>'8.3'!$U$27:$U$34</c:f>
              <c:numCache>
                <c:formatCode>#\ ##0.0</c:formatCode>
                <c:ptCount val="8"/>
              </c:numCache>
            </c:numRef>
          </c:cat>
          <c:val>
            <c:numRef>
              <c:f>'8.3'!$P$27:$P$34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'8.4'!$A$27</c:f>
              <c:strCache>
                <c:ptCount val="1"/>
                <c:pt idx="0">
                  <c:v>Průmysl</c:v>
                </c:pt>
              </c:strCache>
            </c:strRef>
          </c:tx>
          <c:invertIfNegative val="0"/>
          <c:val>
            <c:numRef>
              <c:f>'8.4'!$B$27:$M$27</c:f>
              <c:numCache>
                <c:formatCode>#\ ##0.0</c:formatCode>
                <c:ptCount val="12"/>
                <c:pt idx="0">
                  <c:v>27.032612</c:v>
                </c:pt>
                <c:pt idx="1">
                  <c:v>21.818892999999999</c:v>
                </c:pt>
                <c:pt idx="2">
                  <c:v>20.458059999999996</c:v>
                </c:pt>
                <c:pt idx="3">
                  <c:v>12.556238</c:v>
                </c:pt>
                <c:pt idx="4">
                  <c:v>8.6415580000000016</c:v>
                </c:pt>
                <c:pt idx="5">
                  <c:v>4.872566</c:v>
                </c:pt>
                <c:pt idx="6">
                  <c:v>5.7534800000000006</c:v>
                </c:pt>
                <c:pt idx="7">
                  <c:v>4.1816190000000004</c:v>
                </c:pt>
                <c:pt idx="8">
                  <c:v>7.4093330000000002</c:v>
                </c:pt>
                <c:pt idx="9">
                  <c:v>13.916985</c:v>
                </c:pt>
                <c:pt idx="10">
                  <c:v>19.415320999999999</c:v>
                </c:pt>
                <c:pt idx="11">
                  <c:v>20.091690000000003</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val>
            <c:numRef>
              <c:f>'8.4'!$B$28:$M$28</c:f>
              <c:numCache>
                <c:formatCode>#\ ##0.0</c:formatCode>
                <c:ptCount val="12"/>
                <c:pt idx="0">
                  <c:v>44.716850000000001</c:v>
                </c:pt>
                <c:pt idx="1">
                  <c:v>40.180770000000003</c:v>
                </c:pt>
                <c:pt idx="2">
                  <c:v>39.007800000000003</c:v>
                </c:pt>
                <c:pt idx="3">
                  <c:v>25.742949999999997</c:v>
                </c:pt>
                <c:pt idx="4">
                  <c:v>21.626380000000001</c:v>
                </c:pt>
                <c:pt idx="5">
                  <c:v>3.1450399999999998</c:v>
                </c:pt>
                <c:pt idx="6">
                  <c:v>2.9568300000000001</c:v>
                </c:pt>
                <c:pt idx="7">
                  <c:v>3.1368</c:v>
                </c:pt>
                <c:pt idx="8">
                  <c:v>3.1266999999999996</c:v>
                </c:pt>
                <c:pt idx="9">
                  <c:v>4.88408</c:v>
                </c:pt>
                <c:pt idx="10">
                  <c:v>5.0708099999999998</c:v>
                </c:pt>
                <c:pt idx="11">
                  <c:v>17.569690000000001</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val>
            <c:numRef>
              <c:f>'8.4'!$B$29:$M$29</c:f>
              <c:numCache>
                <c:formatCode>#\ ##0.0</c:formatCode>
                <c:ptCount val="12"/>
                <c:pt idx="0">
                  <c:v>2.4507939999999997</c:v>
                </c:pt>
                <c:pt idx="1">
                  <c:v>1.946904</c:v>
                </c:pt>
                <c:pt idx="2">
                  <c:v>1.7427530000000002</c:v>
                </c:pt>
                <c:pt idx="3">
                  <c:v>1.051574</c:v>
                </c:pt>
                <c:pt idx="4">
                  <c:v>0.77304200000000001</c:v>
                </c:pt>
                <c:pt idx="5">
                  <c:v>0.30022999999999994</c:v>
                </c:pt>
                <c:pt idx="6">
                  <c:v>0.37500499999999998</c:v>
                </c:pt>
                <c:pt idx="7">
                  <c:v>0.36258899999999999</c:v>
                </c:pt>
                <c:pt idx="8">
                  <c:v>0.52098100000000003</c:v>
                </c:pt>
                <c:pt idx="9">
                  <c:v>1.2826889999999997</c:v>
                </c:pt>
                <c:pt idx="10">
                  <c:v>1.659103</c:v>
                </c:pt>
                <c:pt idx="11">
                  <c:v>1.999692</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val>
            <c:numRef>
              <c:f>'8.4'!$B$30:$M$30</c:f>
              <c:numCache>
                <c:formatCode>#\ ##0.0</c:formatCode>
                <c:ptCount val="12"/>
                <c:pt idx="0">
                  <c:v>2.8455500000000002</c:v>
                </c:pt>
                <c:pt idx="1">
                  <c:v>2.15273</c:v>
                </c:pt>
                <c:pt idx="2">
                  <c:v>2.0364200000000001</c:v>
                </c:pt>
                <c:pt idx="3">
                  <c:v>1.1796579999999999</c:v>
                </c:pt>
                <c:pt idx="4">
                  <c:v>0.82638699999999998</c:v>
                </c:pt>
                <c:pt idx="5">
                  <c:v>0.29608200000000001</c:v>
                </c:pt>
                <c:pt idx="6">
                  <c:v>0.34811199999999998</c:v>
                </c:pt>
                <c:pt idx="7">
                  <c:v>0.37045600000000001</c:v>
                </c:pt>
                <c:pt idx="8">
                  <c:v>0.59649099999999999</c:v>
                </c:pt>
                <c:pt idx="9">
                  <c:v>1.3943730000000001</c:v>
                </c:pt>
                <c:pt idx="10">
                  <c:v>1.8054269999999999</c:v>
                </c:pt>
                <c:pt idx="11">
                  <c:v>2.1008770000000001</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val>
            <c:numRef>
              <c:f>'8.4'!$B$31:$M$31</c:f>
              <c:numCache>
                <c:formatCode>#\ ##0.0</c:formatCode>
                <c:ptCount val="12"/>
                <c:pt idx="0">
                  <c:v>0.56740000000000002</c:v>
                </c:pt>
                <c:pt idx="1">
                  <c:v>0.66773000000000005</c:v>
                </c:pt>
                <c:pt idx="2">
                  <c:v>0.70886000000000005</c:v>
                </c:pt>
                <c:pt idx="3">
                  <c:v>0.58389999999999997</c:v>
                </c:pt>
                <c:pt idx="4">
                  <c:v>0.59726000000000001</c:v>
                </c:pt>
                <c:pt idx="5">
                  <c:v>0.49986999999999998</c:v>
                </c:pt>
                <c:pt idx="6">
                  <c:v>0.45297999999999999</c:v>
                </c:pt>
                <c:pt idx="7">
                  <c:v>0.36747000000000002</c:v>
                </c:pt>
                <c:pt idx="8">
                  <c:v>0.39985999999999999</c:v>
                </c:pt>
                <c:pt idx="9">
                  <c:v>0.53234000000000004</c:v>
                </c:pt>
                <c:pt idx="10">
                  <c:v>0.81791999999999998</c:v>
                </c:pt>
                <c:pt idx="11">
                  <c:v>0.95150999999999997</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invertIfNegative val="0"/>
          <c:val>
            <c:numRef>
              <c:f>'8.4'!$B$32:$M$32</c:f>
              <c:numCache>
                <c:formatCode>#\ ##0.0</c:formatCode>
                <c:ptCount val="12"/>
                <c:pt idx="0">
                  <c:v>237.86165800000001</c:v>
                </c:pt>
                <c:pt idx="1">
                  <c:v>194.23701400000004</c:v>
                </c:pt>
                <c:pt idx="2">
                  <c:v>187.29665099999994</c:v>
                </c:pt>
                <c:pt idx="3">
                  <c:v>125.222129</c:v>
                </c:pt>
                <c:pt idx="4">
                  <c:v>99.904317000000006</c:v>
                </c:pt>
                <c:pt idx="5">
                  <c:v>50.020547000000001</c:v>
                </c:pt>
                <c:pt idx="6">
                  <c:v>46.266284999999996</c:v>
                </c:pt>
                <c:pt idx="7">
                  <c:v>44.913131000000007</c:v>
                </c:pt>
                <c:pt idx="8">
                  <c:v>71.932216999999994</c:v>
                </c:pt>
                <c:pt idx="9">
                  <c:v>142.40027300000003</c:v>
                </c:pt>
                <c:pt idx="10">
                  <c:v>186.17583095377506</c:v>
                </c:pt>
                <c:pt idx="11">
                  <c:v>221.20835939291217</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invertIfNegative val="0"/>
          <c:val>
            <c:numRef>
              <c:f>'8.4'!$B$33:$M$33</c:f>
              <c:numCache>
                <c:formatCode>#\ ##0.0</c:formatCode>
                <c:ptCount val="12"/>
                <c:pt idx="0">
                  <c:v>113.74666199999999</c:v>
                </c:pt>
                <c:pt idx="1">
                  <c:v>90.604042999999976</c:v>
                </c:pt>
                <c:pt idx="2">
                  <c:v>79.899738999999983</c:v>
                </c:pt>
                <c:pt idx="3">
                  <c:v>41.353102</c:v>
                </c:pt>
                <c:pt idx="4">
                  <c:v>31.813613999999998</c:v>
                </c:pt>
                <c:pt idx="5">
                  <c:v>17.541688000000001</c:v>
                </c:pt>
                <c:pt idx="6">
                  <c:v>17.294811000000003</c:v>
                </c:pt>
                <c:pt idx="7">
                  <c:v>16.517645000000002</c:v>
                </c:pt>
                <c:pt idx="8">
                  <c:v>26.597529999999995</c:v>
                </c:pt>
                <c:pt idx="9">
                  <c:v>56.080879999999993</c:v>
                </c:pt>
                <c:pt idx="10">
                  <c:v>71.985777576271204</c:v>
                </c:pt>
                <c:pt idx="11">
                  <c:v>93.646927601694927</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invertIfNegative val="0"/>
          <c:val>
            <c:numRef>
              <c:f>'8.4'!$B$34:$M$34</c:f>
              <c:numCache>
                <c:formatCode>#\ ##0.0</c:formatCode>
                <c:ptCount val="12"/>
                <c:pt idx="0">
                  <c:v>23.082649999999997</c:v>
                </c:pt>
                <c:pt idx="1">
                  <c:v>18.568829999999998</c:v>
                </c:pt>
                <c:pt idx="2">
                  <c:v>16.955729999999999</c:v>
                </c:pt>
                <c:pt idx="3">
                  <c:v>10.561571000000001</c:v>
                </c:pt>
                <c:pt idx="4">
                  <c:v>7.6543639999999993</c:v>
                </c:pt>
                <c:pt idx="5">
                  <c:v>3.8768779999999996</c:v>
                </c:pt>
                <c:pt idx="6">
                  <c:v>4.21225</c:v>
                </c:pt>
                <c:pt idx="7">
                  <c:v>4.2145740000000007</c:v>
                </c:pt>
                <c:pt idx="8">
                  <c:v>5.79922</c:v>
                </c:pt>
                <c:pt idx="9">
                  <c:v>12.361172</c:v>
                </c:pt>
                <c:pt idx="10">
                  <c:v>16.178892000000001</c:v>
                </c:pt>
                <c:pt idx="11">
                  <c:v>19.962495000000004</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1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pPr>
            <a:endParaRPr lang="cs-CZ"/>
          </a:p>
        </c:txPr>
        <c:crossAx val="199648768"/>
        <c:crosses val="autoZero"/>
        <c:auto val="1"/>
        <c:lblAlgn val="ctr"/>
        <c:lblOffset val="100"/>
        <c:noMultiLvlLbl val="0"/>
      </c:catAx>
      <c:valAx>
        <c:axId val="199648768"/>
        <c:scaling>
          <c:orientation val="minMax"/>
          <c:max val="500"/>
        </c:scaling>
        <c:delete val="0"/>
        <c:axPos val="l"/>
        <c:majorGridlines/>
        <c:numFmt formatCode="#,##0" sourceLinked="0"/>
        <c:majorTickMark val="out"/>
        <c:minorTickMark val="none"/>
        <c:tickLblPos val="nextTo"/>
        <c:spPr>
          <a:ln>
            <a:noFill/>
          </a:ln>
        </c:spPr>
        <c:txPr>
          <a:bodyPr/>
          <a:lstStyle/>
          <a:p>
            <a:pPr>
              <a:defRPr sz="900"/>
            </a:pPr>
            <a:endParaRPr lang="cs-CZ"/>
          </a:p>
        </c:txPr>
        <c:crossAx val="199647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Instalovaný výkon</c:v>
                </c:pt>
              </c:strCache>
            </c:strRef>
          </c:tx>
          <c:invertIfNegative val="0"/>
          <c:val>
            <c:numRef>
              <c:f>'8.4'!$N$39</c:f>
              <c:numCache>
                <c:formatCode>0.0%</c:formatCode>
                <c:ptCount val="1"/>
                <c:pt idx="0">
                  <c:v>7.1464832533869413E-2</c:v>
                </c:pt>
              </c:numCache>
            </c:numRef>
          </c:val>
          <c:extLst>
            <c:ext xmlns:c16="http://schemas.microsoft.com/office/drawing/2014/chart" uri="{C3380CC4-5D6E-409C-BE32-E72D297353CC}">
              <c16:uniqueId val="{00000000-8CE4-42CD-925A-5E49B358BA46}"/>
            </c:ext>
          </c:extLst>
        </c:ser>
        <c:ser>
          <c:idx val="1"/>
          <c:order val="1"/>
          <c:tx>
            <c:strRef>
              <c:f>'8.4'!$M$40</c:f>
              <c:strCache>
                <c:ptCount val="1"/>
                <c:pt idx="0">
                  <c:v>Výroba tepla brutto</c:v>
                </c:pt>
              </c:strCache>
            </c:strRef>
          </c:tx>
          <c:invertIfNegative val="0"/>
          <c:val>
            <c:numRef>
              <c:f>'8.4'!$N$40</c:f>
              <c:numCache>
                <c:formatCode>0.0%</c:formatCode>
                <c:ptCount val="1"/>
                <c:pt idx="0">
                  <c:v>8.327464295192806E-2</c:v>
                </c:pt>
              </c:numCache>
            </c:numRef>
          </c:val>
          <c:extLst>
            <c:ext xmlns:c16="http://schemas.microsoft.com/office/drawing/2014/chart" uri="{C3380CC4-5D6E-409C-BE32-E72D297353CC}">
              <c16:uniqueId val="{00000001-8CE4-42CD-925A-5E49B358BA46}"/>
            </c:ext>
          </c:extLst>
        </c:ser>
        <c:ser>
          <c:idx val="2"/>
          <c:order val="2"/>
          <c:tx>
            <c:strRef>
              <c:f>'8.4'!$M$41</c:f>
              <c:strCache>
                <c:ptCount val="1"/>
                <c:pt idx="0">
                  <c:v>Dodávky tepla</c:v>
                </c:pt>
              </c:strCache>
            </c:strRef>
          </c:tx>
          <c:invertIfNegative val="0"/>
          <c:val>
            <c:numRef>
              <c:f>'8.4'!$N$41</c:f>
              <c:numCache>
                <c:formatCode>0.0%</c:formatCode>
                <c:ptCount val="1"/>
                <c:pt idx="0">
                  <c:v>3.6920559930699745E-2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0.18609824399565114"/>
          <c:y val="0.73409922545728223"/>
          <c:w val="0.81390175600434878"/>
          <c:h val="0.265900774542717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'8.4'!$A$10</c:f>
              <c:strCache>
                <c:ptCount val="1"/>
                <c:pt idx="0">
                  <c:v>Biomasa</c:v>
                </c:pt>
              </c:strCache>
            </c:strRef>
          </c:tx>
          <c:spPr>
            <a:solidFill>
              <a:schemeClr val="accent3">
                <a:lumMod val="75000"/>
              </a:schemeClr>
            </a:solidFill>
          </c:spPr>
          <c:invertIfNegative val="0"/>
          <c:val>
            <c:numRef>
              <c:f>'8.4'!$B$10:$M$10</c:f>
              <c:numCache>
                <c:formatCode>#\ ##0.0</c:formatCode>
                <c:ptCount val="12"/>
                <c:pt idx="0">
                  <c:v>47.306139000000009</c:v>
                </c:pt>
                <c:pt idx="1">
                  <c:v>38.543990000000001</c:v>
                </c:pt>
                <c:pt idx="2">
                  <c:v>42.626479999999994</c:v>
                </c:pt>
                <c:pt idx="3">
                  <c:v>30.610780000000002</c:v>
                </c:pt>
                <c:pt idx="4">
                  <c:v>24.855065</c:v>
                </c:pt>
                <c:pt idx="5">
                  <c:v>14.683190999999999</c:v>
                </c:pt>
                <c:pt idx="6">
                  <c:v>12.274897999999999</c:v>
                </c:pt>
                <c:pt idx="7">
                  <c:v>10.316754999999999</c:v>
                </c:pt>
                <c:pt idx="8">
                  <c:v>19.499054000000001</c:v>
                </c:pt>
                <c:pt idx="9">
                  <c:v>37.437212999999993</c:v>
                </c:pt>
                <c:pt idx="10">
                  <c:v>39.980990000000006</c:v>
                </c:pt>
                <c:pt idx="11">
                  <c:v>40.130606</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chemeClr val="bg2">
                <a:lumMod val="50000"/>
              </a:schemeClr>
            </a:solidFill>
          </c:spPr>
          <c:invertIfNegative val="0"/>
          <c:val>
            <c:numRef>
              <c:f>'8.4'!$B$11:$M$11</c:f>
              <c:numCache>
                <c:formatCode>#\ ##0.0</c:formatCode>
                <c:ptCount val="12"/>
                <c:pt idx="0">
                  <c:v>0.622</c:v>
                </c:pt>
                <c:pt idx="1">
                  <c:v>0.68799999999999994</c:v>
                </c:pt>
                <c:pt idx="2">
                  <c:v>0.72299999999999998</c:v>
                </c:pt>
                <c:pt idx="3">
                  <c:v>0.60099999999999998</c:v>
                </c:pt>
                <c:pt idx="4">
                  <c:v>0.59799999999999998</c:v>
                </c:pt>
                <c:pt idx="5">
                  <c:v>0.48699999999999999</c:v>
                </c:pt>
                <c:pt idx="6">
                  <c:v>0.44700000000000001</c:v>
                </c:pt>
                <c:pt idx="7">
                  <c:v>0.36199999999999999</c:v>
                </c:pt>
                <c:pt idx="8">
                  <c:v>0.48699999999999999</c:v>
                </c:pt>
                <c:pt idx="9">
                  <c:v>0.55200000000000005</c:v>
                </c:pt>
                <c:pt idx="10">
                  <c:v>0.81499999999999995</c:v>
                </c:pt>
                <c:pt idx="11">
                  <c:v>0.85199999999999998</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chemeClr val="tx1"/>
            </a:solidFill>
          </c:spPr>
          <c:invertIfNegative val="0"/>
          <c:val>
            <c:numRef>
              <c:f>'8.4'!$B$12:$M$12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invertIfNegative val="0"/>
          <c:val>
            <c:numRef>
              <c:f>'8.4'!$B$13:$M$13</c:f>
              <c:numCache>
                <c:formatCode>#\ ##0.0</c:formatCode>
                <c:ptCount val="12"/>
                <c:pt idx="0">
                  <c:v>0</c:v>
                </c:pt>
                <c:pt idx="1">
                  <c:v>0</c:v>
                </c:pt>
                <c:pt idx="2">
                  <c:v>0</c:v>
                </c:pt>
                <c:pt idx="3">
                  <c:v>0</c:v>
                </c:pt>
                <c:pt idx="4">
                  <c:v>0</c:v>
                </c:pt>
                <c:pt idx="5">
                  <c:v>3.6540000000000001E-3</c:v>
                </c:pt>
                <c:pt idx="6">
                  <c:v>3.872E-3</c:v>
                </c:pt>
                <c:pt idx="7">
                  <c:v>3.4229999999999998E-3</c:v>
                </c:pt>
                <c:pt idx="8">
                  <c:v>4.0739999999999995E-3</c:v>
                </c:pt>
                <c:pt idx="9">
                  <c:v>0</c:v>
                </c:pt>
                <c:pt idx="10">
                  <c:v>0</c:v>
                </c:pt>
                <c:pt idx="11">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invertIfNegative val="0"/>
          <c:val>
            <c:numRef>
              <c:f>'8.4'!$B$14:$M$14</c:f>
              <c:numCache>
                <c:formatCode>#\ ##0.0</c:formatCode>
                <c:ptCount val="12"/>
                <c:pt idx="0">
                  <c:v>0.58668000000000009</c:v>
                </c:pt>
                <c:pt idx="1">
                  <c:v>0.56677</c:v>
                </c:pt>
                <c:pt idx="2">
                  <c:v>0.57962000000000002</c:v>
                </c:pt>
                <c:pt idx="3">
                  <c:v>0.43234</c:v>
                </c:pt>
                <c:pt idx="4">
                  <c:v>0.44554000000000005</c:v>
                </c:pt>
                <c:pt idx="5">
                  <c:v>0.31173000000000001</c:v>
                </c:pt>
                <c:pt idx="6">
                  <c:v>0.34155000000000002</c:v>
                </c:pt>
                <c:pt idx="7">
                  <c:v>0.30118</c:v>
                </c:pt>
                <c:pt idx="8">
                  <c:v>0.30541000000000001</c:v>
                </c:pt>
                <c:pt idx="9">
                  <c:v>0.40900999999999998</c:v>
                </c:pt>
                <c:pt idx="10">
                  <c:v>0.41716000000000003</c:v>
                </c:pt>
                <c:pt idx="11">
                  <c:v>0.50095000000000001</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invertIfNegative val="0"/>
          <c:val>
            <c:numRef>
              <c:f>'8.4'!$B$15:$M$15</c:f>
              <c:numCache>
                <c:formatCode>#\ ##0.0</c:formatCode>
                <c:ptCount val="12"/>
                <c:pt idx="0">
                  <c:v>3.8570000000000002E-3</c:v>
                </c:pt>
                <c:pt idx="1">
                  <c:v>4.5599999999999998E-3</c:v>
                </c:pt>
                <c:pt idx="2">
                  <c:v>6.332E-3</c:v>
                </c:pt>
                <c:pt idx="3">
                  <c:v>1.9103999999999999E-2</c:v>
                </c:pt>
                <c:pt idx="4">
                  <c:v>2.3305999999999997E-2</c:v>
                </c:pt>
                <c:pt idx="5">
                  <c:v>1.8329000000000002E-2</c:v>
                </c:pt>
                <c:pt idx="6">
                  <c:v>2.7215E-2</c:v>
                </c:pt>
                <c:pt idx="7">
                  <c:v>2.5936000000000001E-2</c:v>
                </c:pt>
                <c:pt idx="8">
                  <c:v>2.1772E-2</c:v>
                </c:pt>
                <c:pt idx="9">
                  <c:v>7.1710000000000003E-3</c:v>
                </c:pt>
                <c:pt idx="10">
                  <c:v>3.2119999999999996E-3</c:v>
                </c:pt>
                <c:pt idx="11">
                  <c:v>1.325E-3</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6E4932"/>
            </a:solidFill>
          </c:spPr>
          <c:invertIfNegative val="0"/>
          <c:val>
            <c:numRef>
              <c:f>'8.4'!$B$16:$M$16</c:f>
              <c:numCache>
                <c:formatCode>#\ ##0.0</c:formatCode>
                <c:ptCount val="12"/>
                <c:pt idx="0">
                  <c:v>275.57453600000002</c:v>
                </c:pt>
                <c:pt idx="1">
                  <c:v>227.90525599999998</c:v>
                </c:pt>
                <c:pt idx="2">
                  <c:v>208.339473</c:v>
                </c:pt>
                <c:pt idx="3">
                  <c:v>108.166973</c:v>
                </c:pt>
                <c:pt idx="4">
                  <c:v>97.164613000000017</c:v>
                </c:pt>
                <c:pt idx="5">
                  <c:v>50.631320000000002</c:v>
                </c:pt>
                <c:pt idx="6">
                  <c:v>46.249610000000004</c:v>
                </c:pt>
                <c:pt idx="7">
                  <c:v>40.078651000000008</c:v>
                </c:pt>
                <c:pt idx="8">
                  <c:v>75.500425000000007</c:v>
                </c:pt>
                <c:pt idx="9">
                  <c:v>111.13929999999999</c:v>
                </c:pt>
                <c:pt idx="10">
                  <c:v>169.92932999999999</c:v>
                </c:pt>
                <c:pt idx="11">
                  <c:v>196.060247</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invertIfNegative val="0"/>
          <c:val>
            <c:numRef>
              <c:f>'8.4'!$B$17:$M$17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invertIfNegative val="0"/>
          <c:val>
            <c:numRef>
              <c:f>'8.4'!$B$18:$M$18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invertIfNegative val="0"/>
          <c:val>
            <c:numRef>
              <c:f>'8.4'!$B$19:$M$19</c:f>
              <c:numCache>
                <c:formatCode>#\ ##0.0</c:formatCode>
                <c:ptCount val="12"/>
                <c:pt idx="0">
                  <c:v>0</c:v>
                </c:pt>
                <c:pt idx="1">
                  <c:v>0</c:v>
                </c:pt>
                <c:pt idx="2">
                  <c:v>0</c:v>
                </c:pt>
                <c:pt idx="3">
                  <c:v>0</c:v>
                </c:pt>
                <c:pt idx="4">
                  <c:v>0</c:v>
                </c:pt>
                <c:pt idx="5">
                  <c:v>6.5009999999999998E-2</c:v>
                </c:pt>
                <c:pt idx="6">
                  <c:v>6.5009999999999998E-2</c:v>
                </c:pt>
                <c:pt idx="7">
                  <c:v>6.1700000000000005E-2</c:v>
                </c:pt>
                <c:pt idx="8">
                  <c:v>0</c:v>
                </c:pt>
                <c:pt idx="9">
                  <c:v>0</c:v>
                </c:pt>
                <c:pt idx="10">
                  <c:v>0</c:v>
                </c:pt>
                <c:pt idx="11">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invertIfNegative val="0"/>
          <c:val>
            <c:numRef>
              <c:f>'8.4'!$B$20:$M$20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invertIfNegative val="0"/>
          <c:val>
            <c:numRef>
              <c:f>'8.4'!$B$21:$M$21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invertIfNegative val="0"/>
          <c:val>
            <c:numRef>
              <c:f>'8.4'!$B$22:$M$22</c:f>
              <c:numCache>
                <c:formatCode>#\ ##0.0</c:formatCode>
                <c:ptCount val="12"/>
                <c:pt idx="0">
                  <c:v>60.260020000000004</c:v>
                </c:pt>
                <c:pt idx="1">
                  <c:v>50.415559999999999</c:v>
                </c:pt>
                <c:pt idx="2">
                  <c:v>46.062220000000003</c:v>
                </c:pt>
                <c:pt idx="3">
                  <c:v>16.488030000000002</c:v>
                </c:pt>
                <c:pt idx="4">
                  <c:v>11.523190000000001</c:v>
                </c:pt>
                <c:pt idx="5">
                  <c:v>4.2208600000000001</c:v>
                </c:pt>
                <c:pt idx="6">
                  <c:v>1.1983899999999998</c:v>
                </c:pt>
                <c:pt idx="7">
                  <c:v>1.15099</c:v>
                </c:pt>
                <c:pt idx="8">
                  <c:v>0</c:v>
                </c:pt>
                <c:pt idx="9">
                  <c:v>0</c:v>
                </c:pt>
                <c:pt idx="10">
                  <c:v>0</c:v>
                </c:pt>
                <c:pt idx="11">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invertIfNegative val="0"/>
          <c:val>
            <c:numRef>
              <c:f>'8.4'!$B$23:$M$23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invertIfNegative val="0"/>
          <c:val>
            <c:numRef>
              <c:f>'8.4'!$B$24:$M$24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solidFill>
              <a:srgbClr val="EBE600"/>
            </a:solidFill>
          </c:spPr>
          <c:invertIfNegative val="0"/>
          <c:val>
            <c:numRef>
              <c:f>'8.4'!$B$25:$M$25</c:f>
              <c:numCache>
                <c:formatCode>#\ ##0.0</c:formatCode>
                <c:ptCount val="12"/>
                <c:pt idx="0">
                  <c:v>93.153139999999979</c:v>
                </c:pt>
                <c:pt idx="1">
                  <c:v>75.577300999999991</c:v>
                </c:pt>
                <c:pt idx="2">
                  <c:v>71.419601999999983</c:v>
                </c:pt>
                <c:pt idx="3">
                  <c:v>85.801747999999989</c:v>
                </c:pt>
                <c:pt idx="4">
                  <c:v>70.147266000000002</c:v>
                </c:pt>
                <c:pt idx="5">
                  <c:v>43.650235000000002</c:v>
                </c:pt>
                <c:pt idx="6">
                  <c:v>42.523595000000007</c:v>
                </c:pt>
                <c:pt idx="7">
                  <c:v>45.725583000000007</c:v>
                </c:pt>
                <c:pt idx="8">
                  <c:v>52.655903000000009</c:v>
                </c:pt>
                <c:pt idx="9">
                  <c:v>114.42281499999997</c:v>
                </c:pt>
                <c:pt idx="10">
                  <c:v>134.38888353004617</c:v>
                </c:pt>
                <c:pt idx="11">
                  <c:v>173.93716699460711</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1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pPr>
            <a:endParaRPr lang="cs-CZ"/>
          </a:p>
        </c:txPr>
        <c:crossAx val="284587520"/>
        <c:crosses val="autoZero"/>
        <c:auto val="1"/>
        <c:lblAlgn val="ctr"/>
        <c:lblOffset val="100"/>
        <c:noMultiLvlLbl val="0"/>
      </c:catAx>
      <c:valAx>
        <c:axId val="284587520"/>
        <c:scaling>
          <c:orientation val="minMax"/>
          <c:max val="500"/>
        </c:scaling>
        <c:delete val="0"/>
        <c:axPos val="l"/>
        <c:majorGridlines/>
        <c:numFmt formatCode="#,##0" sourceLinked="0"/>
        <c:majorTickMark val="out"/>
        <c:minorTickMark val="none"/>
        <c:tickLblPos val="nextTo"/>
        <c:spPr>
          <a:ln>
            <a:noFill/>
          </a:ln>
        </c:spPr>
        <c:txPr>
          <a:bodyPr/>
          <a:lstStyle/>
          <a:p>
            <a:pPr>
              <a:defRPr sz="900"/>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B05B-4C65-9D16-74D57F4C9FE6}"/>
              </c:ext>
            </c:extLst>
          </c:dPt>
          <c:dPt>
            <c:idx val="1"/>
            <c:bubble3D val="0"/>
            <c:spPr>
              <a:solidFill>
                <a:srgbClr val="EEECE1">
                  <a:lumMod val="50000"/>
                </a:srgbClr>
              </a:solidFill>
            </c:spPr>
            <c:extLst>
              <c:ext xmlns:c16="http://schemas.microsoft.com/office/drawing/2014/chart" uri="{C3380CC4-5D6E-409C-BE32-E72D297353CC}">
                <c16:uniqueId val="{00000003-B05B-4C65-9D16-74D57F4C9FE6}"/>
              </c:ext>
            </c:extLst>
          </c:dPt>
          <c:dPt>
            <c:idx val="2"/>
            <c:bubble3D val="0"/>
            <c:spPr>
              <a:solidFill>
                <a:sysClr val="windowText" lastClr="000000"/>
              </a:solidFill>
            </c:spPr>
            <c:extLst>
              <c:ext xmlns:c16="http://schemas.microsoft.com/office/drawing/2014/chart" uri="{C3380CC4-5D6E-409C-BE32-E72D297353CC}">
                <c16:uniqueId val="{00000005-B05B-4C65-9D16-74D57F4C9FE6}"/>
              </c:ext>
            </c:extLst>
          </c:dPt>
          <c:dPt>
            <c:idx val="5"/>
            <c:bubble3D val="0"/>
            <c:extLst>
              <c:ext xmlns:c16="http://schemas.microsoft.com/office/drawing/2014/chart" uri="{C3380CC4-5D6E-409C-BE32-E72D297353CC}">
                <c16:uniqueId val="{00000006-B05B-4C65-9D16-74D57F4C9FE6}"/>
              </c:ext>
            </c:extLst>
          </c:dPt>
          <c:dPt>
            <c:idx val="6"/>
            <c:bubble3D val="0"/>
            <c:spPr>
              <a:solidFill>
                <a:srgbClr val="6E4932"/>
              </a:solidFill>
            </c:spPr>
            <c:extLst>
              <c:ext xmlns:c16="http://schemas.microsoft.com/office/drawing/2014/chart" uri="{C3380CC4-5D6E-409C-BE32-E72D297353CC}">
                <c16:uniqueId val="{00000008-B05B-4C65-9D16-74D57F4C9FE6}"/>
              </c:ext>
            </c:extLst>
          </c:dPt>
          <c:dPt>
            <c:idx val="7"/>
            <c:bubble3D val="0"/>
            <c:extLst>
              <c:ext xmlns:c16="http://schemas.microsoft.com/office/drawing/2014/chart" uri="{C3380CC4-5D6E-409C-BE32-E72D297353CC}">
                <c16:uniqueId val="{00000009-B05B-4C65-9D16-74D57F4C9FE6}"/>
              </c:ext>
            </c:extLst>
          </c:dPt>
          <c:dPt>
            <c:idx val="15"/>
            <c:bubble3D val="0"/>
            <c:spPr>
              <a:solidFill>
                <a:srgbClr val="EBE600"/>
              </a:solidFill>
            </c:spPr>
            <c:extLst>
              <c:ext xmlns:c16="http://schemas.microsoft.com/office/drawing/2014/chart" uri="{C3380CC4-5D6E-409C-BE32-E72D297353CC}">
                <c16:uniqueId val="{0000000B-B05B-4C65-9D16-74D57F4C9FE6}"/>
              </c:ext>
            </c:extLst>
          </c:dPt>
          <c:cat>
            <c:numRef>
              <c:f>'8.4'!$U$10:$U$25</c:f>
              <c:numCache>
                <c:formatCode>0.0%</c:formatCode>
                <c:ptCount val="16"/>
              </c:numCache>
            </c:numRef>
          </c:cat>
          <c:val>
            <c:numRef>
              <c:f>'8.4'!$P$10:$P$25</c:f>
              <c:numCache>
                <c:formatCode>0.0</c:formatCode>
                <c:ptCount val="16"/>
              </c:numCache>
            </c:numRef>
          </c:val>
          <c:extLst>
            <c:ext xmlns:c16="http://schemas.microsoft.com/office/drawing/2014/chart" uri="{C3380CC4-5D6E-409C-BE32-E72D297353CC}">
              <c16:uniqueId val="{0000000C-B05B-4C65-9D16-74D57F4C9FE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537E-4646-B171-5D2C83F30E8B}"/>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537E-4646-B171-5D2C83F30E8B}"/>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537E-4646-B171-5D2C83F30E8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537E-4646-B171-5D2C83F30E8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537E-4646-B171-5D2C83F30E8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537E-4646-B171-5D2C83F30E8B}"/>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537E-4646-B171-5D2C83F30E8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537E-4646-B171-5D2C83F30E8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537E-4646-B171-5D2C83F30E8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537E-4646-B171-5D2C83F30E8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537E-4646-B171-5D2C83F30E8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537E-4646-B171-5D2C83F30E8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537E-4646-B171-5D2C83F30E8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537E-4646-B171-5D2C83F30E8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537E-4646-B171-5D2C83F30E8B}"/>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537E-4646-B171-5D2C83F30E8B}"/>
            </c:ext>
          </c:extLst>
        </c:ser>
        <c:dLbls>
          <c:showLegendKey val="0"/>
          <c:showVal val="0"/>
          <c:showCatName val="0"/>
          <c:showSerName val="0"/>
          <c:showPercent val="0"/>
          <c:showBubbleSize val="0"/>
        </c:dLbls>
        <c:gapWidth val="150"/>
        <c:axId val="232580608"/>
        <c:axId val="232582144"/>
      </c:barChart>
      <c:catAx>
        <c:axId val="232580608"/>
        <c:scaling>
          <c:orientation val="minMax"/>
        </c:scaling>
        <c:delete val="1"/>
        <c:axPos val="b"/>
        <c:numFmt formatCode="General" sourceLinked="1"/>
        <c:majorTickMark val="out"/>
        <c:minorTickMark val="none"/>
        <c:tickLblPos val="nextTo"/>
        <c:crossAx val="232582144"/>
        <c:crosses val="autoZero"/>
        <c:auto val="1"/>
        <c:lblAlgn val="ctr"/>
        <c:lblOffset val="100"/>
        <c:noMultiLvlLbl val="0"/>
      </c:catAx>
      <c:valAx>
        <c:axId val="232582144"/>
        <c:scaling>
          <c:orientation val="minMax"/>
        </c:scaling>
        <c:delete val="1"/>
        <c:axPos val="l"/>
        <c:numFmt formatCode="0" sourceLinked="1"/>
        <c:majorTickMark val="out"/>
        <c:minorTickMark val="none"/>
        <c:tickLblPos val="nextTo"/>
        <c:crossAx val="232580608"/>
        <c:crosses val="autoZero"/>
        <c:crossBetween val="between"/>
      </c:valAx>
      <c:spPr>
        <a:noFill/>
      </c:spPr>
    </c:plotArea>
    <c:legend>
      <c:legendPos val="r"/>
      <c:layout>
        <c:manualLayout>
          <c:xMode val="edge"/>
          <c:yMode val="edge"/>
          <c:x val="0"/>
          <c:y val="0"/>
          <c:w val="1"/>
          <c:h val="0.9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C55B-4F2D-A47F-E7BF0FB902C0}"/>
              </c:ext>
            </c:extLst>
          </c:dPt>
          <c:cat>
            <c:numRef>
              <c:f>'8.4'!$U$27:$U$34</c:f>
              <c:numCache>
                <c:formatCode>#\ ##0.0</c:formatCode>
                <c:ptCount val="8"/>
              </c:numCache>
            </c:numRef>
          </c:cat>
          <c:val>
            <c:numRef>
              <c:f>'8.4'!$P$27:$P$34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'8.5'!$A$27</c:f>
              <c:strCache>
                <c:ptCount val="1"/>
                <c:pt idx="0">
                  <c:v>Průmysl</c:v>
                </c:pt>
              </c:strCache>
            </c:strRef>
          </c:tx>
          <c:invertIfNegative val="0"/>
          <c:val>
            <c:numRef>
              <c:f>'8.5'!$B$27:$M$27</c:f>
              <c:numCache>
                <c:formatCode>#\ ##0.0</c:formatCode>
                <c:ptCount val="12"/>
                <c:pt idx="0">
                  <c:v>20.668793000000001</c:v>
                </c:pt>
                <c:pt idx="1">
                  <c:v>15.245832</c:v>
                </c:pt>
                <c:pt idx="2">
                  <c:v>13.607644999999998</c:v>
                </c:pt>
                <c:pt idx="3">
                  <c:v>7.3163810000000007</c:v>
                </c:pt>
                <c:pt idx="4">
                  <c:v>4.1521460000000001</c:v>
                </c:pt>
                <c:pt idx="5">
                  <c:v>1.5558080000000001</c:v>
                </c:pt>
                <c:pt idx="6">
                  <c:v>1.06887</c:v>
                </c:pt>
                <c:pt idx="7">
                  <c:v>1.0273000000000001</c:v>
                </c:pt>
                <c:pt idx="8">
                  <c:v>1.6566190000000001</c:v>
                </c:pt>
                <c:pt idx="9">
                  <c:v>8.3546309999999995</c:v>
                </c:pt>
                <c:pt idx="10">
                  <c:v>13.089429000000001</c:v>
                </c:pt>
                <c:pt idx="11">
                  <c:v>18.301673999999998</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val>
            <c:numRef>
              <c:f>'8.5'!$B$28:$M$28</c:f>
              <c:numCache>
                <c:formatCode>#\ ##0.0</c:formatCode>
                <c:ptCount val="12"/>
                <c:pt idx="0">
                  <c:v>6.2754799999999999</c:v>
                </c:pt>
                <c:pt idx="1">
                  <c:v>5.5029700000000004</c:v>
                </c:pt>
                <c:pt idx="2">
                  <c:v>4.9694799999999999</c:v>
                </c:pt>
                <c:pt idx="3">
                  <c:v>3.6777500000000001</c:v>
                </c:pt>
                <c:pt idx="4">
                  <c:v>1.92635</c:v>
                </c:pt>
                <c:pt idx="5">
                  <c:v>1.41815</c:v>
                </c:pt>
                <c:pt idx="6">
                  <c:v>1.4109700000000001</c:v>
                </c:pt>
                <c:pt idx="7">
                  <c:v>1.4110100000000001</c:v>
                </c:pt>
                <c:pt idx="8">
                  <c:v>1.66909</c:v>
                </c:pt>
                <c:pt idx="9">
                  <c:v>3.4715799999999999</c:v>
                </c:pt>
                <c:pt idx="10">
                  <c:v>4.9824599999999997</c:v>
                </c:pt>
                <c:pt idx="11">
                  <c:v>5.7289300000000001</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val>
            <c:numRef>
              <c:f>'8.5'!$B$29:$M$29</c:f>
              <c:numCache>
                <c:formatCode>#\ ##0.0</c:formatCode>
                <c:ptCount val="12"/>
                <c:pt idx="0">
                  <c:v>0.61232000000000009</c:v>
                </c:pt>
                <c:pt idx="1">
                  <c:v>0.49134</c:v>
                </c:pt>
                <c:pt idx="2">
                  <c:v>0.41370999999999997</c:v>
                </c:pt>
                <c:pt idx="3">
                  <c:v>0.16037000000000001</c:v>
                </c:pt>
                <c:pt idx="4">
                  <c:v>7.4499999999999997E-2</c:v>
                </c:pt>
                <c:pt idx="5">
                  <c:v>3.7850000000000002E-2</c:v>
                </c:pt>
                <c:pt idx="6">
                  <c:v>2.7530000000000002E-2</c:v>
                </c:pt>
                <c:pt idx="7">
                  <c:v>2.1839999999999998E-2</c:v>
                </c:pt>
                <c:pt idx="8">
                  <c:v>3.0380000000000004E-2</c:v>
                </c:pt>
                <c:pt idx="9">
                  <c:v>0.17536000000000002</c:v>
                </c:pt>
                <c:pt idx="10">
                  <c:v>0.36792999999999998</c:v>
                </c:pt>
                <c:pt idx="11">
                  <c:v>0.48837999999999998</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val>
            <c:numRef>
              <c:f>'8.5'!$B$30:$M$30</c:f>
              <c:numCache>
                <c:formatCode>#\ ##0.0</c:formatCode>
                <c:ptCount val="12"/>
                <c:pt idx="0">
                  <c:v>0.65964</c:v>
                </c:pt>
                <c:pt idx="1">
                  <c:v>0.47524</c:v>
                </c:pt>
                <c:pt idx="2">
                  <c:v>0.39063999999999999</c:v>
                </c:pt>
                <c:pt idx="3">
                  <c:v>0.20297999999999999</c:v>
                </c:pt>
                <c:pt idx="4">
                  <c:v>0.10156</c:v>
                </c:pt>
                <c:pt idx="5">
                  <c:v>4.1629999999999993E-2</c:v>
                </c:pt>
                <c:pt idx="6">
                  <c:v>2.4120000000000003E-2</c:v>
                </c:pt>
                <c:pt idx="7">
                  <c:v>2.8590000000000001E-2</c:v>
                </c:pt>
                <c:pt idx="8">
                  <c:v>8.2320000000000004E-2</c:v>
                </c:pt>
                <c:pt idx="9">
                  <c:v>0.23738000000000001</c:v>
                </c:pt>
                <c:pt idx="10">
                  <c:v>0.42553999999999997</c:v>
                </c:pt>
                <c:pt idx="11">
                  <c:v>0.43221000000000004</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val>
            <c:numRef>
              <c:f>'8.5'!$B$31:$M$31</c:f>
              <c:numCache>
                <c:formatCode>#\ ##0.0</c:formatCode>
                <c:ptCount val="12"/>
                <c:pt idx="0">
                  <c:v>3.0602309999999999</c:v>
                </c:pt>
                <c:pt idx="1">
                  <c:v>9.3645010000000006</c:v>
                </c:pt>
                <c:pt idx="2">
                  <c:v>8.2887590000000007</c:v>
                </c:pt>
                <c:pt idx="3">
                  <c:v>3.8709600000000002</c:v>
                </c:pt>
                <c:pt idx="4">
                  <c:v>3.888217</c:v>
                </c:pt>
                <c:pt idx="5">
                  <c:v>4.2429199999999998</c:v>
                </c:pt>
                <c:pt idx="6">
                  <c:v>1.9674</c:v>
                </c:pt>
                <c:pt idx="7">
                  <c:v>2.0840799999999997</c:v>
                </c:pt>
                <c:pt idx="8">
                  <c:v>3.820427</c:v>
                </c:pt>
                <c:pt idx="9">
                  <c:v>7.1432989999999998</c:v>
                </c:pt>
                <c:pt idx="10">
                  <c:v>8.4298400000000004</c:v>
                </c:pt>
                <c:pt idx="11">
                  <c:v>8.9105550000000004</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invertIfNegative val="0"/>
          <c:val>
            <c:numRef>
              <c:f>'8.5'!$B$32:$M$32</c:f>
              <c:numCache>
                <c:formatCode>#\ ##0.0</c:formatCode>
                <c:ptCount val="12"/>
                <c:pt idx="0">
                  <c:v>135.977542</c:v>
                </c:pt>
                <c:pt idx="1">
                  <c:v>107.10934200000001</c:v>
                </c:pt>
                <c:pt idx="2">
                  <c:v>103.413434</c:v>
                </c:pt>
                <c:pt idx="3">
                  <c:v>65.928014000000005</c:v>
                </c:pt>
                <c:pt idx="4">
                  <c:v>51.602381000000008</c:v>
                </c:pt>
                <c:pt idx="5">
                  <c:v>26.487642999999995</c:v>
                </c:pt>
                <c:pt idx="6">
                  <c:v>21.254977</c:v>
                </c:pt>
                <c:pt idx="7">
                  <c:v>20.142649000000006</c:v>
                </c:pt>
                <c:pt idx="8">
                  <c:v>30.078951000000007</c:v>
                </c:pt>
                <c:pt idx="9">
                  <c:v>77.571816999999996</c:v>
                </c:pt>
                <c:pt idx="10">
                  <c:v>104.59584699999999</c:v>
                </c:pt>
                <c:pt idx="11">
                  <c:v>132.722037</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invertIfNegative val="0"/>
          <c:val>
            <c:numRef>
              <c:f>'8.5'!$B$33:$M$33</c:f>
              <c:numCache>
                <c:formatCode>#\ ##0.0</c:formatCode>
                <c:ptCount val="12"/>
                <c:pt idx="0">
                  <c:v>55.650290999999989</c:v>
                </c:pt>
                <c:pt idx="1">
                  <c:v>43.125702000000004</c:v>
                </c:pt>
                <c:pt idx="2">
                  <c:v>36.312790000000007</c:v>
                </c:pt>
                <c:pt idx="3">
                  <c:v>18.564322000000001</c:v>
                </c:pt>
                <c:pt idx="4">
                  <c:v>13.311967000000003</c:v>
                </c:pt>
                <c:pt idx="5">
                  <c:v>7.4715389999999999</c:v>
                </c:pt>
                <c:pt idx="6">
                  <c:v>5.593299</c:v>
                </c:pt>
                <c:pt idx="7">
                  <c:v>5.5095209999999994</c:v>
                </c:pt>
                <c:pt idx="8">
                  <c:v>8.6194669999999984</c:v>
                </c:pt>
                <c:pt idx="9">
                  <c:v>25.349214</c:v>
                </c:pt>
                <c:pt idx="10">
                  <c:v>37.359009999999998</c:v>
                </c:pt>
                <c:pt idx="11">
                  <c:v>50.734358</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invertIfNegative val="0"/>
          <c:val>
            <c:numRef>
              <c:f>'8.5'!$B$34:$M$34</c:f>
              <c:numCache>
                <c:formatCode>#\ ##0.0</c:formatCode>
                <c:ptCount val="12"/>
                <c:pt idx="0">
                  <c:v>0.20999600000000002</c:v>
                </c:pt>
                <c:pt idx="1">
                  <c:v>0.17630399999999999</c:v>
                </c:pt>
                <c:pt idx="2">
                  <c:v>0.154748</c:v>
                </c:pt>
                <c:pt idx="3">
                  <c:v>0.10410499999999999</c:v>
                </c:pt>
                <c:pt idx="4">
                  <c:v>8.422700000000001E-2</c:v>
                </c:pt>
                <c:pt idx="5">
                  <c:v>4.5765E-2</c:v>
                </c:pt>
                <c:pt idx="6">
                  <c:v>0</c:v>
                </c:pt>
                <c:pt idx="7">
                  <c:v>0</c:v>
                </c:pt>
                <c:pt idx="8">
                  <c:v>8.8000000000000003E-4</c:v>
                </c:pt>
                <c:pt idx="9">
                  <c:v>2.0720000000000002E-2</c:v>
                </c:pt>
                <c:pt idx="10">
                  <c:v>5.4450000000000005E-2</c:v>
                </c:pt>
                <c:pt idx="11">
                  <c:v>7.8989999999999991E-2</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1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pPr>
            <a:endParaRPr lang="cs-CZ"/>
          </a:p>
        </c:txPr>
        <c:crossAx val="286980352"/>
        <c:crosses val="autoZero"/>
        <c:auto val="1"/>
        <c:lblAlgn val="ctr"/>
        <c:lblOffset val="100"/>
        <c:noMultiLvlLbl val="0"/>
      </c:catAx>
      <c:valAx>
        <c:axId val="286980352"/>
        <c:scaling>
          <c:orientation val="minMax"/>
          <c:max val="250"/>
        </c:scaling>
        <c:delete val="0"/>
        <c:axPos val="l"/>
        <c:majorGridlines/>
        <c:numFmt formatCode="#,##0" sourceLinked="0"/>
        <c:majorTickMark val="out"/>
        <c:minorTickMark val="none"/>
        <c:tickLblPos val="nextTo"/>
        <c:spPr>
          <a:ln>
            <a:noFill/>
          </a:ln>
        </c:spPr>
        <c:txPr>
          <a:bodyPr/>
          <a:lstStyle/>
          <a:p>
            <a:pPr>
              <a:defRPr sz="900"/>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Instalovaný výkon</c:v>
                </c:pt>
              </c:strCache>
            </c:strRef>
          </c:tx>
          <c:invertIfNegative val="0"/>
          <c:val>
            <c:numRef>
              <c:f>'8.5'!$N$39</c:f>
              <c:numCache>
                <c:formatCode>0.0%</c:formatCode>
                <c:ptCount val="1"/>
                <c:pt idx="0">
                  <c:v>1.516031571692463E-2</c:v>
                </c:pt>
              </c:numCache>
            </c:numRef>
          </c:val>
          <c:extLst>
            <c:ext xmlns:c16="http://schemas.microsoft.com/office/drawing/2014/chart" uri="{C3380CC4-5D6E-409C-BE32-E72D297353CC}">
              <c16:uniqueId val="{00000000-EF5E-4BE5-871E-3DB8301B520D}"/>
            </c:ext>
          </c:extLst>
        </c:ser>
        <c:ser>
          <c:idx val="1"/>
          <c:order val="1"/>
          <c:tx>
            <c:strRef>
              <c:f>'8.5'!$M$40</c:f>
              <c:strCache>
                <c:ptCount val="1"/>
                <c:pt idx="0">
                  <c:v>Výroba tepla brutto</c:v>
                </c:pt>
              </c:strCache>
            </c:strRef>
          </c:tx>
          <c:invertIfNegative val="0"/>
          <c:val>
            <c:numRef>
              <c:f>'8.5'!$N$40</c:f>
              <c:numCache>
                <c:formatCode>0.0%</c:formatCode>
                <c:ptCount val="1"/>
                <c:pt idx="0">
                  <c:v>2.2261321176017729E-2</c:v>
                </c:pt>
              </c:numCache>
            </c:numRef>
          </c:val>
          <c:extLst>
            <c:ext xmlns:c16="http://schemas.microsoft.com/office/drawing/2014/chart" uri="{C3380CC4-5D6E-409C-BE32-E72D297353CC}">
              <c16:uniqueId val="{00000001-EF5E-4BE5-871E-3DB8301B520D}"/>
            </c:ext>
          </c:extLst>
        </c:ser>
        <c:ser>
          <c:idx val="2"/>
          <c:order val="2"/>
          <c:tx>
            <c:strRef>
              <c:f>'8.5'!$M$41</c:f>
              <c:strCache>
                <c:ptCount val="1"/>
                <c:pt idx="0">
                  <c:v>Dodávky tepla</c:v>
                </c:pt>
              </c:strCache>
            </c:strRef>
          </c:tx>
          <c:invertIfNegative val="0"/>
          <c:val>
            <c:numRef>
              <c:f>'8.5'!$N$41</c:f>
              <c:numCache>
                <c:formatCode>0.0%</c:formatCode>
                <c:ptCount val="1"/>
                <c:pt idx="0">
                  <c:v>1.7979412977494304E-2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0.18609824399565114"/>
          <c:y val="0.74158985332524896"/>
          <c:w val="0.81390175600434878"/>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'8.5'!$A$10</c:f>
              <c:strCache>
                <c:ptCount val="1"/>
                <c:pt idx="0">
                  <c:v>Biomasa</c:v>
                </c:pt>
              </c:strCache>
            </c:strRef>
          </c:tx>
          <c:spPr>
            <a:solidFill>
              <a:schemeClr val="accent3">
                <a:lumMod val="75000"/>
              </a:schemeClr>
            </a:solidFill>
          </c:spPr>
          <c:invertIfNegative val="0"/>
          <c:val>
            <c:numRef>
              <c:f>'8.5'!$B$10:$M$10</c:f>
              <c:numCache>
                <c:formatCode>#\ ##0.0</c:formatCode>
                <c:ptCount val="12"/>
                <c:pt idx="0">
                  <c:v>89.701009999999997</c:v>
                </c:pt>
                <c:pt idx="1">
                  <c:v>69.972859999999997</c:v>
                </c:pt>
                <c:pt idx="2">
                  <c:v>62.060569999999998</c:v>
                </c:pt>
                <c:pt idx="3">
                  <c:v>39.254179999999998</c:v>
                </c:pt>
                <c:pt idx="4">
                  <c:v>29.60819</c:v>
                </c:pt>
                <c:pt idx="5">
                  <c:v>14.092363000000001</c:v>
                </c:pt>
                <c:pt idx="6">
                  <c:v>9.64133</c:v>
                </c:pt>
                <c:pt idx="7">
                  <c:v>10.32461</c:v>
                </c:pt>
                <c:pt idx="8">
                  <c:v>15.742738000000001</c:v>
                </c:pt>
                <c:pt idx="9">
                  <c:v>45.623949000000003</c:v>
                </c:pt>
                <c:pt idx="10">
                  <c:v>63.918837999999994</c:v>
                </c:pt>
                <c:pt idx="11">
                  <c:v>86.401689999999988</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chemeClr val="bg2">
                <a:lumMod val="50000"/>
              </a:schemeClr>
            </a:solidFill>
          </c:spPr>
          <c:invertIfNegative val="0"/>
          <c:val>
            <c:numRef>
              <c:f>'8.5'!$B$11:$M$11</c:f>
              <c:numCache>
                <c:formatCode>#\ ##0.0</c:formatCode>
                <c:ptCount val="12"/>
                <c:pt idx="0">
                  <c:v>6.057207</c:v>
                </c:pt>
                <c:pt idx="1">
                  <c:v>4.8792989999999996</c:v>
                </c:pt>
                <c:pt idx="2">
                  <c:v>4.6915829999999996</c:v>
                </c:pt>
                <c:pt idx="3">
                  <c:v>3.7263280000000001</c:v>
                </c:pt>
                <c:pt idx="4">
                  <c:v>3.1736060000000004</c:v>
                </c:pt>
                <c:pt idx="5">
                  <c:v>2.0120309999999999</c:v>
                </c:pt>
                <c:pt idx="6">
                  <c:v>1.716375</c:v>
                </c:pt>
                <c:pt idx="7">
                  <c:v>1.604662</c:v>
                </c:pt>
                <c:pt idx="8">
                  <c:v>1.8154380000000001</c:v>
                </c:pt>
                <c:pt idx="9">
                  <c:v>3.8585050000000001</c:v>
                </c:pt>
                <c:pt idx="10">
                  <c:v>4.6616599999999995</c:v>
                </c:pt>
                <c:pt idx="11">
                  <c:v>4.9869880000000002</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chemeClr val="tx1"/>
            </a:solidFill>
          </c:spPr>
          <c:invertIfNegative val="0"/>
          <c:val>
            <c:numRef>
              <c:f>'8.5'!$B$12:$M$12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invertIfNegative val="0"/>
          <c:val>
            <c:numRef>
              <c:f>'8.5'!$B$13:$M$13</c:f>
              <c:numCache>
                <c:formatCode>#\ ##0.0</c:formatCode>
                <c:ptCount val="12"/>
                <c:pt idx="0">
                  <c:v>0</c:v>
                </c:pt>
                <c:pt idx="1">
                  <c:v>0</c:v>
                </c:pt>
                <c:pt idx="2">
                  <c:v>1E-3</c:v>
                </c:pt>
                <c:pt idx="3">
                  <c:v>0</c:v>
                </c:pt>
                <c:pt idx="4">
                  <c:v>2E-3</c:v>
                </c:pt>
                <c:pt idx="5">
                  <c:v>0</c:v>
                </c:pt>
                <c:pt idx="6">
                  <c:v>0</c:v>
                </c:pt>
                <c:pt idx="7">
                  <c:v>1.0999999999999999E-2</c:v>
                </c:pt>
                <c:pt idx="8">
                  <c:v>2E-3</c:v>
                </c:pt>
                <c:pt idx="9">
                  <c:v>0</c:v>
                </c:pt>
                <c:pt idx="10">
                  <c:v>1E-3</c:v>
                </c:pt>
                <c:pt idx="11">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invertIfNegative val="0"/>
          <c:val>
            <c:numRef>
              <c:f>'8.5'!$B$14:$M$14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invertIfNegative val="0"/>
          <c:val>
            <c:numRef>
              <c:f>'8.5'!$B$15:$M$15</c:f>
              <c:numCache>
                <c:formatCode>#\ ##0.0</c:formatCode>
                <c:ptCount val="12"/>
                <c:pt idx="0">
                  <c:v>4.0000000000000001E-3</c:v>
                </c:pt>
                <c:pt idx="1">
                  <c:v>8.0000000000000002E-3</c:v>
                </c:pt>
                <c:pt idx="2">
                  <c:v>1.5900000000000001E-2</c:v>
                </c:pt>
                <c:pt idx="3">
                  <c:v>2.5399999999999999E-2</c:v>
                </c:pt>
                <c:pt idx="4">
                  <c:v>2.1899999999999999E-2</c:v>
                </c:pt>
                <c:pt idx="5">
                  <c:v>1.9600000000000003E-2</c:v>
                </c:pt>
                <c:pt idx="6">
                  <c:v>2.3800000000000002E-2</c:v>
                </c:pt>
                <c:pt idx="7">
                  <c:v>2.1299999999999999E-2</c:v>
                </c:pt>
                <c:pt idx="8">
                  <c:v>1.6E-2</c:v>
                </c:pt>
                <c:pt idx="9">
                  <c:v>7.3000000000000001E-3</c:v>
                </c:pt>
                <c:pt idx="10">
                  <c:v>3.5999999999999999E-3</c:v>
                </c:pt>
                <c:pt idx="11">
                  <c:v>1.8E-3</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6E4932"/>
            </a:solidFill>
          </c:spPr>
          <c:invertIfNegative val="0"/>
          <c:val>
            <c:numRef>
              <c:f>'8.5'!$B$16:$M$16</c:f>
              <c:numCache>
                <c:formatCode>#\ ##0.0</c:formatCode>
                <c:ptCount val="12"/>
                <c:pt idx="0">
                  <c:v>46.953813000000004</c:v>
                </c:pt>
                <c:pt idx="1">
                  <c:v>36.570730000000005</c:v>
                </c:pt>
                <c:pt idx="2">
                  <c:v>32.524697000000003</c:v>
                </c:pt>
                <c:pt idx="3">
                  <c:v>18.000215000000001</c:v>
                </c:pt>
                <c:pt idx="4">
                  <c:v>15.671137</c:v>
                </c:pt>
                <c:pt idx="5">
                  <c:v>2.9358040000000001</c:v>
                </c:pt>
                <c:pt idx="6">
                  <c:v>0.53600000000000003</c:v>
                </c:pt>
                <c:pt idx="7">
                  <c:v>0.38700000000000001</c:v>
                </c:pt>
                <c:pt idx="8">
                  <c:v>1.8125740000000001</c:v>
                </c:pt>
                <c:pt idx="9">
                  <c:v>22.951185000000002</c:v>
                </c:pt>
                <c:pt idx="10">
                  <c:v>33.037622000000006</c:v>
                </c:pt>
                <c:pt idx="11">
                  <c:v>39.587317999999996</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invertIfNegative val="0"/>
          <c:val>
            <c:numRef>
              <c:f>'8.5'!$B$17:$M$17</c:f>
              <c:numCache>
                <c:formatCode>#\ ##0.0</c:formatCode>
                <c:ptCount val="12"/>
                <c:pt idx="0">
                  <c:v>6.2754799999999999</c:v>
                </c:pt>
                <c:pt idx="1">
                  <c:v>5.5029700000000004</c:v>
                </c:pt>
                <c:pt idx="2">
                  <c:v>4.9694799999999999</c:v>
                </c:pt>
                <c:pt idx="3">
                  <c:v>3.6777500000000001</c:v>
                </c:pt>
                <c:pt idx="4">
                  <c:v>1.92635</c:v>
                </c:pt>
                <c:pt idx="5">
                  <c:v>1.41815</c:v>
                </c:pt>
                <c:pt idx="6">
                  <c:v>1.4109700000000001</c:v>
                </c:pt>
                <c:pt idx="7">
                  <c:v>1.4110100000000001</c:v>
                </c:pt>
                <c:pt idx="8">
                  <c:v>1.66909</c:v>
                </c:pt>
                <c:pt idx="9">
                  <c:v>3.4715799999999999</c:v>
                </c:pt>
                <c:pt idx="10">
                  <c:v>4.9824599999999997</c:v>
                </c:pt>
                <c:pt idx="11">
                  <c:v>5.7289300000000001</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invertIfNegative val="0"/>
          <c:val>
            <c:numRef>
              <c:f>'8.5'!$B$18:$M$18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invertIfNegative val="0"/>
          <c:val>
            <c:numRef>
              <c:f>'8.5'!$B$19:$M$19</c:f>
              <c:numCache>
                <c:formatCode>#\ ##0.0</c:formatCode>
                <c:ptCount val="12"/>
                <c:pt idx="0">
                  <c:v>1.4471369999999999</c:v>
                </c:pt>
                <c:pt idx="1">
                  <c:v>1.9462159999999999</c:v>
                </c:pt>
                <c:pt idx="2">
                  <c:v>2.145429</c:v>
                </c:pt>
                <c:pt idx="3">
                  <c:v>1.860171</c:v>
                </c:pt>
                <c:pt idx="4">
                  <c:v>1.892863</c:v>
                </c:pt>
                <c:pt idx="5">
                  <c:v>2.0253670000000001</c:v>
                </c:pt>
                <c:pt idx="6">
                  <c:v>1.0035430000000001</c:v>
                </c:pt>
                <c:pt idx="7">
                  <c:v>1.8407840000000002</c:v>
                </c:pt>
                <c:pt idx="8">
                  <c:v>1.960296</c:v>
                </c:pt>
                <c:pt idx="9">
                  <c:v>2.187497</c:v>
                </c:pt>
                <c:pt idx="10">
                  <c:v>1.7705070000000001</c:v>
                </c:pt>
                <c:pt idx="11">
                  <c:v>1.6766210000000001</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invertIfNegative val="0"/>
          <c:val>
            <c:numRef>
              <c:f>'8.5'!$B$20:$M$20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invertIfNegative val="0"/>
          <c:val>
            <c:numRef>
              <c:f>'8.5'!$B$21:$M$21</c:f>
              <c:numCache>
                <c:formatCode>#\ ##0.0</c:formatCode>
                <c:ptCount val="12"/>
                <c:pt idx="0">
                  <c:v>0.95599999999999996</c:v>
                </c:pt>
                <c:pt idx="1">
                  <c:v>0.71899999999999997</c:v>
                </c:pt>
                <c:pt idx="2">
                  <c:v>0.72699999999999998</c:v>
                </c:pt>
                <c:pt idx="3">
                  <c:v>0.745</c:v>
                </c:pt>
                <c:pt idx="4">
                  <c:v>0.122</c:v>
                </c:pt>
                <c:pt idx="5">
                  <c:v>6.4000000000000001E-2</c:v>
                </c:pt>
                <c:pt idx="6">
                  <c:v>8.3000000000000004E-2</c:v>
                </c:pt>
                <c:pt idx="7">
                  <c:v>0.10100000000000001</c:v>
                </c:pt>
                <c:pt idx="8">
                  <c:v>9.9000000000000005E-2</c:v>
                </c:pt>
                <c:pt idx="9">
                  <c:v>0.69399999999999995</c:v>
                </c:pt>
                <c:pt idx="10">
                  <c:v>1.0449999999999999</c:v>
                </c:pt>
                <c:pt idx="11">
                  <c:v>0.85399999999999998</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invertIfNegative val="0"/>
          <c:val>
            <c:numRef>
              <c:f>'8.5'!$B$22:$M$22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invertIfNegative val="0"/>
          <c:val>
            <c:numRef>
              <c:f>'8.5'!$B$23:$M$23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invertIfNegative val="0"/>
          <c:val>
            <c:numRef>
              <c:f>'8.5'!$B$24:$M$24</c:f>
              <c:numCache>
                <c:formatCode>#\ ##0.0</c:formatCode>
                <c:ptCount val="12"/>
                <c:pt idx="0">
                  <c:v>4.1000000000000002E-2</c:v>
                </c:pt>
                <c:pt idx="1">
                  <c:v>2.9000000000000001E-2</c:v>
                </c:pt>
                <c:pt idx="2">
                  <c:v>2.3E-2</c:v>
                </c:pt>
                <c:pt idx="3">
                  <c:v>1.4999999999999999E-2</c:v>
                </c:pt>
                <c:pt idx="4">
                  <c:v>6.0000000000000001E-3</c:v>
                </c:pt>
                <c:pt idx="5">
                  <c:v>0</c:v>
                </c:pt>
                <c:pt idx="6">
                  <c:v>0</c:v>
                </c:pt>
                <c:pt idx="7">
                  <c:v>0</c:v>
                </c:pt>
                <c:pt idx="8">
                  <c:v>1.0230000000000001E-2</c:v>
                </c:pt>
                <c:pt idx="9">
                  <c:v>0.27400000000000002</c:v>
                </c:pt>
                <c:pt idx="10">
                  <c:v>2.3E-2</c:v>
                </c:pt>
                <c:pt idx="11">
                  <c:v>2.8000000000000001E-2</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solidFill>
              <a:srgbClr val="EBE600"/>
            </a:solidFill>
          </c:spPr>
          <c:invertIfNegative val="0"/>
          <c:val>
            <c:numRef>
              <c:f>'8.5'!$B$25:$M$25</c:f>
              <c:numCache>
                <c:formatCode>#\ ##0.0</c:formatCode>
                <c:ptCount val="12"/>
                <c:pt idx="0">
                  <c:v>88.965664999999973</c:v>
                </c:pt>
                <c:pt idx="1">
                  <c:v>76.060801000000012</c:v>
                </c:pt>
                <c:pt idx="2">
                  <c:v>74.156773800000011</c:v>
                </c:pt>
                <c:pt idx="3">
                  <c:v>43.126415399999999</c:v>
                </c:pt>
                <c:pt idx="4">
                  <c:v>33.578307600000002</c:v>
                </c:pt>
                <c:pt idx="5">
                  <c:v>25.107616799999999</c:v>
                </c:pt>
                <c:pt idx="6">
                  <c:v>24.685703800000002</c:v>
                </c:pt>
                <c:pt idx="7">
                  <c:v>22.008801799999997</c:v>
                </c:pt>
                <c:pt idx="8">
                  <c:v>31.832213599999996</c:v>
                </c:pt>
                <c:pt idx="9">
                  <c:v>55.823788200000017</c:v>
                </c:pt>
                <c:pt idx="10">
                  <c:v>76.129719800000018</c:v>
                </c:pt>
                <c:pt idx="11">
                  <c:v>91.929527800000002</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1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pPr>
            <a:endParaRPr lang="cs-CZ"/>
          </a:p>
        </c:txPr>
        <c:crossAx val="286906624"/>
        <c:crosses val="autoZero"/>
        <c:auto val="1"/>
        <c:lblAlgn val="ctr"/>
        <c:lblOffset val="100"/>
        <c:noMultiLvlLbl val="0"/>
      </c:catAx>
      <c:valAx>
        <c:axId val="286906624"/>
        <c:scaling>
          <c:orientation val="minMax"/>
          <c:max val="250"/>
        </c:scaling>
        <c:delete val="0"/>
        <c:axPos val="l"/>
        <c:majorGridlines/>
        <c:numFmt formatCode="#,##0" sourceLinked="0"/>
        <c:majorTickMark val="out"/>
        <c:minorTickMark val="none"/>
        <c:tickLblPos val="nextTo"/>
        <c:spPr>
          <a:ln>
            <a:noFill/>
          </a:ln>
        </c:spPr>
        <c:txPr>
          <a:bodyPr/>
          <a:lstStyle/>
          <a:p>
            <a:pPr>
              <a:defRPr sz="900"/>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7A4F-4473-BC85-A10EFCFC915F}"/>
              </c:ext>
            </c:extLst>
          </c:dPt>
          <c:dPt>
            <c:idx val="1"/>
            <c:bubble3D val="0"/>
            <c:spPr>
              <a:solidFill>
                <a:srgbClr val="EEECE1">
                  <a:lumMod val="50000"/>
                </a:srgbClr>
              </a:solidFill>
            </c:spPr>
            <c:extLst>
              <c:ext xmlns:c16="http://schemas.microsoft.com/office/drawing/2014/chart" uri="{C3380CC4-5D6E-409C-BE32-E72D297353CC}">
                <c16:uniqueId val="{00000003-7A4F-4473-BC85-A10EFCFC915F}"/>
              </c:ext>
            </c:extLst>
          </c:dPt>
          <c:dPt>
            <c:idx val="2"/>
            <c:bubble3D val="0"/>
            <c:spPr>
              <a:solidFill>
                <a:sysClr val="windowText" lastClr="000000"/>
              </a:solidFill>
            </c:spPr>
            <c:extLst>
              <c:ext xmlns:c16="http://schemas.microsoft.com/office/drawing/2014/chart" uri="{C3380CC4-5D6E-409C-BE32-E72D297353CC}">
                <c16:uniqueId val="{00000005-7A4F-4473-BC85-A10EFCFC915F}"/>
              </c:ext>
            </c:extLst>
          </c:dPt>
          <c:dPt>
            <c:idx val="5"/>
            <c:bubble3D val="0"/>
            <c:extLst>
              <c:ext xmlns:c16="http://schemas.microsoft.com/office/drawing/2014/chart" uri="{C3380CC4-5D6E-409C-BE32-E72D297353CC}">
                <c16:uniqueId val="{00000006-7A4F-4473-BC85-A10EFCFC915F}"/>
              </c:ext>
            </c:extLst>
          </c:dPt>
          <c:dPt>
            <c:idx val="6"/>
            <c:bubble3D val="0"/>
            <c:spPr>
              <a:solidFill>
                <a:srgbClr val="6E4932"/>
              </a:solidFill>
            </c:spPr>
            <c:extLst>
              <c:ext xmlns:c16="http://schemas.microsoft.com/office/drawing/2014/chart" uri="{C3380CC4-5D6E-409C-BE32-E72D297353CC}">
                <c16:uniqueId val="{00000008-7A4F-4473-BC85-A10EFCFC915F}"/>
              </c:ext>
            </c:extLst>
          </c:dPt>
          <c:dPt>
            <c:idx val="7"/>
            <c:bubble3D val="0"/>
            <c:extLst>
              <c:ext xmlns:c16="http://schemas.microsoft.com/office/drawing/2014/chart" uri="{C3380CC4-5D6E-409C-BE32-E72D297353CC}">
                <c16:uniqueId val="{00000009-7A4F-4473-BC85-A10EFCFC915F}"/>
              </c:ext>
            </c:extLst>
          </c:dPt>
          <c:dPt>
            <c:idx val="15"/>
            <c:bubble3D val="0"/>
            <c:spPr>
              <a:solidFill>
                <a:srgbClr val="EBE600"/>
              </a:solidFill>
            </c:spPr>
            <c:extLst>
              <c:ext xmlns:c16="http://schemas.microsoft.com/office/drawing/2014/chart" uri="{C3380CC4-5D6E-409C-BE32-E72D297353CC}">
                <c16:uniqueId val="{0000000B-7A4F-4473-BC85-A10EFCFC915F}"/>
              </c:ext>
            </c:extLst>
          </c:dPt>
          <c:cat>
            <c:numRef>
              <c:f>'8.5'!$U$10:$U$25</c:f>
              <c:numCache>
                <c:formatCode>0.0%</c:formatCode>
                <c:ptCount val="16"/>
              </c:numCache>
            </c:numRef>
          </c:cat>
          <c:val>
            <c:numRef>
              <c:f>'8.5'!$P$10:$P$25</c:f>
              <c:numCache>
                <c:formatCode>0.0</c:formatCode>
                <c:ptCount val="16"/>
              </c:numCache>
            </c:numRef>
          </c:val>
          <c:extLst>
            <c:ext xmlns:c16="http://schemas.microsoft.com/office/drawing/2014/chart" uri="{C3380CC4-5D6E-409C-BE32-E72D297353CC}">
              <c16:uniqueId val="{0000000C-7A4F-4473-BC85-A10EFCFC915F}"/>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875-4A16-9BC1-0D39CE297F06}"/>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'8.6'!$A$28</c:f>
              <c:strCache>
                <c:ptCount val="1"/>
                <c:pt idx="0">
                  <c:v>Průmysl</c:v>
                </c:pt>
              </c:strCache>
            </c:strRef>
          </c:tx>
          <c:invertIfNegative val="0"/>
          <c:val>
            <c:numRef>
              <c:f>'8.6'!$B$28:$M$28</c:f>
              <c:numCache>
                <c:formatCode>#\ ##0.0</c:formatCode>
                <c:ptCount val="12"/>
                <c:pt idx="0">
                  <c:v>97.927286999999993</c:v>
                </c:pt>
                <c:pt idx="1">
                  <c:v>73.052379999999971</c:v>
                </c:pt>
                <c:pt idx="2">
                  <c:v>79.951576999999986</c:v>
                </c:pt>
                <c:pt idx="3">
                  <c:v>51.861341999999993</c:v>
                </c:pt>
                <c:pt idx="4">
                  <c:v>54.432668</c:v>
                </c:pt>
                <c:pt idx="5">
                  <c:v>52.094231999999998</c:v>
                </c:pt>
                <c:pt idx="6">
                  <c:v>34.393097000000004</c:v>
                </c:pt>
                <c:pt idx="7">
                  <c:v>25.206448000000002</c:v>
                </c:pt>
                <c:pt idx="8">
                  <c:v>42.542610999999994</c:v>
                </c:pt>
                <c:pt idx="9">
                  <c:v>52.115502999999997</c:v>
                </c:pt>
                <c:pt idx="10">
                  <c:v>63.716000000000001</c:v>
                </c:pt>
                <c:pt idx="11">
                  <c:v>68.984535000000008</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val>
            <c:numRef>
              <c:f>'8.6'!$B$29:$M$29</c:f>
              <c:numCache>
                <c:formatCode>#\ ##0.0</c:formatCode>
                <c:ptCount val="12"/>
                <c:pt idx="0">
                  <c:v>1.16317</c:v>
                </c:pt>
                <c:pt idx="1">
                  <c:v>0.96762000000000004</c:v>
                </c:pt>
                <c:pt idx="2">
                  <c:v>0.87933000000000006</c:v>
                </c:pt>
                <c:pt idx="3">
                  <c:v>0.61191000000000018</c:v>
                </c:pt>
                <c:pt idx="4">
                  <c:v>0.47677999999999998</c:v>
                </c:pt>
                <c:pt idx="5">
                  <c:v>0.29305000000000003</c:v>
                </c:pt>
                <c:pt idx="6">
                  <c:v>0.20907999999999999</c:v>
                </c:pt>
                <c:pt idx="7">
                  <c:v>0.26361000000000001</c:v>
                </c:pt>
                <c:pt idx="8">
                  <c:v>0.55701000000000001</c:v>
                </c:pt>
                <c:pt idx="9">
                  <c:v>0.61602999999999997</c:v>
                </c:pt>
                <c:pt idx="10">
                  <c:v>0.95486000000000004</c:v>
                </c:pt>
                <c:pt idx="11">
                  <c:v>1.0014400000000001</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val>
            <c:numRef>
              <c:f>'8.6'!$B$30:$M$30</c:f>
              <c:numCache>
                <c:formatCode>#\ ##0.0</c:formatCode>
                <c:ptCount val="12"/>
                <c:pt idx="0">
                  <c:v>2.5410999999999997</c:v>
                </c:pt>
                <c:pt idx="1">
                  <c:v>2.0390999999999999</c:v>
                </c:pt>
                <c:pt idx="2">
                  <c:v>2.12</c:v>
                </c:pt>
                <c:pt idx="3">
                  <c:v>1.3180000000000001</c:v>
                </c:pt>
                <c:pt idx="4">
                  <c:v>0.88579999999999992</c:v>
                </c:pt>
                <c:pt idx="5">
                  <c:v>0.30099999999999999</c:v>
                </c:pt>
                <c:pt idx="6">
                  <c:v>0.14649999999999999</c:v>
                </c:pt>
                <c:pt idx="7">
                  <c:v>0.152</c:v>
                </c:pt>
                <c:pt idx="8">
                  <c:v>0.35599999999999998</c:v>
                </c:pt>
                <c:pt idx="9">
                  <c:v>1.2013</c:v>
                </c:pt>
                <c:pt idx="10">
                  <c:v>2.2328999999999999</c:v>
                </c:pt>
                <c:pt idx="11">
                  <c:v>4.1882000000000001</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val>
            <c:numRef>
              <c:f>'8.6'!$B$31:$M$31</c:f>
              <c:numCache>
                <c:formatCode>#\ ##0.0</c:formatCode>
                <c:ptCount val="12"/>
                <c:pt idx="0">
                  <c:v>1.4545999999999999</c:v>
                </c:pt>
                <c:pt idx="1">
                  <c:v>1.4008</c:v>
                </c:pt>
                <c:pt idx="2">
                  <c:v>1.258</c:v>
                </c:pt>
                <c:pt idx="3">
                  <c:v>0.60799999999999998</c:v>
                </c:pt>
                <c:pt idx="4">
                  <c:v>0.39589999999999997</c:v>
                </c:pt>
                <c:pt idx="5">
                  <c:v>0.1152</c:v>
                </c:pt>
                <c:pt idx="6">
                  <c:v>0.06</c:v>
                </c:pt>
                <c:pt idx="7">
                  <c:v>6.0999999999999999E-2</c:v>
                </c:pt>
                <c:pt idx="8">
                  <c:v>0.161</c:v>
                </c:pt>
                <c:pt idx="9">
                  <c:v>0.625</c:v>
                </c:pt>
                <c:pt idx="10">
                  <c:v>0.98380000000000001</c:v>
                </c:pt>
                <c:pt idx="11">
                  <c:v>1.3386</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val>
            <c:numRef>
              <c:f>'8.6'!$B$32:$M$32</c:f>
              <c:numCache>
                <c:formatCode>#\ ##0.0</c:formatCode>
                <c:ptCount val="12"/>
                <c:pt idx="0">
                  <c:v>0.155</c:v>
                </c:pt>
                <c:pt idx="1">
                  <c:v>0.13200000000000001</c:v>
                </c:pt>
                <c:pt idx="2">
                  <c:v>0.11799999999999999</c:v>
                </c:pt>
                <c:pt idx="3">
                  <c:v>8.3000000000000004E-2</c:v>
                </c:pt>
                <c:pt idx="4">
                  <c:v>3.6999999999999998E-2</c:v>
                </c:pt>
                <c:pt idx="5">
                  <c:v>1.7000000000000001E-2</c:v>
                </c:pt>
                <c:pt idx="6">
                  <c:v>1.2E-2</c:v>
                </c:pt>
                <c:pt idx="7">
                  <c:v>1.2E-2</c:v>
                </c:pt>
                <c:pt idx="8">
                  <c:v>0.02</c:v>
                </c:pt>
                <c:pt idx="9">
                  <c:v>6.4000000000000001E-2</c:v>
                </c:pt>
                <c:pt idx="10">
                  <c:v>0.122</c:v>
                </c:pt>
                <c:pt idx="11">
                  <c:v>0.27</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invertIfNegative val="0"/>
          <c:val>
            <c:numRef>
              <c:f>'8.6'!$B$33:$M$33</c:f>
              <c:numCache>
                <c:formatCode>#\ ##0.0</c:formatCode>
                <c:ptCount val="12"/>
                <c:pt idx="0">
                  <c:v>263.32025900000002</c:v>
                </c:pt>
                <c:pt idx="1">
                  <c:v>212.12733500000002</c:v>
                </c:pt>
                <c:pt idx="2">
                  <c:v>196.53472900000003</c:v>
                </c:pt>
                <c:pt idx="3">
                  <c:v>122.13665400000002</c:v>
                </c:pt>
                <c:pt idx="4">
                  <c:v>89.021278999999979</c:v>
                </c:pt>
                <c:pt idx="5">
                  <c:v>42.198342999999994</c:v>
                </c:pt>
                <c:pt idx="6">
                  <c:v>37.376024999999998</c:v>
                </c:pt>
                <c:pt idx="7">
                  <c:v>35.281748999999998</c:v>
                </c:pt>
                <c:pt idx="8">
                  <c:v>54.456913000000007</c:v>
                </c:pt>
                <c:pt idx="9">
                  <c:v>136.864262</c:v>
                </c:pt>
                <c:pt idx="10">
                  <c:v>195.30914899999996</c:v>
                </c:pt>
                <c:pt idx="11">
                  <c:v>191.65873500000001</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invertIfNegative val="0"/>
          <c:val>
            <c:numRef>
              <c:f>'8.6'!$B$34:$M$34</c:f>
              <c:numCache>
                <c:formatCode>#\ ##0.0</c:formatCode>
                <c:ptCount val="12"/>
                <c:pt idx="0">
                  <c:v>159.67030099999997</c:v>
                </c:pt>
                <c:pt idx="1">
                  <c:v>138.14325100000002</c:v>
                </c:pt>
                <c:pt idx="2">
                  <c:v>115.150801</c:v>
                </c:pt>
                <c:pt idx="3">
                  <c:v>67.599468999999985</c:v>
                </c:pt>
                <c:pt idx="4">
                  <c:v>51.037758000000004</c:v>
                </c:pt>
                <c:pt idx="5">
                  <c:v>22.822431000000002</c:v>
                </c:pt>
                <c:pt idx="6">
                  <c:v>20.172317999999997</c:v>
                </c:pt>
                <c:pt idx="7">
                  <c:v>19.360285000000001</c:v>
                </c:pt>
                <c:pt idx="8">
                  <c:v>31.821555999999998</c:v>
                </c:pt>
                <c:pt idx="9">
                  <c:v>81.459485000000015</c:v>
                </c:pt>
                <c:pt idx="10">
                  <c:v>116.60328199999998</c:v>
                </c:pt>
                <c:pt idx="11">
                  <c:v>178.51667100000003</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invertIfNegative val="0"/>
          <c:val>
            <c:numRef>
              <c:f>'8.6'!$B$35:$M$35</c:f>
              <c:numCache>
                <c:formatCode>#\ ##0.0</c:formatCode>
                <c:ptCount val="12"/>
                <c:pt idx="0">
                  <c:v>3.7771539999999995</c:v>
                </c:pt>
                <c:pt idx="1">
                  <c:v>3.1586640000000004</c:v>
                </c:pt>
                <c:pt idx="2">
                  <c:v>2.7569570000000003</c:v>
                </c:pt>
                <c:pt idx="3">
                  <c:v>1.491214</c:v>
                </c:pt>
                <c:pt idx="4">
                  <c:v>0.96855799999999992</c:v>
                </c:pt>
                <c:pt idx="5">
                  <c:v>0.45068199999999997</c:v>
                </c:pt>
                <c:pt idx="6">
                  <c:v>0.31409199999999998</c:v>
                </c:pt>
                <c:pt idx="7">
                  <c:v>0.23771099999999998</c:v>
                </c:pt>
                <c:pt idx="8">
                  <c:v>0.61589499999999997</c:v>
                </c:pt>
                <c:pt idx="9">
                  <c:v>1.5019810000000002</c:v>
                </c:pt>
                <c:pt idx="10">
                  <c:v>2.5315979999999998</c:v>
                </c:pt>
                <c:pt idx="11">
                  <c:v>4.1238359999999998</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1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pPr>
            <a:endParaRPr lang="cs-CZ"/>
          </a:p>
        </c:txPr>
        <c:crossAx val="286821376"/>
        <c:crosses val="autoZero"/>
        <c:auto val="1"/>
        <c:lblAlgn val="ctr"/>
        <c:lblOffset val="100"/>
        <c:noMultiLvlLbl val="0"/>
      </c:catAx>
      <c:valAx>
        <c:axId val="286821376"/>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286819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3242588608863868"/>
        </c:manualLayout>
      </c:layout>
      <c:barChart>
        <c:barDir val="bar"/>
        <c:grouping val="clustered"/>
        <c:varyColors val="0"/>
        <c:ser>
          <c:idx val="0"/>
          <c:order val="0"/>
          <c:tx>
            <c:strRef>
              <c:f>'8.6'!$M$40</c:f>
              <c:strCache>
                <c:ptCount val="1"/>
                <c:pt idx="0">
                  <c:v>Instalovaný výkon</c:v>
                </c:pt>
              </c:strCache>
            </c:strRef>
          </c:tx>
          <c:invertIfNegative val="0"/>
          <c:val>
            <c:numRef>
              <c:f>'8.6'!$N$40</c:f>
              <c:numCache>
                <c:formatCode>0.0%</c:formatCode>
                <c:ptCount val="1"/>
                <c:pt idx="0">
                  <c:v>2.6883910037162312E-2</c:v>
                </c:pt>
              </c:numCache>
            </c:numRef>
          </c:val>
          <c:extLst>
            <c:ext xmlns:c16="http://schemas.microsoft.com/office/drawing/2014/chart" uri="{C3380CC4-5D6E-409C-BE32-E72D297353CC}">
              <c16:uniqueId val="{00000000-959C-46A4-A3E1-0DDC2617E363}"/>
            </c:ext>
          </c:extLst>
        </c:ser>
        <c:ser>
          <c:idx val="1"/>
          <c:order val="1"/>
          <c:tx>
            <c:strRef>
              <c:f>'8.6'!$M$41</c:f>
              <c:strCache>
                <c:ptCount val="1"/>
                <c:pt idx="0">
                  <c:v>Výroba tepla brutto</c:v>
                </c:pt>
              </c:strCache>
            </c:strRef>
          </c:tx>
          <c:invertIfNegative val="0"/>
          <c:val>
            <c:numRef>
              <c:f>'8.6'!$N$41</c:f>
              <c:numCache>
                <c:formatCode>0.0%</c:formatCode>
                <c:ptCount val="1"/>
                <c:pt idx="0">
                  <c:v>2.814864345196938E-2</c:v>
                </c:pt>
              </c:numCache>
            </c:numRef>
          </c:val>
          <c:extLst>
            <c:ext xmlns:c16="http://schemas.microsoft.com/office/drawing/2014/chart" uri="{C3380CC4-5D6E-409C-BE32-E72D297353CC}">
              <c16:uniqueId val="{00000001-959C-46A4-A3E1-0DDC2617E363}"/>
            </c:ext>
          </c:extLst>
        </c:ser>
        <c:ser>
          <c:idx val="2"/>
          <c:order val="2"/>
          <c:tx>
            <c:strRef>
              <c:f>'8.6'!$M$42</c:f>
              <c:strCache>
                <c:ptCount val="1"/>
                <c:pt idx="0">
                  <c:v>Dodávky tepla</c:v>
                </c:pt>
              </c:strCache>
            </c:strRef>
          </c:tx>
          <c:invertIfNegative val="0"/>
          <c:val>
            <c:numRef>
              <c:f>'8.6'!$N$42</c:f>
              <c:numCache>
                <c:formatCode>0.0%</c:formatCode>
                <c:ptCount val="1"/>
                <c:pt idx="0">
                  <c:v>3.3615040051696923E-2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valAx>
    </c:plotArea>
    <c:legend>
      <c:legendPos val="b"/>
      <c:layout>
        <c:manualLayout>
          <c:xMode val="edge"/>
          <c:yMode val="edge"/>
          <c:x val="0.18609824399565114"/>
          <c:y val="0.68886584447322363"/>
          <c:w val="0.81390175600434878"/>
          <c:h val="0.311134155526776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'8.6'!$A$10</c:f>
              <c:strCache>
                <c:ptCount val="1"/>
                <c:pt idx="0">
                  <c:v>Biomasa</c:v>
                </c:pt>
              </c:strCache>
            </c:strRef>
          </c:tx>
          <c:spPr>
            <a:solidFill>
              <a:schemeClr val="accent3">
                <a:lumMod val="75000"/>
              </a:schemeClr>
            </a:solidFill>
          </c:spPr>
          <c:invertIfNegative val="0"/>
          <c:val>
            <c:numRef>
              <c:f>'8.6'!$B$10:$M$10</c:f>
              <c:numCache>
                <c:formatCode>#\ ##0.0</c:formatCode>
                <c:ptCount val="12"/>
                <c:pt idx="0">
                  <c:v>74.912080000000003</c:v>
                </c:pt>
                <c:pt idx="1">
                  <c:v>57.855420000000002</c:v>
                </c:pt>
                <c:pt idx="2">
                  <c:v>64.40343</c:v>
                </c:pt>
                <c:pt idx="3">
                  <c:v>68.378159999999994</c:v>
                </c:pt>
                <c:pt idx="4">
                  <c:v>81.152579999999986</c:v>
                </c:pt>
                <c:pt idx="5">
                  <c:v>20.734900000000003</c:v>
                </c:pt>
                <c:pt idx="6">
                  <c:v>18.792870000000001</c:v>
                </c:pt>
                <c:pt idx="7">
                  <c:v>44.846959999999996</c:v>
                </c:pt>
                <c:pt idx="8">
                  <c:v>49.226660000000003</c:v>
                </c:pt>
                <c:pt idx="9">
                  <c:v>58.847670000000008</c:v>
                </c:pt>
                <c:pt idx="10">
                  <c:v>68.537520000000001</c:v>
                </c:pt>
                <c:pt idx="11">
                  <c:v>78.162580000000005</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chemeClr val="bg2">
                <a:lumMod val="50000"/>
              </a:schemeClr>
            </a:solidFill>
          </c:spPr>
          <c:invertIfNegative val="0"/>
          <c:val>
            <c:numRef>
              <c:f>'8.6'!$B$11:$M$11</c:f>
              <c:numCache>
                <c:formatCode>#\ ##0.0</c:formatCode>
                <c:ptCount val="12"/>
                <c:pt idx="0">
                  <c:v>5.3923160000000001</c:v>
                </c:pt>
                <c:pt idx="1">
                  <c:v>4.345726</c:v>
                </c:pt>
                <c:pt idx="2">
                  <c:v>5.3577430000000001</c:v>
                </c:pt>
                <c:pt idx="3">
                  <c:v>3.2591219999999996</c:v>
                </c:pt>
                <c:pt idx="4">
                  <c:v>2.7267709999999998</c:v>
                </c:pt>
                <c:pt idx="5">
                  <c:v>1.3263589999999998</c:v>
                </c:pt>
                <c:pt idx="6">
                  <c:v>1.194261</c:v>
                </c:pt>
                <c:pt idx="7">
                  <c:v>1.0348519999999999</c:v>
                </c:pt>
                <c:pt idx="8">
                  <c:v>1.6799269999999999</c:v>
                </c:pt>
                <c:pt idx="9">
                  <c:v>3.256837</c:v>
                </c:pt>
                <c:pt idx="10">
                  <c:v>4.2332179999999999</c:v>
                </c:pt>
                <c:pt idx="11">
                  <c:v>4.2880779999999996</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chemeClr val="tx1"/>
            </a:solidFill>
          </c:spPr>
          <c:invertIfNegative val="0"/>
          <c:val>
            <c:numRef>
              <c:f>'8.6'!$B$12:$M$12</c:f>
              <c:numCache>
                <c:formatCode>#\ ##0.0</c:formatCode>
                <c:ptCount val="12"/>
                <c:pt idx="0">
                  <c:v>20.432310000000001</c:v>
                </c:pt>
                <c:pt idx="1">
                  <c:v>1.21943</c:v>
                </c:pt>
                <c:pt idx="2">
                  <c:v>7.8194900000000001</c:v>
                </c:pt>
                <c:pt idx="3">
                  <c:v>10.23324</c:v>
                </c:pt>
                <c:pt idx="4">
                  <c:v>2.5724800000000001</c:v>
                </c:pt>
                <c:pt idx="5">
                  <c:v>4.8400799999999995</c:v>
                </c:pt>
                <c:pt idx="6">
                  <c:v>2.0128699999999999</c:v>
                </c:pt>
                <c:pt idx="7">
                  <c:v>0.49801999999999996</c:v>
                </c:pt>
                <c:pt idx="8">
                  <c:v>0</c:v>
                </c:pt>
                <c:pt idx="9">
                  <c:v>5.9757100000000003</c:v>
                </c:pt>
                <c:pt idx="10">
                  <c:v>5.1136499999999998</c:v>
                </c:pt>
                <c:pt idx="11">
                  <c:v>8.1668800000000008</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invertIfNegative val="0"/>
          <c:val>
            <c:numRef>
              <c:f>'8.6'!$B$13:$M$13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invertIfNegative val="0"/>
          <c:val>
            <c:numRef>
              <c:f>'8.6'!$B$14:$M$14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invertIfNegative val="0"/>
          <c:val>
            <c:numRef>
              <c:f>'8.6'!$B$15:$M$15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6E4932"/>
            </a:solidFill>
          </c:spPr>
          <c:invertIfNegative val="0"/>
          <c:val>
            <c:numRef>
              <c:f>'8.6'!$B$16:$M$16</c:f>
              <c:numCache>
                <c:formatCode>#\ ##0.0</c:formatCode>
                <c:ptCount val="12"/>
                <c:pt idx="0">
                  <c:v>162.66514999999998</c:v>
                </c:pt>
                <c:pt idx="1">
                  <c:v>155.89474999999999</c:v>
                </c:pt>
                <c:pt idx="2">
                  <c:v>138.19639999999998</c:v>
                </c:pt>
                <c:pt idx="3">
                  <c:v>67.087059999999994</c:v>
                </c:pt>
                <c:pt idx="4">
                  <c:v>42.001339999999999</c:v>
                </c:pt>
                <c:pt idx="5">
                  <c:v>58.746380000000002</c:v>
                </c:pt>
                <c:pt idx="6">
                  <c:v>35.035229999999999</c:v>
                </c:pt>
                <c:pt idx="7">
                  <c:v>11.075010000000001</c:v>
                </c:pt>
                <c:pt idx="8">
                  <c:v>33.513229999999993</c:v>
                </c:pt>
                <c:pt idx="9">
                  <c:v>66.737380000000002</c:v>
                </c:pt>
                <c:pt idx="10">
                  <c:v>106.99122</c:v>
                </c:pt>
                <c:pt idx="11">
                  <c:v>125.12396</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invertIfNegative val="0"/>
          <c:val>
            <c:numRef>
              <c:f>'8.6'!$B$17:$M$17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invertIfNegative val="0"/>
          <c:val>
            <c:numRef>
              <c:f>'8.6'!$B$18:$M$18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invertIfNegative val="0"/>
          <c:val>
            <c:numRef>
              <c:f>'8.6'!$B$19:$M$19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invertIfNegative val="0"/>
          <c:val>
            <c:numRef>
              <c:f>'8.6'!$B$20:$M$20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invertIfNegative val="0"/>
          <c:val>
            <c:numRef>
              <c:f>'8.6'!$B$21:$M$21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invertIfNegative val="0"/>
          <c:val>
            <c:numRef>
              <c:f>'8.6'!$B$22:$M$22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invertIfNegative val="0"/>
          <c:val>
            <c:numRef>
              <c:f>'8.6'!$B$23:$M$23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invertIfNegative val="0"/>
          <c:val>
            <c:numRef>
              <c:f>'8.6'!$B$24:$M$24</c:f>
              <c:numCache>
                <c:formatCode>#\ ##0.0</c:formatCode>
                <c:ptCount val="12"/>
                <c:pt idx="0">
                  <c:v>0.1565</c:v>
                </c:pt>
                <c:pt idx="1">
                  <c:v>0</c:v>
                </c:pt>
                <c:pt idx="2">
                  <c:v>0</c:v>
                </c:pt>
                <c:pt idx="3">
                  <c:v>4.3499999999999997E-2</c:v>
                </c:pt>
                <c:pt idx="4">
                  <c:v>0</c:v>
                </c:pt>
                <c:pt idx="5">
                  <c:v>0</c:v>
                </c:pt>
                <c:pt idx="6">
                  <c:v>0.42399999999999999</c:v>
                </c:pt>
                <c:pt idx="7">
                  <c:v>0.71838999999999997</c:v>
                </c:pt>
                <c:pt idx="8">
                  <c:v>0.11700000000000001</c:v>
                </c:pt>
                <c:pt idx="9">
                  <c:v>0</c:v>
                </c:pt>
                <c:pt idx="10">
                  <c:v>0</c:v>
                </c:pt>
                <c:pt idx="11">
                  <c:v>0</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solidFill>
              <a:srgbClr val="EBE600"/>
            </a:solidFill>
          </c:spPr>
          <c:invertIfNegative val="0"/>
          <c:val>
            <c:numRef>
              <c:f>'8.6'!$B$25:$M$25</c:f>
              <c:numCache>
                <c:formatCode>#\ ##0.0</c:formatCode>
                <c:ptCount val="12"/>
                <c:pt idx="0">
                  <c:v>159.28398799999999</c:v>
                </c:pt>
                <c:pt idx="1">
                  <c:v>133.84835800000002</c:v>
                </c:pt>
                <c:pt idx="2">
                  <c:v>118.96982999999999</c:v>
                </c:pt>
                <c:pt idx="3">
                  <c:v>66.080357000000006</c:v>
                </c:pt>
                <c:pt idx="4">
                  <c:v>64.005640999999997</c:v>
                </c:pt>
                <c:pt idx="5">
                  <c:v>48.053754999999995</c:v>
                </c:pt>
                <c:pt idx="6">
                  <c:v>46.125139000000004</c:v>
                </c:pt>
                <c:pt idx="7">
                  <c:v>38.490085000000001</c:v>
                </c:pt>
                <c:pt idx="8">
                  <c:v>52.828131999999997</c:v>
                </c:pt>
                <c:pt idx="9">
                  <c:v>99.068834000000024</c:v>
                </c:pt>
                <c:pt idx="10">
                  <c:v>121.97177699999997</c:v>
                </c:pt>
                <c:pt idx="11">
                  <c:v>142.40724699999998</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1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pPr>
            <a:endParaRPr lang="cs-CZ"/>
          </a:p>
        </c:txPr>
        <c:crossAx val="287558656"/>
        <c:crosses val="autoZero"/>
        <c:auto val="1"/>
        <c:lblAlgn val="ctr"/>
        <c:lblOffset val="100"/>
        <c:noMultiLvlLbl val="0"/>
      </c:catAx>
      <c:valAx>
        <c:axId val="287558656"/>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28755712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63D-491A-AB06-80C4140D98FD}"/>
              </c:ext>
            </c:extLst>
          </c:dPt>
          <c:dPt>
            <c:idx val="1"/>
            <c:bubble3D val="0"/>
            <c:spPr>
              <a:solidFill>
                <a:srgbClr val="EEECE1">
                  <a:lumMod val="50000"/>
                </a:srgbClr>
              </a:solidFill>
            </c:spPr>
            <c:extLst>
              <c:ext xmlns:c16="http://schemas.microsoft.com/office/drawing/2014/chart" uri="{C3380CC4-5D6E-409C-BE32-E72D297353CC}">
                <c16:uniqueId val="{00000003-863D-491A-AB06-80C4140D98FD}"/>
              </c:ext>
            </c:extLst>
          </c:dPt>
          <c:dPt>
            <c:idx val="2"/>
            <c:bubble3D val="0"/>
            <c:spPr>
              <a:solidFill>
                <a:sysClr val="windowText" lastClr="000000"/>
              </a:solidFill>
            </c:spPr>
            <c:extLst>
              <c:ext xmlns:c16="http://schemas.microsoft.com/office/drawing/2014/chart" uri="{C3380CC4-5D6E-409C-BE32-E72D297353CC}">
                <c16:uniqueId val="{00000005-863D-491A-AB06-80C4140D98FD}"/>
              </c:ext>
            </c:extLst>
          </c:dPt>
          <c:dPt>
            <c:idx val="5"/>
            <c:bubble3D val="0"/>
            <c:extLst>
              <c:ext xmlns:c16="http://schemas.microsoft.com/office/drawing/2014/chart" uri="{C3380CC4-5D6E-409C-BE32-E72D297353CC}">
                <c16:uniqueId val="{00000006-863D-491A-AB06-80C4140D98FD}"/>
              </c:ext>
            </c:extLst>
          </c:dPt>
          <c:dPt>
            <c:idx val="6"/>
            <c:bubble3D val="0"/>
            <c:spPr>
              <a:solidFill>
                <a:srgbClr val="6E4932"/>
              </a:solidFill>
            </c:spPr>
            <c:extLst>
              <c:ext xmlns:c16="http://schemas.microsoft.com/office/drawing/2014/chart" uri="{C3380CC4-5D6E-409C-BE32-E72D297353CC}">
                <c16:uniqueId val="{00000008-863D-491A-AB06-80C4140D98FD}"/>
              </c:ext>
            </c:extLst>
          </c:dPt>
          <c:dPt>
            <c:idx val="7"/>
            <c:bubble3D val="0"/>
            <c:extLst>
              <c:ext xmlns:c16="http://schemas.microsoft.com/office/drawing/2014/chart" uri="{C3380CC4-5D6E-409C-BE32-E72D297353CC}">
                <c16:uniqueId val="{00000009-863D-491A-AB06-80C4140D98FD}"/>
              </c:ext>
            </c:extLst>
          </c:dPt>
          <c:dPt>
            <c:idx val="15"/>
            <c:bubble3D val="0"/>
            <c:spPr>
              <a:solidFill>
                <a:srgbClr val="EBE600"/>
              </a:solidFill>
            </c:spPr>
            <c:extLst>
              <c:ext xmlns:c16="http://schemas.microsoft.com/office/drawing/2014/chart" uri="{C3380CC4-5D6E-409C-BE32-E72D297353CC}">
                <c16:uniqueId val="{0000000B-863D-491A-AB06-80C4140D98FD}"/>
              </c:ext>
            </c:extLst>
          </c:dPt>
          <c:cat>
            <c:numRef>
              <c:f>'8.6'!$U$10:$U$25</c:f>
              <c:numCache>
                <c:formatCode>0.0%</c:formatCode>
                <c:ptCount val="16"/>
              </c:numCache>
            </c:numRef>
          </c:cat>
          <c:val>
            <c:numRef>
              <c:f>'8.6'!$P$10:$P$25</c:f>
              <c:numCache>
                <c:formatCode>0.0</c:formatCode>
                <c:ptCount val="16"/>
              </c:numCache>
            </c:numRef>
          </c:val>
          <c:extLst>
            <c:ext xmlns:c16="http://schemas.microsoft.com/office/drawing/2014/chart" uri="{C3380CC4-5D6E-409C-BE32-E72D297353CC}">
              <c16:uniqueId val="{0000000C-863D-491A-AB06-80C4140D98F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c:ext xmlns:c16="http://schemas.microsoft.com/office/drawing/2014/chart" uri="{C3380CC4-5D6E-409C-BE32-E72D297353CC}">
                <c16:uniqueId val="{00000001-9873-4A6F-9B29-7304FFDDD914}"/>
              </c:ext>
            </c:extLst>
          </c:dPt>
          <c:dPt>
            <c:idx val="1"/>
            <c:bubble3D val="0"/>
            <c:spPr>
              <a:solidFill>
                <a:srgbClr val="EEECE1">
                  <a:lumMod val="50000"/>
                </a:srgbClr>
              </a:solidFill>
            </c:spPr>
            <c:extLst>
              <c:ext xmlns:c16="http://schemas.microsoft.com/office/drawing/2014/chart" uri="{C3380CC4-5D6E-409C-BE32-E72D297353CC}">
                <c16:uniqueId val="{00000003-9873-4A6F-9B29-7304FFDDD914}"/>
              </c:ext>
            </c:extLst>
          </c:dPt>
          <c:dPt>
            <c:idx val="2"/>
            <c:bubble3D val="0"/>
            <c:spPr>
              <a:solidFill>
                <a:sysClr val="windowText" lastClr="000000"/>
              </a:solidFill>
            </c:spPr>
            <c:extLst>
              <c:ext xmlns:c16="http://schemas.microsoft.com/office/drawing/2014/chart" uri="{C3380CC4-5D6E-409C-BE32-E72D297353CC}">
                <c16:uniqueId val="{00000005-9873-4A6F-9B29-7304FFDDD914}"/>
              </c:ext>
            </c:extLst>
          </c:dPt>
          <c:dPt>
            <c:idx val="6"/>
            <c:bubble3D val="0"/>
            <c:spPr>
              <a:solidFill>
                <a:srgbClr val="6E4932"/>
              </a:solidFill>
            </c:spPr>
            <c:extLst>
              <c:ext xmlns:c16="http://schemas.microsoft.com/office/drawing/2014/chart" uri="{C3380CC4-5D6E-409C-BE32-E72D297353CC}">
                <c16:uniqueId val="{00000007-9873-4A6F-9B29-7304FFDDD914}"/>
              </c:ext>
            </c:extLst>
          </c:dPt>
          <c:dPt>
            <c:idx val="15"/>
            <c:bubble3D val="0"/>
            <c:spPr>
              <a:solidFill>
                <a:srgbClr val="EBE600"/>
              </a:solidFill>
            </c:spPr>
            <c:extLst>
              <c:ext xmlns:c16="http://schemas.microsoft.com/office/drawing/2014/chart" uri="{C3380CC4-5D6E-409C-BE32-E72D297353CC}">
                <c16:uniqueId val="{00000009-9873-4A6F-9B29-7304FFDDD914}"/>
              </c:ext>
            </c:extLst>
          </c:dPt>
          <c:dLbls>
            <c:dLbl>
              <c:idx val="1"/>
              <c:layout>
                <c:manualLayout>
                  <c:x val="0.10262626262626262"/>
                  <c:y val="-0.13416113894854054"/>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layout>
                <c:manualLayout>
                  <c:x val="0.15073232323232325"/>
                  <c:y val="-6.6674620217927305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1224747474747475"/>
                  <c:y val="0.16729667812142038"/>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7318181818181819"/>
                  <c:y val="0.10183276059564719"/>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8601035353535353"/>
                  <c:y val="3.6368843069874E-2"/>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7638914141414141"/>
                  <c:y val="3.6368843069873331E-3"/>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7593.0430720000013</c:v>
                </c:pt>
                <c:pt idx="1">
                  <c:v>542.07335599999999</c:v>
                </c:pt>
                <c:pt idx="2">
                  <c:v>9169.2607190000017</c:v>
                </c:pt>
                <c:pt idx="3">
                  <c:v>8.7761449999999996</c:v>
                </c:pt>
                <c:pt idx="4">
                  <c:v>89.888940000000019</c:v>
                </c:pt>
                <c:pt idx="5">
                  <c:v>0.51271900000000004</c:v>
                </c:pt>
                <c:pt idx="6">
                  <c:v>37446.912076000001</c:v>
                </c:pt>
                <c:pt idx="7">
                  <c:v>199.05996999999996</c:v>
                </c:pt>
                <c:pt idx="8">
                  <c:v>0.12214000000000001</c:v>
                </c:pt>
                <c:pt idx="9">
                  <c:v>969.92695300000014</c:v>
                </c:pt>
                <c:pt idx="10">
                  <c:v>93.012365999999986</c:v>
                </c:pt>
                <c:pt idx="11">
                  <c:v>3027.4604307136306</c:v>
                </c:pt>
                <c:pt idx="12">
                  <c:v>3422.7796839999996</c:v>
                </c:pt>
                <c:pt idx="13">
                  <c:v>0</c:v>
                </c:pt>
                <c:pt idx="14">
                  <c:v>134.94146599999999</c:v>
                </c:pt>
                <c:pt idx="15">
                  <c:v>23230.726212517697</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F71-421B-B240-ACE84D48C9AE}"/>
              </c:ext>
            </c:extLst>
          </c:dPt>
          <c:cat>
            <c:numRef>
              <c:f>'8.6'!$U$28:$U$35</c:f>
              <c:numCache>
                <c:formatCode>#\ ##0.0</c:formatCode>
                <c:ptCount val="8"/>
              </c:numCache>
            </c:numRef>
          </c:cat>
          <c:val>
            <c:numRef>
              <c:f>'8.6'!$P$28:$P$35</c:f>
              <c:numCache>
                <c:formatCode>0.0</c:formatCode>
                <c:ptCount val="8"/>
              </c:numCache>
            </c:numRef>
          </c:val>
          <c:extLst>
            <c:ext xmlns:c16="http://schemas.microsoft.com/office/drawing/2014/chart" uri="{C3380CC4-5D6E-409C-BE32-E72D297353CC}">
              <c16:uniqueId val="{00000001-0F71-421B-B240-ACE84D48C9A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'8.7'!$A$27</c:f>
              <c:strCache>
                <c:ptCount val="1"/>
                <c:pt idx="0">
                  <c:v>Průmysl</c:v>
                </c:pt>
              </c:strCache>
            </c:strRef>
          </c:tx>
          <c:invertIfNegative val="0"/>
          <c:val>
            <c:numRef>
              <c:f>'8.7'!$B$27:$M$27</c:f>
              <c:numCache>
                <c:formatCode>#\ ##0.0</c:formatCode>
                <c:ptCount val="12"/>
                <c:pt idx="0">
                  <c:v>25.124414999999996</c:v>
                </c:pt>
                <c:pt idx="1">
                  <c:v>20.03914</c:v>
                </c:pt>
                <c:pt idx="2">
                  <c:v>19.932555999999998</c:v>
                </c:pt>
                <c:pt idx="3">
                  <c:v>10.780493999999999</c:v>
                </c:pt>
                <c:pt idx="4">
                  <c:v>13.399516</c:v>
                </c:pt>
                <c:pt idx="5">
                  <c:v>7.7512760000000007</c:v>
                </c:pt>
                <c:pt idx="6">
                  <c:v>5.7758059999999993</c:v>
                </c:pt>
                <c:pt idx="7">
                  <c:v>5.5986190000000002</c:v>
                </c:pt>
                <c:pt idx="8">
                  <c:v>8.8561359999999993</c:v>
                </c:pt>
                <c:pt idx="9">
                  <c:v>17.204621000000003</c:v>
                </c:pt>
                <c:pt idx="10">
                  <c:v>17.749898000000002</c:v>
                </c:pt>
                <c:pt idx="11">
                  <c:v>21.712372999999999</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val>
            <c:numRef>
              <c:f>'8.7'!$B$28:$M$28</c:f>
              <c:numCache>
                <c:formatCode>#\ ##0.0</c:formatCode>
                <c:ptCount val="12"/>
                <c:pt idx="0">
                  <c:v>1.25</c:v>
                </c:pt>
                <c:pt idx="1">
                  <c:v>0.82</c:v>
                </c:pt>
                <c:pt idx="2">
                  <c:v>0.84699999999999998</c:v>
                </c:pt>
                <c:pt idx="3">
                  <c:v>0.46800000000000003</c:v>
                </c:pt>
                <c:pt idx="4">
                  <c:v>0.23599999999999999</c:v>
                </c:pt>
                <c:pt idx="5">
                  <c:v>6.0999999999999999E-2</c:v>
                </c:pt>
                <c:pt idx="6">
                  <c:v>5.2999999999999999E-2</c:v>
                </c:pt>
                <c:pt idx="7">
                  <c:v>5.2999999999999999E-2</c:v>
                </c:pt>
                <c:pt idx="8">
                  <c:v>0.111</c:v>
                </c:pt>
                <c:pt idx="9">
                  <c:v>0.5</c:v>
                </c:pt>
                <c:pt idx="10">
                  <c:v>0.76700000000000002</c:v>
                </c:pt>
                <c:pt idx="11">
                  <c:v>0.94</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val>
            <c:numRef>
              <c:f>'8.7'!$B$29:$M$29</c:f>
              <c:numCache>
                <c:formatCode>#\ ##0.0</c:formatCode>
                <c:ptCount val="12"/>
                <c:pt idx="0">
                  <c:v>1.1040000000000001</c:v>
                </c:pt>
                <c:pt idx="1">
                  <c:v>0.83399999999999996</c:v>
                </c:pt>
                <c:pt idx="2">
                  <c:v>0.755</c:v>
                </c:pt>
                <c:pt idx="3">
                  <c:v>0.38400000000000001</c:v>
                </c:pt>
                <c:pt idx="4">
                  <c:v>0.26</c:v>
                </c:pt>
                <c:pt idx="5">
                  <c:v>4.0000000000000001E-3</c:v>
                </c:pt>
                <c:pt idx="6">
                  <c:v>0</c:v>
                </c:pt>
                <c:pt idx="7">
                  <c:v>0</c:v>
                </c:pt>
                <c:pt idx="8">
                  <c:v>3.2000000000000001E-2</c:v>
                </c:pt>
                <c:pt idx="9">
                  <c:v>0.377</c:v>
                </c:pt>
                <c:pt idx="10">
                  <c:v>0.64700000000000002</c:v>
                </c:pt>
                <c:pt idx="11">
                  <c:v>0.95799999999999996</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val>
            <c:numRef>
              <c:f>'8.7'!$B$30:$M$30</c:f>
              <c:numCache>
                <c:formatCode>#\ ##0.0</c:formatCode>
                <c:ptCount val="12"/>
                <c:pt idx="0">
                  <c:v>0.1711</c:v>
                </c:pt>
                <c:pt idx="1">
                  <c:v>0.53739999999999999</c:v>
                </c:pt>
                <c:pt idx="2">
                  <c:v>0.30319999999999997</c:v>
                </c:pt>
                <c:pt idx="3">
                  <c:v>0.5323</c:v>
                </c:pt>
                <c:pt idx="4">
                  <c:v>4.8000000000000001E-2</c:v>
                </c:pt>
                <c:pt idx="5">
                  <c:v>6.6E-3</c:v>
                </c:pt>
                <c:pt idx="6">
                  <c:v>3.0000000000000001E-3</c:v>
                </c:pt>
                <c:pt idx="7">
                  <c:v>2E-3</c:v>
                </c:pt>
                <c:pt idx="8">
                  <c:v>5.0000000000000001E-3</c:v>
                </c:pt>
                <c:pt idx="9">
                  <c:v>9.8000000000000004E-2</c:v>
                </c:pt>
                <c:pt idx="10">
                  <c:v>0.2283</c:v>
                </c:pt>
                <c:pt idx="11">
                  <c:v>0.51829999999999998</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invertIfNegative val="0"/>
          <c:val>
            <c:numRef>
              <c:f>'8.7'!$B$31:$M$31</c:f>
              <c:numCache>
                <c:formatCode>#\ ##0.0</c:formatCode>
                <c:ptCount val="12"/>
                <c:pt idx="0">
                  <c:v>1.1572499999999999</c:v>
                </c:pt>
                <c:pt idx="1">
                  <c:v>0.87654999999999994</c:v>
                </c:pt>
                <c:pt idx="2">
                  <c:v>0.99729999999999996</c:v>
                </c:pt>
                <c:pt idx="3">
                  <c:v>0.92341999999999991</c:v>
                </c:pt>
                <c:pt idx="4">
                  <c:v>0.85050000000000003</c:v>
                </c:pt>
                <c:pt idx="5">
                  <c:v>0.88978000000000002</c:v>
                </c:pt>
                <c:pt idx="6">
                  <c:v>0.93801999999999996</c:v>
                </c:pt>
                <c:pt idx="7">
                  <c:v>0.84209000000000001</c:v>
                </c:pt>
                <c:pt idx="8">
                  <c:v>0.88487000000000005</c:v>
                </c:pt>
                <c:pt idx="9">
                  <c:v>0.90542</c:v>
                </c:pt>
                <c:pt idx="10">
                  <c:v>0.92825000000000002</c:v>
                </c:pt>
                <c:pt idx="11">
                  <c:v>1.1153499999999998</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invertIfNegative val="0"/>
          <c:val>
            <c:numRef>
              <c:f>'8.7'!$B$32:$M$32</c:f>
              <c:numCache>
                <c:formatCode>#\ ##0.0</c:formatCode>
                <c:ptCount val="12"/>
                <c:pt idx="0">
                  <c:v>160.33942700000003</c:v>
                </c:pt>
                <c:pt idx="1">
                  <c:v>130.81189999999998</c:v>
                </c:pt>
                <c:pt idx="2">
                  <c:v>127.243999</c:v>
                </c:pt>
                <c:pt idx="3">
                  <c:v>78.84936399999998</c:v>
                </c:pt>
                <c:pt idx="4">
                  <c:v>65.985322000000011</c:v>
                </c:pt>
                <c:pt idx="5">
                  <c:v>28.971726</c:v>
                </c:pt>
                <c:pt idx="6">
                  <c:v>27.842843999999999</c:v>
                </c:pt>
                <c:pt idx="7">
                  <c:v>26.877193000000002</c:v>
                </c:pt>
                <c:pt idx="8">
                  <c:v>40.043993999999998</c:v>
                </c:pt>
                <c:pt idx="9">
                  <c:v>90.662860999999992</c:v>
                </c:pt>
                <c:pt idx="10">
                  <c:v>120.814966</c:v>
                </c:pt>
                <c:pt idx="11">
                  <c:v>149.47871799999996</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invertIfNegative val="0"/>
          <c:val>
            <c:numRef>
              <c:f>'8.7'!$B$33:$M$33</c:f>
              <c:numCache>
                <c:formatCode>#\ ##0.0</c:formatCode>
                <c:ptCount val="12"/>
                <c:pt idx="0">
                  <c:v>95.736497000000014</c:v>
                </c:pt>
                <c:pt idx="1">
                  <c:v>77.504824999999997</c:v>
                </c:pt>
                <c:pt idx="2">
                  <c:v>65.318591999999995</c:v>
                </c:pt>
                <c:pt idx="3">
                  <c:v>35.773168999999996</c:v>
                </c:pt>
                <c:pt idx="4">
                  <c:v>31.650988000000005</c:v>
                </c:pt>
                <c:pt idx="5">
                  <c:v>15.275028000000002</c:v>
                </c:pt>
                <c:pt idx="6">
                  <c:v>11.409801</c:v>
                </c:pt>
                <c:pt idx="7">
                  <c:v>11.891517000000002</c:v>
                </c:pt>
                <c:pt idx="8">
                  <c:v>19.129029000000003</c:v>
                </c:pt>
                <c:pt idx="9">
                  <c:v>43.471918999999993</c:v>
                </c:pt>
                <c:pt idx="10">
                  <c:v>59.473060000000011</c:v>
                </c:pt>
                <c:pt idx="11">
                  <c:v>76.47215199999998</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invertIfNegative val="0"/>
          <c:val>
            <c:numRef>
              <c:f>'8.7'!$B$34:$M$34</c:f>
              <c:numCache>
                <c:formatCode>#\ ##0.0</c:formatCode>
                <c:ptCount val="12"/>
                <c:pt idx="0">
                  <c:v>2.4693270000000003</c:v>
                </c:pt>
                <c:pt idx="1">
                  <c:v>2.0174630000000002</c:v>
                </c:pt>
                <c:pt idx="2">
                  <c:v>2.0162530000000003</c:v>
                </c:pt>
                <c:pt idx="3">
                  <c:v>1.0658559999999999</c:v>
                </c:pt>
                <c:pt idx="4">
                  <c:v>0.73118000000000005</c:v>
                </c:pt>
                <c:pt idx="5">
                  <c:v>0.18983599999999998</c:v>
                </c:pt>
                <c:pt idx="6">
                  <c:v>0.18775999999999998</c:v>
                </c:pt>
                <c:pt idx="7">
                  <c:v>0.18699000000000002</c:v>
                </c:pt>
                <c:pt idx="8">
                  <c:v>0.42649900000000002</c:v>
                </c:pt>
                <c:pt idx="9">
                  <c:v>1.2569999999999999</c:v>
                </c:pt>
                <c:pt idx="10">
                  <c:v>1.7064999999999999</c:v>
                </c:pt>
                <c:pt idx="11">
                  <c:v>2.1017330000000003</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1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pPr>
            <a:endParaRPr lang="cs-CZ"/>
          </a:p>
        </c:txPr>
        <c:crossAx val="287936512"/>
        <c:crosses val="autoZero"/>
        <c:auto val="1"/>
        <c:lblAlgn val="ctr"/>
        <c:lblOffset val="100"/>
        <c:noMultiLvlLbl val="0"/>
      </c:catAx>
      <c:valAx>
        <c:axId val="287936512"/>
        <c:scaling>
          <c:orientation val="minMax"/>
          <c:max val="35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7930624"/>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Instalovaný výkon</c:v>
                </c:pt>
              </c:strCache>
            </c:strRef>
          </c:tx>
          <c:invertIfNegative val="0"/>
          <c:val>
            <c:numRef>
              <c:f>'8.7'!$N$39</c:f>
              <c:numCache>
                <c:formatCode>0.0%</c:formatCode>
                <c:ptCount val="1"/>
                <c:pt idx="0">
                  <c:v>1.4402435591297299E-2</c:v>
                </c:pt>
              </c:numCache>
            </c:numRef>
          </c:val>
          <c:extLst>
            <c:ext xmlns:c16="http://schemas.microsoft.com/office/drawing/2014/chart" uri="{C3380CC4-5D6E-409C-BE32-E72D297353CC}">
              <c16:uniqueId val="{00000000-CEA9-4A0F-82BA-035962860AF3}"/>
            </c:ext>
          </c:extLst>
        </c:ser>
        <c:ser>
          <c:idx val="1"/>
          <c:order val="1"/>
          <c:tx>
            <c:strRef>
              <c:f>'8.7'!$M$40</c:f>
              <c:strCache>
                <c:ptCount val="1"/>
                <c:pt idx="0">
                  <c:v>Výroba tepla brutto</c:v>
                </c:pt>
              </c:strCache>
            </c:strRef>
          </c:tx>
          <c:invertIfNegative val="0"/>
          <c:val>
            <c:numRef>
              <c:f>'8.7'!$N$40</c:f>
              <c:numCache>
                <c:formatCode>0.0%</c:formatCode>
                <c:ptCount val="1"/>
                <c:pt idx="0">
                  <c:v>1.5697953114377768E-2</c:v>
                </c:pt>
              </c:numCache>
            </c:numRef>
          </c:val>
          <c:extLst>
            <c:ext xmlns:c16="http://schemas.microsoft.com/office/drawing/2014/chart" uri="{C3380CC4-5D6E-409C-BE32-E72D297353CC}">
              <c16:uniqueId val="{00000001-CEA9-4A0F-82BA-035962860AF3}"/>
            </c:ext>
          </c:extLst>
        </c:ser>
        <c:ser>
          <c:idx val="2"/>
          <c:order val="2"/>
          <c:tx>
            <c:strRef>
              <c:f>'8.7'!$M$41</c:f>
              <c:strCache>
                <c:ptCount val="1"/>
                <c:pt idx="0">
                  <c:v>Dodávky tepla</c:v>
                </c:pt>
              </c:strCache>
            </c:strRef>
          </c:tx>
          <c:invertIfNegative val="0"/>
          <c:val>
            <c:numRef>
              <c:f>'8.7'!$N$41</c:f>
              <c:numCache>
                <c:formatCode>0.0%</c:formatCode>
                <c:ptCount val="1"/>
                <c:pt idx="0">
                  <c:v>2.3895019460340533E-2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valAx>
    </c:plotArea>
    <c:legend>
      <c:legendPos val="b"/>
      <c:layout>
        <c:manualLayout>
          <c:xMode val="edge"/>
          <c:yMode val="edge"/>
          <c:x val="0.18609824399565114"/>
          <c:y val="0.73409922545728223"/>
          <c:w val="0.81390175600434878"/>
          <c:h val="0.265900774542717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'8.7'!$A$10</c:f>
              <c:strCache>
                <c:ptCount val="1"/>
                <c:pt idx="0">
                  <c:v>Biomasa</c:v>
                </c:pt>
              </c:strCache>
            </c:strRef>
          </c:tx>
          <c:spPr>
            <a:solidFill>
              <a:schemeClr val="accent3">
                <a:lumMod val="75000"/>
              </a:schemeClr>
            </a:solidFill>
          </c:spPr>
          <c:invertIfNegative val="0"/>
          <c:val>
            <c:numRef>
              <c:f>'8.7'!$B$10:$M$10</c:f>
              <c:numCache>
                <c:formatCode>#\ ##0.0</c:formatCode>
                <c:ptCount val="12"/>
                <c:pt idx="0">
                  <c:v>2.48529</c:v>
                </c:pt>
                <c:pt idx="1">
                  <c:v>2.0942500000000002</c:v>
                </c:pt>
                <c:pt idx="2">
                  <c:v>2.1876100000000003</c:v>
                </c:pt>
                <c:pt idx="3">
                  <c:v>1.48437</c:v>
                </c:pt>
                <c:pt idx="4">
                  <c:v>1.1086800000000001</c:v>
                </c:pt>
                <c:pt idx="5">
                  <c:v>0.48899999999999999</c:v>
                </c:pt>
                <c:pt idx="6">
                  <c:v>0.36299999999999999</c:v>
                </c:pt>
                <c:pt idx="7">
                  <c:v>0.379</c:v>
                </c:pt>
                <c:pt idx="8">
                  <c:v>0.58799999999999997</c:v>
                </c:pt>
                <c:pt idx="9">
                  <c:v>1.669977</c:v>
                </c:pt>
                <c:pt idx="10">
                  <c:v>1.856948</c:v>
                </c:pt>
                <c:pt idx="11">
                  <c:v>2.0838359999999998</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chemeClr val="bg2">
                <a:lumMod val="50000"/>
              </a:schemeClr>
            </a:solidFill>
          </c:spPr>
          <c:invertIfNegative val="0"/>
          <c:val>
            <c:numRef>
              <c:f>'8.7'!$B$11:$M$11</c:f>
              <c:numCache>
                <c:formatCode>#\ ##0.0</c:formatCode>
                <c:ptCount val="12"/>
                <c:pt idx="0">
                  <c:v>1.1572499999999999</c:v>
                </c:pt>
                <c:pt idx="1">
                  <c:v>0.87654999999999994</c:v>
                </c:pt>
                <c:pt idx="2">
                  <c:v>0.99729999999999996</c:v>
                </c:pt>
                <c:pt idx="3">
                  <c:v>0.92341999999999991</c:v>
                </c:pt>
                <c:pt idx="4">
                  <c:v>0.85050000000000003</c:v>
                </c:pt>
                <c:pt idx="5">
                  <c:v>0.88978000000000002</c:v>
                </c:pt>
                <c:pt idx="6">
                  <c:v>0.93801999999999996</c:v>
                </c:pt>
                <c:pt idx="7">
                  <c:v>0.84209000000000001</c:v>
                </c:pt>
                <c:pt idx="8">
                  <c:v>0.88487000000000005</c:v>
                </c:pt>
                <c:pt idx="9">
                  <c:v>0.90542</c:v>
                </c:pt>
                <c:pt idx="10">
                  <c:v>0.92825000000000002</c:v>
                </c:pt>
                <c:pt idx="11">
                  <c:v>1.1153499999999998</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chemeClr val="tx1"/>
            </a:solidFill>
          </c:spPr>
          <c:invertIfNegative val="0"/>
          <c:val>
            <c:numRef>
              <c:f>'8.7'!$B$12:$M$12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invertIfNegative val="0"/>
          <c:val>
            <c:numRef>
              <c:f>'8.7'!$B$13:$M$13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invertIfNegative val="0"/>
          <c:val>
            <c:numRef>
              <c:f>'8.7'!$B$14:$M$14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invertIfNegative val="0"/>
          <c:val>
            <c:numRef>
              <c:f>'8.7'!$B$15:$M$15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6E4932"/>
            </a:solidFill>
          </c:spPr>
          <c:invertIfNegative val="0"/>
          <c:val>
            <c:numRef>
              <c:f>'8.7'!$B$16:$M$16</c:f>
              <c:numCache>
                <c:formatCode>#\ ##0.0</c:formatCode>
                <c:ptCount val="12"/>
                <c:pt idx="0">
                  <c:v>13.14818</c:v>
                </c:pt>
                <c:pt idx="1">
                  <c:v>10.89706</c:v>
                </c:pt>
                <c:pt idx="2">
                  <c:v>9.7011399999999988</c:v>
                </c:pt>
                <c:pt idx="3">
                  <c:v>6.6439200000000005</c:v>
                </c:pt>
                <c:pt idx="4">
                  <c:v>5.6088200000000006</c:v>
                </c:pt>
                <c:pt idx="5">
                  <c:v>2.7164000000000001</c:v>
                </c:pt>
                <c:pt idx="6">
                  <c:v>2.6019999999999999</c:v>
                </c:pt>
                <c:pt idx="7">
                  <c:v>2.5059999999999998</c:v>
                </c:pt>
                <c:pt idx="8">
                  <c:v>3.47356</c:v>
                </c:pt>
                <c:pt idx="9">
                  <c:v>8.0033700000000003</c:v>
                </c:pt>
                <c:pt idx="10">
                  <c:v>10.336600000000001</c:v>
                </c:pt>
                <c:pt idx="11">
                  <c:v>12.137319999999999</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invertIfNegative val="0"/>
          <c:val>
            <c:numRef>
              <c:f>'8.7'!$B$17:$M$17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invertIfNegative val="0"/>
          <c:val>
            <c:numRef>
              <c:f>'8.7'!$B$18:$M$18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invertIfNegative val="0"/>
          <c:val>
            <c:numRef>
              <c:f>'8.7'!$B$19:$M$19</c:f>
              <c:numCache>
                <c:formatCode>#\ ##0.0</c:formatCode>
                <c:ptCount val="12"/>
                <c:pt idx="0">
                  <c:v>0.44310000000000005</c:v>
                </c:pt>
                <c:pt idx="1">
                  <c:v>0.3947</c:v>
                </c:pt>
                <c:pt idx="2">
                  <c:v>0.21530000000000002</c:v>
                </c:pt>
                <c:pt idx="3">
                  <c:v>0</c:v>
                </c:pt>
                <c:pt idx="4">
                  <c:v>0</c:v>
                </c:pt>
                <c:pt idx="5">
                  <c:v>0</c:v>
                </c:pt>
                <c:pt idx="6">
                  <c:v>3.9E-2</c:v>
                </c:pt>
                <c:pt idx="7">
                  <c:v>0.1033</c:v>
                </c:pt>
                <c:pt idx="8">
                  <c:v>0.19090000000000001</c:v>
                </c:pt>
                <c:pt idx="9">
                  <c:v>0.2316</c:v>
                </c:pt>
                <c:pt idx="10">
                  <c:v>0.29969999999999997</c:v>
                </c:pt>
                <c:pt idx="11">
                  <c:v>0.35680000000000001</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invertIfNegative val="0"/>
          <c:val>
            <c:numRef>
              <c:f>'8.7'!$B$20:$M$20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invertIfNegative val="0"/>
          <c:val>
            <c:numRef>
              <c:f>'8.7'!$B$21:$M$21</c:f>
              <c:numCache>
                <c:formatCode>#\ ##0.0</c:formatCode>
                <c:ptCount val="12"/>
                <c:pt idx="0">
                  <c:v>65.537000000000006</c:v>
                </c:pt>
                <c:pt idx="1">
                  <c:v>64.415999999999997</c:v>
                </c:pt>
                <c:pt idx="2">
                  <c:v>63.595999999999997</c:v>
                </c:pt>
                <c:pt idx="3">
                  <c:v>56.84</c:v>
                </c:pt>
                <c:pt idx="4">
                  <c:v>30.896999999999998</c:v>
                </c:pt>
                <c:pt idx="5">
                  <c:v>36.198</c:v>
                </c:pt>
                <c:pt idx="6">
                  <c:v>31.797000000000001</c:v>
                </c:pt>
                <c:pt idx="7">
                  <c:v>33.207000000000001</c:v>
                </c:pt>
                <c:pt idx="8">
                  <c:v>41.34</c:v>
                </c:pt>
                <c:pt idx="9">
                  <c:v>63.646999999999998</c:v>
                </c:pt>
                <c:pt idx="10">
                  <c:v>64.882000000000005</c:v>
                </c:pt>
                <c:pt idx="11">
                  <c:v>68.350999999999999</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invertIfNegative val="0"/>
          <c:val>
            <c:numRef>
              <c:f>'8.7'!$B$22:$M$22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invertIfNegative val="0"/>
          <c:val>
            <c:numRef>
              <c:f>'8.7'!$B$23:$M$23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invertIfNegative val="0"/>
          <c:val>
            <c:numRef>
              <c:f>'8.7'!$B$24:$M$24</c:f>
              <c:numCache>
                <c:formatCode>#\ ##0.0</c:formatCode>
                <c:ptCount val="12"/>
                <c:pt idx="0">
                  <c:v>0</c:v>
                </c:pt>
                <c:pt idx="1">
                  <c:v>0</c:v>
                </c:pt>
                <c:pt idx="2">
                  <c:v>0</c:v>
                </c:pt>
                <c:pt idx="3">
                  <c:v>0.14538999999999999</c:v>
                </c:pt>
                <c:pt idx="4">
                  <c:v>0</c:v>
                </c:pt>
                <c:pt idx="5">
                  <c:v>0</c:v>
                </c:pt>
                <c:pt idx="6">
                  <c:v>0</c:v>
                </c:pt>
                <c:pt idx="7">
                  <c:v>0</c:v>
                </c:pt>
                <c:pt idx="8">
                  <c:v>0</c:v>
                </c:pt>
                <c:pt idx="9">
                  <c:v>0</c:v>
                </c:pt>
                <c:pt idx="10">
                  <c:v>3.8600000000000002E-2</c:v>
                </c:pt>
                <c:pt idx="11">
                  <c:v>5.04549</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solidFill>
              <a:srgbClr val="EBE600"/>
            </a:solidFill>
          </c:spPr>
          <c:invertIfNegative val="0"/>
          <c:val>
            <c:numRef>
              <c:f>'8.7'!$B$25:$M$25</c:f>
              <c:numCache>
                <c:formatCode>#\ ##0.0</c:formatCode>
                <c:ptCount val="12"/>
                <c:pt idx="0">
                  <c:v>225.29797676387639</c:v>
                </c:pt>
                <c:pt idx="1">
                  <c:v>176.01566005046104</c:v>
                </c:pt>
                <c:pt idx="2">
                  <c:v>164.57589113006179</c:v>
                </c:pt>
                <c:pt idx="3">
                  <c:v>85.861578737013886</c:v>
                </c:pt>
                <c:pt idx="4">
                  <c:v>94.753958798443165</c:v>
                </c:pt>
                <c:pt idx="5">
                  <c:v>32.208603481914622</c:v>
                </c:pt>
                <c:pt idx="6">
                  <c:v>30.676085</c:v>
                </c:pt>
                <c:pt idx="7">
                  <c:v>28.059633000000002</c:v>
                </c:pt>
                <c:pt idx="8">
                  <c:v>41.575425999999993</c:v>
                </c:pt>
                <c:pt idx="9">
                  <c:v>103.70479252425284</c:v>
                </c:pt>
                <c:pt idx="10">
                  <c:v>148.69127453329457</c:v>
                </c:pt>
                <c:pt idx="11">
                  <c:v>177.75719905386268</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1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pPr>
            <a:endParaRPr lang="cs-CZ"/>
          </a:p>
        </c:txPr>
        <c:crossAx val="288083968"/>
        <c:crosses val="autoZero"/>
        <c:auto val="1"/>
        <c:lblAlgn val="ctr"/>
        <c:lblOffset val="100"/>
        <c:noMultiLvlLbl val="0"/>
      </c:catAx>
      <c:valAx>
        <c:axId val="288083968"/>
        <c:scaling>
          <c:orientation val="minMax"/>
          <c:max val="35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8078080"/>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DE4D-476D-97B7-9A1B337F1446}"/>
              </c:ext>
            </c:extLst>
          </c:dPt>
          <c:dPt>
            <c:idx val="1"/>
            <c:bubble3D val="0"/>
            <c:spPr>
              <a:solidFill>
                <a:srgbClr val="EEECE1">
                  <a:lumMod val="50000"/>
                </a:srgbClr>
              </a:solidFill>
            </c:spPr>
            <c:extLst>
              <c:ext xmlns:c16="http://schemas.microsoft.com/office/drawing/2014/chart" uri="{C3380CC4-5D6E-409C-BE32-E72D297353CC}">
                <c16:uniqueId val="{00000003-DE4D-476D-97B7-9A1B337F1446}"/>
              </c:ext>
            </c:extLst>
          </c:dPt>
          <c:dPt>
            <c:idx val="2"/>
            <c:bubble3D val="0"/>
            <c:spPr>
              <a:solidFill>
                <a:sysClr val="windowText" lastClr="000000"/>
              </a:solidFill>
            </c:spPr>
            <c:extLst>
              <c:ext xmlns:c16="http://schemas.microsoft.com/office/drawing/2014/chart" uri="{C3380CC4-5D6E-409C-BE32-E72D297353CC}">
                <c16:uniqueId val="{00000005-DE4D-476D-97B7-9A1B337F1446}"/>
              </c:ext>
            </c:extLst>
          </c:dPt>
          <c:dPt>
            <c:idx val="5"/>
            <c:bubble3D val="0"/>
            <c:extLst>
              <c:ext xmlns:c16="http://schemas.microsoft.com/office/drawing/2014/chart" uri="{C3380CC4-5D6E-409C-BE32-E72D297353CC}">
                <c16:uniqueId val="{00000006-DE4D-476D-97B7-9A1B337F1446}"/>
              </c:ext>
            </c:extLst>
          </c:dPt>
          <c:dPt>
            <c:idx val="6"/>
            <c:bubble3D val="0"/>
            <c:spPr>
              <a:solidFill>
                <a:srgbClr val="6E4932"/>
              </a:solidFill>
            </c:spPr>
            <c:extLst>
              <c:ext xmlns:c16="http://schemas.microsoft.com/office/drawing/2014/chart" uri="{C3380CC4-5D6E-409C-BE32-E72D297353CC}">
                <c16:uniqueId val="{00000008-DE4D-476D-97B7-9A1B337F1446}"/>
              </c:ext>
            </c:extLst>
          </c:dPt>
          <c:dPt>
            <c:idx val="7"/>
            <c:bubble3D val="0"/>
            <c:extLst>
              <c:ext xmlns:c16="http://schemas.microsoft.com/office/drawing/2014/chart" uri="{C3380CC4-5D6E-409C-BE32-E72D297353CC}">
                <c16:uniqueId val="{00000009-DE4D-476D-97B7-9A1B337F1446}"/>
              </c:ext>
            </c:extLst>
          </c:dPt>
          <c:dPt>
            <c:idx val="15"/>
            <c:bubble3D val="0"/>
            <c:spPr>
              <a:solidFill>
                <a:srgbClr val="EBE600"/>
              </a:solidFill>
            </c:spPr>
            <c:extLst>
              <c:ext xmlns:c16="http://schemas.microsoft.com/office/drawing/2014/chart" uri="{C3380CC4-5D6E-409C-BE32-E72D297353CC}">
                <c16:uniqueId val="{0000000B-DE4D-476D-97B7-9A1B337F1446}"/>
              </c:ext>
            </c:extLst>
          </c:dPt>
          <c:cat>
            <c:numRef>
              <c:f>'8.7'!$U$10:$U$25</c:f>
              <c:numCache>
                <c:formatCode>0.0%</c:formatCode>
                <c:ptCount val="16"/>
              </c:numCache>
            </c:numRef>
          </c:cat>
          <c:val>
            <c:numRef>
              <c:f>'8.7'!$P$10:$P$25</c:f>
              <c:numCache>
                <c:formatCode>0.0</c:formatCode>
                <c:ptCount val="16"/>
              </c:numCache>
            </c:numRef>
          </c:val>
          <c:extLst>
            <c:ext xmlns:c16="http://schemas.microsoft.com/office/drawing/2014/chart" uri="{C3380CC4-5D6E-409C-BE32-E72D297353CC}">
              <c16:uniqueId val="{0000000C-DE4D-476D-97B7-9A1B337F144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CA45-4E1F-A9E3-1F931E9BB7C3}"/>
              </c:ext>
            </c:extLst>
          </c:dPt>
          <c:cat>
            <c:numRef>
              <c:f>'8.7'!$U$27:$U$34</c:f>
              <c:numCache>
                <c:formatCode>#\ ##0.0</c:formatCode>
                <c:ptCount val="8"/>
              </c:numCache>
            </c:numRef>
          </c:cat>
          <c:val>
            <c:numRef>
              <c:f>'8.7'!$P$27:$P$34</c:f>
              <c:numCache>
                <c:formatCode>0.0</c:formatCode>
                <c:ptCount val="8"/>
              </c:numCache>
            </c:numRef>
          </c:val>
          <c:extLst>
            <c:ext xmlns:c16="http://schemas.microsoft.com/office/drawing/2014/chart" uri="{C3380CC4-5D6E-409C-BE32-E72D297353CC}">
              <c16:uniqueId val="{00000001-CA45-4E1F-A9E3-1F931E9BB7C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'8.8'!$A$27</c:f>
              <c:strCache>
                <c:ptCount val="1"/>
                <c:pt idx="0">
                  <c:v>Průmysl</c:v>
                </c:pt>
              </c:strCache>
            </c:strRef>
          </c:tx>
          <c:invertIfNegative val="0"/>
          <c:val>
            <c:numRef>
              <c:f>'8.8'!$B$27:$M$27</c:f>
              <c:numCache>
                <c:formatCode>#\ ##0.0</c:formatCode>
                <c:ptCount val="12"/>
                <c:pt idx="0">
                  <c:v>670.7440160000001</c:v>
                </c:pt>
                <c:pt idx="1">
                  <c:v>545.926061</c:v>
                </c:pt>
                <c:pt idx="2">
                  <c:v>491.16335400000003</c:v>
                </c:pt>
                <c:pt idx="3">
                  <c:v>387.36419600000011</c:v>
                </c:pt>
                <c:pt idx="4">
                  <c:v>350.85312800000003</c:v>
                </c:pt>
                <c:pt idx="5">
                  <c:v>258.55203400000005</c:v>
                </c:pt>
                <c:pt idx="6">
                  <c:v>226.05763800000003</c:v>
                </c:pt>
                <c:pt idx="7">
                  <c:v>241.17712300000002</c:v>
                </c:pt>
                <c:pt idx="8">
                  <c:v>253.58186500000002</c:v>
                </c:pt>
                <c:pt idx="9">
                  <c:v>415.94294000000002</c:v>
                </c:pt>
                <c:pt idx="10">
                  <c:v>520.63216199999999</c:v>
                </c:pt>
                <c:pt idx="11">
                  <c:v>575.95711400000005</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val>
            <c:numRef>
              <c:f>'8.8'!$B$28:$M$28</c:f>
              <c:numCache>
                <c:formatCode>#\ ##0.0</c:formatCode>
                <c:ptCount val="12"/>
                <c:pt idx="0">
                  <c:v>151.31036599999999</c:v>
                </c:pt>
                <c:pt idx="1">
                  <c:v>102.394212</c:v>
                </c:pt>
                <c:pt idx="2">
                  <c:v>97.933253000000008</c:v>
                </c:pt>
                <c:pt idx="3">
                  <c:v>66.125078000000002</c:v>
                </c:pt>
                <c:pt idx="4">
                  <c:v>46.517997999999999</c:v>
                </c:pt>
                <c:pt idx="5">
                  <c:v>33.414012999999997</c:v>
                </c:pt>
                <c:pt idx="6">
                  <c:v>19.317108999999999</c:v>
                </c:pt>
                <c:pt idx="7">
                  <c:v>21.996524000000001</c:v>
                </c:pt>
                <c:pt idx="8">
                  <c:v>22.534536000000003</c:v>
                </c:pt>
                <c:pt idx="9">
                  <c:v>60.882686000000007</c:v>
                </c:pt>
                <c:pt idx="10">
                  <c:v>86.606446999999989</c:v>
                </c:pt>
                <c:pt idx="11">
                  <c:v>101.47542799999999</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val>
            <c:numRef>
              <c:f>'8.8'!$B$29:$M$29</c:f>
              <c:numCache>
                <c:formatCode>#\ ##0.0</c:formatCode>
                <c:ptCount val="12"/>
                <c:pt idx="0">
                  <c:v>9.5006929999999983</c:v>
                </c:pt>
                <c:pt idx="1">
                  <c:v>6.8483579999999993</c:v>
                </c:pt>
                <c:pt idx="2">
                  <c:v>6.6646349999999996</c:v>
                </c:pt>
                <c:pt idx="3">
                  <c:v>3.3506900000000002</c:v>
                </c:pt>
                <c:pt idx="4">
                  <c:v>1.8115020000000002</c:v>
                </c:pt>
                <c:pt idx="5">
                  <c:v>0.74357499999999987</c:v>
                </c:pt>
                <c:pt idx="6">
                  <c:v>0.3909129999999999</c:v>
                </c:pt>
                <c:pt idx="7">
                  <c:v>0.32244300000000004</c:v>
                </c:pt>
                <c:pt idx="8">
                  <c:v>0.48311900000000008</c:v>
                </c:pt>
                <c:pt idx="9">
                  <c:v>3.241349</c:v>
                </c:pt>
                <c:pt idx="10">
                  <c:v>5.7940720000000008</c:v>
                </c:pt>
                <c:pt idx="11">
                  <c:v>7.6264900000000004</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val>
            <c:numRef>
              <c:f>'8.8'!$B$30:$M$30</c:f>
              <c:numCache>
                <c:formatCode>#\ ##0.0</c:formatCode>
                <c:ptCount val="12"/>
                <c:pt idx="0">
                  <c:v>13.920889000000001</c:v>
                </c:pt>
                <c:pt idx="1">
                  <c:v>9.5675880000000024</c:v>
                </c:pt>
                <c:pt idx="2">
                  <c:v>8.5323840000000004</c:v>
                </c:pt>
                <c:pt idx="3">
                  <c:v>5.0518919999999996</c:v>
                </c:pt>
                <c:pt idx="4">
                  <c:v>3.7814749999999999</c:v>
                </c:pt>
                <c:pt idx="5">
                  <c:v>1.6493</c:v>
                </c:pt>
                <c:pt idx="6">
                  <c:v>1.8770119999999999</c:v>
                </c:pt>
                <c:pt idx="7">
                  <c:v>1.1461980000000001</c:v>
                </c:pt>
                <c:pt idx="8">
                  <c:v>1.5716039999999998</c:v>
                </c:pt>
                <c:pt idx="9">
                  <c:v>8.2188250000000007</c:v>
                </c:pt>
                <c:pt idx="10">
                  <c:v>2.7945069999999999</c:v>
                </c:pt>
                <c:pt idx="11">
                  <c:v>9.1522690000000004</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invertIfNegative val="0"/>
          <c:val>
            <c:numRef>
              <c:f>'8.8'!$B$31:$M$31</c:f>
              <c:numCache>
                <c:formatCode>#\ ##0.0</c:formatCode>
                <c:ptCount val="12"/>
                <c:pt idx="0">
                  <c:v>0.11835999999999999</c:v>
                </c:pt>
                <c:pt idx="1">
                  <c:v>8.4779999999999994E-2</c:v>
                </c:pt>
                <c:pt idx="2">
                  <c:v>5.1409999999999997E-2</c:v>
                </c:pt>
                <c:pt idx="3">
                  <c:v>2.58E-2</c:v>
                </c:pt>
                <c:pt idx="4">
                  <c:v>0</c:v>
                </c:pt>
                <c:pt idx="5">
                  <c:v>3.5200000000000002E-2</c:v>
                </c:pt>
                <c:pt idx="6">
                  <c:v>1.8100000000000002E-2</c:v>
                </c:pt>
                <c:pt idx="7">
                  <c:v>4.7600000000000003E-2</c:v>
                </c:pt>
                <c:pt idx="8">
                  <c:v>3.4299999999999997E-2</c:v>
                </c:pt>
                <c:pt idx="9">
                  <c:v>8.0950000000000008E-2</c:v>
                </c:pt>
                <c:pt idx="10">
                  <c:v>8.6760000000000004E-2</c:v>
                </c:pt>
                <c:pt idx="11">
                  <c:v>0</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invertIfNegative val="0"/>
          <c:val>
            <c:numRef>
              <c:f>'8.8'!$B$32:$M$32</c:f>
              <c:numCache>
                <c:formatCode>#\ ##0.0</c:formatCode>
                <c:ptCount val="12"/>
                <c:pt idx="0">
                  <c:v>738.4280769999998</c:v>
                </c:pt>
                <c:pt idx="1">
                  <c:v>574.98601799999994</c:v>
                </c:pt>
                <c:pt idx="2">
                  <c:v>552.34376200000008</c:v>
                </c:pt>
                <c:pt idx="3">
                  <c:v>364.53738899999996</c:v>
                </c:pt>
                <c:pt idx="4">
                  <c:v>305.34211300000015</c:v>
                </c:pt>
                <c:pt idx="5">
                  <c:v>129.58461099999997</c:v>
                </c:pt>
                <c:pt idx="6">
                  <c:v>96.311014999999998</c:v>
                </c:pt>
                <c:pt idx="7">
                  <c:v>94.107584000000017</c:v>
                </c:pt>
                <c:pt idx="8">
                  <c:v>131.69100600000002</c:v>
                </c:pt>
                <c:pt idx="9">
                  <c:v>448.90939400000008</c:v>
                </c:pt>
                <c:pt idx="10">
                  <c:v>484.65031300000004</c:v>
                </c:pt>
                <c:pt idx="11">
                  <c:v>580.32906400000013</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invertIfNegative val="0"/>
          <c:val>
            <c:numRef>
              <c:f>'8.8'!$B$33:$M$33</c:f>
              <c:numCache>
                <c:formatCode>#\ ##0.0</c:formatCode>
                <c:ptCount val="12"/>
                <c:pt idx="0">
                  <c:v>621.96509600000002</c:v>
                </c:pt>
                <c:pt idx="1">
                  <c:v>474.64360399999998</c:v>
                </c:pt>
                <c:pt idx="2">
                  <c:v>425.90782999999999</c:v>
                </c:pt>
                <c:pt idx="3">
                  <c:v>257.73500100000001</c:v>
                </c:pt>
                <c:pt idx="4">
                  <c:v>199.64800399999996</c:v>
                </c:pt>
                <c:pt idx="5">
                  <c:v>71.899474000000026</c:v>
                </c:pt>
                <c:pt idx="6">
                  <c:v>109.47918999999999</c:v>
                </c:pt>
                <c:pt idx="7">
                  <c:v>108.24216499999999</c:v>
                </c:pt>
                <c:pt idx="8">
                  <c:v>161.75770100000003</c:v>
                </c:pt>
                <c:pt idx="9">
                  <c:v>299.38949799999989</c:v>
                </c:pt>
                <c:pt idx="10">
                  <c:v>541.7782289999999</c:v>
                </c:pt>
                <c:pt idx="11">
                  <c:v>678.93637799999999</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invertIfNegative val="0"/>
          <c:val>
            <c:numRef>
              <c:f>'8.8'!$B$34:$M$34</c:f>
              <c:numCache>
                <c:formatCode>#\ ##0.0</c:formatCode>
                <c:ptCount val="12"/>
                <c:pt idx="0">
                  <c:v>10.163959999999999</c:v>
                </c:pt>
                <c:pt idx="1">
                  <c:v>7.8490810000000009</c:v>
                </c:pt>
                <c:pt idx="2">
                  <c:v>7.2719330000000015</c:v>
                </c:pt>
                <c:pt idx="3">
                  <c:v>4.1329929999999999</c:v>
                </c:pt>
                <c:pt idx="4">
                  <c:v>3.037312</c:v>
                </c:pt>
                <c:pt idx="5">
                  <c:v>1.7635649999999998</c:v>
                </c:pt>
                <c:pt idx="6">
                  <c:v>1.3786080000000001</c:v>
                </c:pt>
                <c:pt idx="7">
                  <c:v>1.525892</c:v>
                </c:pt>
                <c:pt idx="8">
                  <c:v>1.88046</c:v>
                </c:pt>
                <c:pt idx="9">
                  <c:v>4.6398969999999995</c:v>
                </c:pt>
                <c:pt idx="10">
                  <c:v>6.6992710000000004</c:v>
                </c:pt>
                <c:pt idx="11">
                  <c:v>8.3241250000000004</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1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pPr>
            <a:endParaRPr lang="cs-CZ"/>
          </a:p>
        </c:txPr>
        <c:crossAx val="287896320"/>
        <c:crosses val="autoZero"/>
        <c:auto val="1"/>
        <c:lblAlgn val="ctr"/>
        <c:lblOffset val="100"/>
        <c:noMultiLvlLbl val="0"/>
      </c:catAx>
      <c:valAx>
        <c:axId val="287896320"/>
        <c:scaling>
          <c:orientation val="minMax"/>
          <c:max val="2500"/>
        </c:scaling>
        <c:delete val="0"/>
        <c:axPos val="l"/>
        <c:majorGridlines/>
        <c:numFmt formatCode="#,##0" sourceLinked="0"/>
        <c:majorTickMark val="out"/>
        <c:minorTickMark val="none"/>
        <c:tickLblPos val="nextTo"/>
        <c:spPr>
          <a:ln>
            <a:noFill/>
          </a:ln>
        </c:spPr>
        <c:txPr>
          <a:bodyPr/>
          <a:lstStyle/>
          <a:p>
            <a:pPr>
              <a:defRPr sz="900"/>
            </a:pPr>
            <a:endParaRPr lang="cs-CZ"/>
          </a:p>
        </c:txPr>
        <c:crossAx val="287894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Instalovaný výkon</c:v>
                </c:pt>
              </c:strCache>
            </c:strRef>
          </c:tx>
          <c:invertIfNegative val="0"/>
          <c:val>
            <c:numRef>
              <c:f>'8.8'!$N$39</c:f>
              <c:numCache>
                <c:formatCode>0.0%</c:formatCode>
                <c:ptCount val="1"/>
                <c:pt idx="0">
                  <c:v>0.16501863604253797</c:v>
                </c:pt>
              </c:numCache>
            </c:numRef>
          </c:val>
          <c:extLst>
            <c:ext xmlns:c16="http://schemas.microsoft.com/office/drawing/2014/chart" uri="{C3380CC4-5D6E-409C-BE32-E72D297353CC}">
              <c16:uniqueId val="{00000000-115A-4B6C-9703-FB8588C05095}"/>
            </c:ext>
          </c:extLst>
        </c:ser>
        <c:ser>
          <c:idx val="1"/>
          <c:order val="1"/>
          <c:tx>
            <c:strRef>
              <c:f>'8.8'!$M$40</c:f>
              <c:strCache>
                <c:ptCount val="1"/>
                <c:pt idx="0">
                  <c:v>Výroba tepla brutto</c:v>
                </c:pt>
              </c:strCache>
            </c:strRef>
          </c:tx>
          <c:invertIfNegative val="0"/>
          <c:val>
            <c:numRef>
              <c:f>'8.8'!$N$40</c:f>
              <c:numCache>
                <c:formatCode>0.0%</c:formatCode>
                <c:ptCount val="1"/>
                <c:pt idx="0">
                  <c:v>0.19355213716231717</c:v>
                </c:pt>
              </c:numCache>
            </c:numRef>
          </c:val>
          <c:extLst>
            <c:ext xmlns:c16="http://schemas.microsoft.com/office/drawing/2014/chart" uri="{C3380CC4-5D6E-409C-BE32-E72D297353CC}">
              <c16:uniqueId val="{00000001-115A-4B6C-9703-FB8588C05095}"/>
            </c:ext>
          </c:extLst>
        </c:ser>
        <c:ser>
          <c:idx val="2"/>
          <c:order val="2"/>
          <c:tx>
            <c:strRef>
              <c:f>'8.8'!$M$41</c:f>
              <c:strCache>
                <c:ptCount val="1"/>
                <c:pt idx="0">
                  <c:v>Dodávky tepla</c:v>
                </c:pt>
              </c:strCache>
            </c:strRef>
          </c:tx>
          <c:invertIfNegative val="0"/>
          <c:val>
            <c:numRef>
              <c:f>'8.8'!$N$41</c:f>
              <c:numCache>
                <c:formatCode>0.0%</c:formatCode>
                <c:ptCount val="1"/>
                <c:pt idx="0">
                  <c:v>0.17258318262648129</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valAx>
    </c:plotArea>
    <c:legend>
      <c:legendPos val="b"/>
      <c:layout>
        <c:manualLayout>
          <c:xMode val="edge"/>
          <c:yMode val="edge"/>
          <c:x val="0.18609824399565114"/>
          <c:y val="0.7266085975893154"/>
          <c:w val="0.81390175600434878"/>
          <c:h val="0.2733914024106844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'8.8'!$A$10</c:f>
              <c:strCache>
                <c:ptCount val="1"/>
                <c:pt idx="0">
                  <c:v>Biomasa</c:v>
                </c:pt>
              </c:strCache>
            </c:strRef>
          </c:tx>
          <c:spPr>
            <a:solidFill>
              <a:schemeClr val="accent3">
                <a:lumMod val="75000"/>
              </a:schemeClr>
            </a:solidFill>
          </c:spPr>
          <c:invertIfNegative val="0"/>
          <c:val>
            <c:numRef>
              <c:f>'8.8'!$B$10:$M$10</c:f>
              <c:numCache>
                <c:formatCode>#\ ##0.0</c:formatCode>
                <c:ptCount val="12"/>
                <c:pt idx="0">
                  <c:v>86.546607000000009</c:v>
                </c:pt>
                <c:pt idx="1">
                  <c:v>62.243110999999992</c:v>
                </c:pt>
                <c:pt idx="2">
                  <c:v>103.28945800000001</c:v>
                </c:pt>
                <c:pt idx="3">
                  <c:v>71.843609000000001</c:v>
                </c:pt>
                <c:pt idx="4">
                  <c:v>76.270508000000007</c:v>
                </c:pt>
                <c:pt idx="5">
                  <c:v>49.747818000000002</c:v>
                </c:pt>
                <c:pt idx="6">
                  <c:v>39.183982999999998</c:v>
                </c:pt>
                <c:pt idx="7">
                  <c:v>29.973414999999999</c:v>
                </c:pt>
                <c:pt idx="8">
                  <c:v>48.227308999999998</c:v>
                </c:pt>
                <c:pt idx="9">
                  <c:v>86.216492000000002</c:v>
                </c:pt>
                <c:pt idx="10">
                  <c:v>108.19935699999999</c:v>
                </c:pt>
                <c:pt idx="11">
                  <c:v>122.76603900000001</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chemeClr val="bg2">
                <a:lumMod val="50000"/>
              </a:schemeClr>
            </a:solidFill>
          </c:spPr>
          <c:invertIfNegative val="0"/>
          <c:val>
            <c:numRef>
              <c:f>'8.8'!$B$11:$M$11</c:f>
              <c:numCache>
                <c:formatCode>#\ ##0.0</c:formatCode>
                <c:ptCount val="12"/>
                <c:pt idx="0">
                  <c:v>0.11835999999999999</c:v>
                </c:pt>
                <c:pt idx="1">
                  <c:v>8.4779999999999994E-2</c:v>
                </c:pt>
                <c:pt idx="2">
                  <c:v>5.1409999999999997E-2</c:v>
                </c:pt>
                <c:pt idx="3">
                  <c:v>2.58E-2</c:v>
                </c:pt>
                <c:pt idx="4">
                  <c:v>0</c:v>
                </c:pt>
                <c:pt idx="5">
                  <c:v>3.5200000000000002E-2</c:v>
                </c:pt>
                <c:pt idx="6">
                  <c:v>1.8100000000000002E-2</c:v>
                </c:pt>
                <c:pt idx="7">
                  <c:v>4.7600000000000003E-2</c:v>
                </c:pt>
                <c:pt idx="8">
                  <c:v>3.4299999999999997E-2</c:v>
                </c:pt>
                <c:pt idx="9">
                  <c:v>8.0950000000000008E-2</c:v>
                </c:pt>
                <c:pt idx="10">
                  <c:v>8.6760000000000004E-2</c:v>
                </c:pt>
                <c:pt idx="11">
                  <c:v>0</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chemeClr val="tx1"/>
            </a:solidFill>
          </c:spPr>
          <c:invertIfNegative val="0"/>
          <c:val>
            <c:numRef>
              <c:f>'8.8'!$B$12:$M$12</c:f>
              <c:numCache>
                <c:formatCode>#\ ##0.0</c:formatCode>
                <c:ptCount val="12"/>
                <c:pt idx="0">
                  <c:v>1435.6881960000001</c:v>
                </c:pt>
                <c:pt idx="1">
                  <c:v>1145.3743899999999</c:v>
                </c:pt>
                <c:pt idx="2">
                  <c:v>964.97933099999989</c:v>
                </c:pt>
                <c:pt idx="3">
                  <c:v>646.07240999999988</c:v>
                </c:pt>
                <c:pt idx="4">
                  <c:v>520.94984299999999</c:v>
                </c:pt>
                <c:pt idx="5">
                  <c:v>223.46030400000001</c:v>
                </c:pt>
                <c:pt idx="6">
                  <c:v>191.92420500000003</c:v>
                </c:pt>
                <c:pt idx="7">
                  <c:v>181.69017399999996</c:v>
                </c:pt>
                <c:pt idx="8">
                  <c:v>232.62565700000002</c:v>
                </c:pt>
                <c:pt idx="9">
                  <c:v>669.80561799999998</c:v>
                </c:pt>
                <c:pt idx="10">
                  <c:v>990.16227299999991</c:v>
                </c:pt>
                <c:pt idx="11">
                  <c:v>1128.231215</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invertIfNegative val="0"/>
          <c:val>
            <c:numRef>
              <c:f>'8.8'!$B$13:$M$13</c:f>
              <c:numCache>
                <c:formatCode>#\ ##0.0</c:formatCode>
                <c:ptCount val="12"/>
                <c:pt idx="0">
                  <c:v>0.21</c:v>
                </c:pt>
                <c:pt idx="1">
                  <c:v>0.16900000000000001</c:v>
                </c:pt>
                <c:pt idx="2">
                  <c:v>0.14399999999999999</c:v>
                </c:pt>
                <c:pt idx="3">
                  <c:v>0.111</c:v>
                </c:pt>
                <c:pt idx="4">
                  <c:v>2E-3</c:v>
                </c:pt>
                <c:pt idx="5">
                  <c:v>1.7294E-2</c:v>
                </c:pt>
                <c:pt idx="6">
                  <c:v>1.5328E-2</c:v>
                </c:pt>
                <c:pt idx="7">
                  <c:v>1.5473000000000001E-2</c:v>
                </c:pt>
                <c:pt idx="8">
                  <c:v>1.4435999999999999E-2</c:v>
                </c:pt>
                <c:pt idx="9">
                  <c:v>0</c:v>
                </c:pt>
                <c:pt idx="10">
                  <c:v>0.152</c:v>
                </c:pt>
                <c:pt idx="11">
                  <c:v>0.192</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invertIfNegative val="0"/>
          <c:val>
            <c:numRef>
              <c:f>'8.8'!$B$14:$M$14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invertIfNegative val="0"/>
          <c:val>
            <c:numRef>
              <c:f>'8.8'!$B$15:$M$15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6E4932"/>
            </a:solidFill>
          </c:spPr>
          <c:invertIfNegative val="0"/>
          <c:val>
            <c:numRef>
              <c:f>'8.8'!$B$16:$M$16</c:f>
              <c:numCache>
                <c:formatCode>#\ ##0.0</c:formatCode>
                <c:ptCount val="12"/>
                <c:pt idx="0">
                  <c:v>58.069114999999996</c:v>
                </c:pt>
                <c:pt idx="1">
                  <c:v>52.322085000000008</c:v>
                </c:pt>
                <c:pt idx="2">
                  <c:v>29.154510000000005</c:v>
                </c:pt>
                <c:pt idx="3">
                  <c:v>18.487903000000003</c:v>
                </c:pt>
                <c:pt idx="4">
                  <c:v>13.930369999999998</c:v>
                </c:pt>
                <c:pt idx="5">
                  <c:v>6.96347</c:v>
                </c:pt>
                <c:pt idx="6">
                  <c:v>2.8824799999999997</c:v>
                </c:pt>
                <c:pt idx="7">
                  <c:v>3.3169599999999999</c:v>
                </c:pt>
                <c:pt idx="8">
                  <c:v>7.9589999999999987</c:v>
                </c:pt>
                <c:pt idx="9">
                  <c:v>28.879501999999995</c:v>
                </c:pt>
                <c:pt idx="10">
                  <c:v>32.734724999999997</c:v>
                </c:pt>
                <c:pt idx="11">
                  <c:v>33.235520999999999</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invertIfNegative val="0"/>
          <c:val>
            <c:numRef>
              <c:f>'8.8'!$B$17:$M$17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invertIfNegative val="0"/>
          <c:val>
            <c:numRef>
              <c:f>'8.8'!$B$18:$M$18</c:f>
              <c:numCache>
                <c:formatCode>#\ ##0.0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invertIfNegative val="0"/>
          <c:val>
            <c:numRef>
              <c:f>'8.8'!$B$19:$M$19</c:f>
              <c:numCache>
                <c:formatCode>#\ ##0.0</c:formatCode>
                <c:ptCount val="12"/>
                <c:pt idx="0">
                  <c:v>69.167059999999992</c:v>
                </c:pt>
                <c:pt idx="1">
                  <c:v>59.500529999999998</c:v>
                </c:pt>
                <c:pt idx="2">
                  <c:v>63.862819999999999</c:v>
                </c:pt>
                <c:pt idx="3">
                  <c:v>55.68374</c:v>
                </c:pt>
                <c:pt idx="4">
                  <c:v>66.82338</c:v>
                </c:pt>
                <c:pt idx="5">
                  <c:v>55.711669999999998</c:v>
                </c:pt>
                <c:pt idx="6">
                  <c:v>58.628029999999995</c:v>
                </c:pt>
                <c:pt idx="7">
                  <c:v>58.028410000000001</c:v>
                </c:pt>
                <c:pt idx="8">
                  <c:v>59.464080000000003</c:v>
                </c:pt>
                <c:pt idx="9">
                  <c:v>43.012229999999995</c:v>
                </c:pt>
                <c:pt idx="10">
                  <c:v>63.113999999999997</c:v>
                </c:pt>
                <c:pt idx="11">
                  <c:v>62.709739999999996</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invertIfNegative val="0"/>
          <c:val>
            <c:numRef>
              <c:f>'8.8'!$B$20:$M$20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invertIfNegative val="0"/>
          <c:val>
            <c:numRef>
              <c:f>'8.8'!$B$21:$M$21</c:f>
              <c:numCache>
                <c:formatCode>#\ ##0.0</c:formatCode>
                <c:ptCount val="12"/>
                <c:pt idx="0">
                  <c:v>2.2010000000000001</c:v>
                </c:pt>
                <c:pt idx="1">
                  <c:v>1.847</c:v>
                </c:pt>
                <c:pt idx="2">
                  <c:v>1.04</c:v>
                </c:pt>
                <c:pt idx="3">
                  <c:v>1.575</c:v>
                </c:pt>
                <c:pt idx="4">
                  <c:v>1.786</c:v>
                </c:pt>
                <c:pt idx="5">
                  <c:v>0.36099999999999999</c:v>
                </c:pt>
                <c:pt idx="6">
                  <c:v>1.845</c:v>
                </c:pt>
                <c:pt idx="7">
                  <c:v>0</c:v>
                </c:pt>
                <c:pt idx="8">
                  <c:v>0</c:v>
                </c:pt>
                <c:pt idx="9">
                  <c:v>6.0000000000000001E-3</c:v>
                </c:pt>
                <c:pt idx="10">
                  <c:v>0</c:v>
                </c:pt>
                <c:pt idx="11">
                  <c:v>0.50700000000000001</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invertIfNegative val="0"/>
          <c:val>
            <c:numRef>
              <c:f>'8.8'!$B$22:$M$22</c:f>
              <c:numCache>
                <c:formatCode>#\ ##0.0</c:formatCode>
                <c:ptCount val="12"/>
                <c:pt idx="0">
                  <c:v>266.27603099999999</c:v>
                </c:pt>
                <c:pt idx="1">
                  <c:v>248.09912800000004</c:v>
                </c:pt>
                <c:pt idx="2">
                  <c:v>263.262023</c:v>
                </c:pt>
                <c:pt idx="3">
                  <c:v>173.75971400000003</c:v>
                </c:pt>
                <c:pt idx="4">
                  <c:v>143.27630199999999</c:v>
                </c:pt>
                <c:pt idx="5">
                  <c:v>107.69245800000002</c:v>
                </c:pt>
                <c:pt idx="6">
                  <c:v>92.803736999999998</c:v>
                </c:pt>
                <c:pt idx="7">
                  <c:v>133.165425</c:v>
                </c:pt>
                <c:pt idx="8">
                  <c:v>146.60615600000003</c:v>
                </c:pt>
                <c:pt idx="9">
                  <c:v>225.944411</c:v>
                </c:pt>
                <c:pt idx="10">
                  <c:v>261.491649</c:v>
                </c:pt>
                <c:pt idx="11">
                  <c:v>330.93350199999998</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invertIfNegative val="0"/>
          <c:val>
            <c:numRef>
              <c:f>'8.8'!$B$23:$M$23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invertIfNegative val="0"/>
          <c:val>
            <c:numRef>
              <c:f>'8.8'!$B$24:$M$24</c:f>
              <c:numCache>
                <c:formatCode>#\ ##0.0</c:formatCode>
                <c:ptCount val="12"/>
                <c:pt idx="0">
                  <c:v>2.3154509999999999</c:v>
                </c:pt>
                <c:pt idx="1">
                  <c:v>0.26727400000000001</c:v>
                </c:pt>
                <c:pt idx="2">
                  <c:v>0.70061800000000007</c:v>
                </c:pt>
                <c:pt idx="3">
                  <c:v>0.38038</c:v>
                </c:pt>
                <c:pt idx="4">
                  <c:v>0.23519599999999999</c:v>
                </c:pt>
                <c:pt idx="5">
                  <c:v>0.499504</c:v>
                </c:pt>
                <c:pt idx="6">
                  <c:v>1.217573</c:v>
                </c:pt>
                <c:pt idx="7">
                  <c:v>0.17341699999999999</c:v>
                </c:pt>
                <c:pt idx="8">
                  <c:v>0.30794199999999999</c:v>
                </c:pt>
                <c:pt idx="9">
                  <c:v>0.23546600000000001</c:v>
                </c:pt>
                <c:pt idx="10">
                  <c:v>0.41392200000000001</c:v>
                </c:pt>
                <c:pt idx="11">
                  <c:v>0.46552700000000002</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solidFill>
              <a:srgbClr val="EBE600"/>
            </a:solidFill>
          </c:spPr>
          <c:invertIfNegative val="0"/>
          <c:val>
            <c:numRef>
              <c:f>'8.8'!$B$25:$M$25</c:f>
              <c:numCache>
                <c:formatCode>#\ ##0.0</c:formatCode>
                <c:ptCount val="12"/>
                <c:pt idx="0">
                  <c:v>355.067903</c:v>
                </c:pt>
                <c:pt idx="1">
                  <c:v>224.48253800000001</c:v>
                </c:pt>
                <c:pt idx="2">
                  <c:v>238.52048200000002</c:v>
                </c:pt>
                <c:pt idx="3">
                  <c:v>172.78703000000004</c:v>
                </c:pt>
                <c:pt idx="4">
                  <c:v>142.10432499999999</c:v>
                </c:pt>
                <c:pt idx="5">
                  <c:v>83.452624000000014</c:v>
                </c:pt>
                <c:pt idx="6">
                  <c:v>73.328445999999985</c:v>
                </c:pt>
                <c:pt idx="7">
                  <c:v>74.049195000000012</c:v>
                </c:pt>
                <c:pt idx="8">
                  <c:v>89.218470999999994</c:v>
                </c:pt>
                <c:pt idx="9">
                  <c:v>193.83452700000004</c:v>
                </c:pt>
                <c:pt idx="10">
                  <c:v>235.20261400000004</c:v>
                </c:pt>
                <c:pt idx="11">
                  <c:v>315.21381600000001</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1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pPr>
            <a:endParaRPr lang="cs-CZ"/>
          </a:p>
        </c:txPr>
        <c:crossAx val="288228096"/>
        <c:crosses val="autoZero"/>
        <c:auto val="1"/>
        <c:lblAlgn val="ctr"/>
        <c:lblOffset val="100"/>
        <c:noMultiLvlLbl val="0"/>
      </c:catAx>
      <c:valAx>
        <c:axId val="2882280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5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923E-4C3A-978F-E28D8978B01A}"/>
              </c:ext>
            </c:extLst>
          </c:dPt>
          <c:dPt>
            <c:idx val="1"/>
            <c:bubble3D val="0"/>
            <c:spPr>
              <a:solidFill>
                <a:srgbClr val="EEECE1">
                  <a:lumMod val="50000"/>
                </a:srgbClr>
              </a:solidFill>
            </c:spPr>
            <c:extLst>
              <c:ext xmlns:c16="http://schemas.microsoft.com/office/drawing/2014/chart" uri="{C3380CC4-5D6E-409C-BE32-E72D297353CC}">
                <c16:uniqueId val="{00000003-923E-4C3A-978F-E28D8978B01A}"/>
              </c:ext>
            </c:extLst>
          </c:dPt>
          <c:dPt>
            <c:idx val="2"/>
            <c:bubble3D val="0"/>
            <c:spPr>
              <a:solidFill>
                <a:sysClr val="windowText" lastClr="000000"/>
              </a:solidFill>
            </c:spPr>
            <c:extLst>
              <c:ext xmlns:c16="http://schemas.microsoft.com/office/drawing/2014/chart" uri="{C3380CC4-5D6E-409C-BE32-E72D297353CC}">
                <c16:uniqueId val="{00000005-923E-4C3A-978F-E28D8978B01A}"/>
              </c:ext>
            </c:extLst>
          </c:dPt>
          <c:dPt>
            <c:idx val="5"/>
            <c:bubble3D val="0"/>
            <c:extLst>
              <c:ext xmlns:c16="http://schemas.microsoft.com/office/drawing/2014/chart" uri="{C3380CC4-5D6E-409C-BE32-E72D297353CC}">
                <c16:uniqueId val="{00000006-923E-4C3A-978F-E28D8978B01A}"/>
              </c:ext>
            </c:extLst>
          </c:dPt>
          <c:dPt>
            <c:idx val="6"/>
            <c:bubble3D val="0"/>
            <c:spPr>
              <a:solidFill>
                <a:srgbClr val="6E4932"/>
              </a:solidFill>
            </c:spPr>
            <c:extLst>
              <c:ext xmlns:c16="http://schemas.microsoft.com/office/drawing/2014/chart" uri="{C3380CC4-5D6E-409C-BE32-E72D297353CC}">
                <c16:uniqueId val="{00000008-923E-4C3A-978F-E28D8978B01A}"/>
              </c:ext>
            </c:extLst>
          </c:dPt>
          <c:dPt>
            <c:idx val="7"/>
            <c:bubble3D val="0"/>
            <c:extLst>
              <c:ext xmlns:c16="http://schemas.microsoft.com/office/drawing/2014/chart" uri="{C3380CC4-5D6E-409C-BE32-E72D297353CC}">
                <c16:uniqueId val="{00000009-923E-4C3A-978F-E28D8978B01A}"/>
              </c:ext>
            </c:extLst>
          </c:dPt>
          <c:dPt>
            <c:idx val="15"/>
            <c:bubble3D val="0"/>
            <c:spPr>
              <a:solidFill>
                <a:srgbClr val="EBE600"/>
              </a:solidFill>
            </c:spPr>
            <c:extLst>
              <c:ext xmlns:c16="http://schemas.microsoft.com/office/drawing/2014/chart" uri="{C3380CC4-5D6E-409C-BE32-E72D297353CC}">
                <c16:uniqueId val="{0000000B-923E-4C3A-978F-E28D8978B01A}"/>
              </c:ext>
            </c:extLst>
          </c:dPt>
          <c:cat>
            <c:numRef>
              <c:f>'8.8'!$U$10:$U$25</c:f>
              <c:numCache>
                <c:formatCode>0.0%</c:formatCode>
                <c:ptCount val="16"/>
              </c:numCache>
            </c:numRef>
          </c:cat>
          <c:val>
            <c:numRef>
              <c:f>'8.8'!$P$10:$P$25</c:f>
              <c:numCache>
                <c:formatCode>0.0</c:formatCode>
                <c:ptCount val="16"/>
              </c:numCache>
            </c:numRef>
          </c:val>
          <c:extLst>
            <c:ext xmlns:c16="http://schemas.microsoft.com/office/drawing/2014/chart" uri="{C3380CC4-5D6E-409C-BE32-E72D297353CC}">
              <c16:uniqueId val="{0000000C-923E-4C3A-978F-E28D8978B01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c:ext xmlns:c16="http://schemas.microsoft.com/office/drawing/2014/chart" uri="{C3380CC4-5D6E-409C-BE32-E72D297353CC}">
                <c16:uniqueId val="{00000000-58CD-40D8-A955-463567CFDADD}"/>
              </c:ext>
            </c:extLst>
          </c:dPt>
          <c:dPt>
            <c:idx val="7"/>
            <c:bubble3D val="0"/>
            <c:extLst>
              <c:ext xmlns:c16="http://schemas.microsoft.com/office/drawing/2014/chart" uri="{C3380CC4-5D6E-409C-BE32-E72D297353CC}">
                <c16:uniqueId val="{00000001-58CD-40D8-A955-463567CFDADD}"/>
              </c:ext>
            </c:extLst>
          </c:dPt>
          <c:dLbls>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4112.2357439999996</c:v>
                </c:pt>
                <c:pt idx="1">
                  <c:v>4954.4136230000004</c:v>
                </c:pt>
                <c:pt idx="2">
                  <c:v>5413.6417510000001</c:v>
                </c:pt>
                <c:pt idx="3">
                  <c:v>3172.5281955246533</c:v>
                </c:pt>
                <c:pt idx="4">
                  <c:v>1544.9439206</c:v>
                </c:pt>
                <c:pt idx="5">
                  <c:v>2888.4898429999998</c:v>
                </c:pt>
                <c:pt idx="6">
                  <c:v>2053.263090073181</c:v>
                </c:pt>
                <c:pt idx="7">
                  <c:v>14829.813361000002</c:v>
                </c:pt>
                <c:pt idx="8">
                  <c:v>3331.0254999999997</c:v>
                </c:pt>
                <c:pt idx="9">
                  <c:v>3980.4604380000001</c:v>
                </c:pt>
                <c:pt idx="10">
                  <c:v>3969.1197830000001</c:v>
                </c:pt>
                <c:pt idx="11">
                  <c:v>19644.215095000003</c:v>
                </c:pt>
                <c:pt idx="12">
                  <c:v>12165.459374000002</c:v>
                </c:pt>
                <c:pt idx="13">
                  <c:v>3868.8865310334882</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6AC7-42F6-AE1A-169966476CFA}"/>
              </c:ext>
            </c:extLst>
          </c:dPt>
          <c:cat>
            <c:numRef>
              <c:f>'8.8'!$U$27:$U$34</c:f>
              <c:numCache>
                <c:formatCode>#\ ##0.0</c:formatCode>
                <c:ptCount val="8"/>
              </c:numCache>
            </c:numRef>
          </c:cat>
          <c:val>
            <c:numRef>
              <c:f>'8.8'!$P$27:$P$34</c:f>
              <c:numCache>
                <c:formatCode>0.0</c:formatCode>
                <c:ptCount val="8"/>
              </c:numCache>
            </c:numRef>
          </c:val>
          <c:extLst>
            <c:ext xmlns:c16="http://schemas.microsoft.com/office/drawing/2014/chart" uri="{C3380CC4-5D6E-409C-BE32-E72D297353CC}">
              <c16:uniqueId val="{00000001-6AC7-42F6-AE1A-169966476CF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'8.9'!$A$27</c:f>
              <c:strCache>
                <c:ptCount val="1"/>
                <c:pt idx="0">
                  <c:v>Průmysl</c:v>
                </c:pt>
              </c:strCache>
            </c:strRef>
          </c:tx>
          <c:invertIfNegative val="0"/>
          <c:val>
            <c:numRef>
              <c:f>'8.9'!$B$27:$M$27</c:f>
              <c:numCache>
                <c:formatCode>#\ ##0.0</c:formatCode>
                <c:ptCount val="12"/>
                <c:pt idx="0">
                  <c:v>94.120450999999974</c:v>
                </c:pt>
                <c:pt idx="1">
                  <c:v>75.842003000000005</c:v>
                </c:pt>
                <c:pt idx="2">
                  <c:v>71.433931000000015</c:v>
                </c:pt>
                <c:pt idx="3">
                  <c:v>51.267545000000005</c:v>
                </c:pt>
                <c:pt idx="4">
                  <c:v>32.275199999999998</c:v>
                </c:pt>
                <c:pt idx="5">
                  <c:v>26.642717000000001</c:v>
                </c:pt>
                <c:pt idx="6">
                  <c:v>21.241665999999999</c:v>
                </c:pt>
                <c:pt idx="7">
                  <c:v>24.989293000000004</c:v>
                </c:pt>
                <c:pt idx="8">
                  <c:v>28.710658999999996</c:v>
                </c:pt>
                <c:pt idx="9">
                  <c:v>75.194164999999998</c:v>
                </c:pt>
                <c:pt idx="10">
                  <c:v>79.597495999999978</c:v>
                </c:pt>
                <c:pt idx="11">
                  <c:v>88.600689000000017</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val>
            <c:numRef>
              <c:f>'8.9'!$B$28:$M$28</c:f>
              <c:numCache>
                <c:formatCode>#\ ##0.0</c:formatCode>
                <c:ptCount val="12"/>
                <c:pt idx="0">
                  <c:v>0</c:v>
                </c:pt>
                <c:pt idx="1">
                  <c:v>0</c:v>
                </c:pt>
                <c:pt idx="2">
                  <c:v>0</c:v>
                </c:pt>
                <c:pt idx="3">
                  <c:v>0</c:v>
                </c:pt>
                <c:pt idx="4">
                  <c:v>0.90730600000000006</c:v>
                </c:pt>
                <c:pt idx="5">
                  <c:v>0.368093</c:v>
                </c:pt>
                <c:pt idx="6">
                  <c:v>0.258326</c:v>
                </c:pt>
                <c:pt idx="7">
                  <c:v>0.32424799999999998</c:v>
                </c:pt>
                <c:pt idx="8">
                  <c:v>0.48383599999999999</c:v>
                </c:pt>
                <c:pt idx="9">
                  <c:v>1.2403649999999999</c:v>
                </c:pt>
                <c:pt idx="10">
                  <c:v>4.5554809999999994</c:v>
                </c:pt>
                <c:pt idx="11">
                  <c:v>9.072889</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val>
            <c:numRef>
              <c:f>'8.9'!$B$29:$M$29</c:f>
              <c:numCache>
                <c:formatCode>#\ ##0.0</c:formatCode>
                <c:ptCount val="12"/>
                <c:pt idx="0">
                  <c:v>0.29949999999999999</c:v>
                </c:pt>
                <c:pt idx="1">
                  <c:v>0.16600000000000001</c:v>
                </c:pt>
                <c:pt idx="2">
                  <c:v>0.152</c:v>
                </c:pt>
                <c:pt idx="3">
                  <c:v>8.4900000000000003E-2</c:v>
                </c:pt>
                <c:pt idx="4">
                  <c:v>2.6499999999999999E-2</c:v>
                </c:pt>
                <c:pt idx="5">
                  <c:v>6.0999999999999995E-3</c:v>
                </c:pt>
                <c:pt idx="6">
                  <c:v>5.4999999999999997E-3</c:v>
                </c:pt>
                <c:pt idx="7">
                  <c:v>4.3E-3</c:v>
                </c:pt>
                <c:pt idx="8">
                  <c:v>2.2800000000000001E-2</c:v>
                </c:pt>
                <c:pt idx="9">
                  <c:v>0.108</c:v>
                </c:pt>
                <c:pt idx="10">
                  <c:v>0.14885499999999999</c:v>
                </c:pt>
                <c:pt idx="11">
                  <c:v>0.16761000000000001</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val>
            <c:numRef>
              <c:f>'8.9'!$B$30:$M$30</c:f>
              <c:numCache>
                <c:formatCode>#\ ##0.0</c:formatCode>
                <c:ptCount val="12"/>
                <c:pt idx="0">
                  <c:v>5.9371889999999992</c:v>
                </c:pt>
                <c:pt idx="1">
                  <c:v>3.9008849999999997</c:v>
                </c:pt>
                <c:pt idx="2">
                  <c:v>3.0610650000000001</c:v>
                </c:pt>
                <c:pt idx="3">
                  <c:v>1.5169030000000001</c:v>
                </c:pt>
                <c:pt idx="4">
                  <c:v>0.31855700000000003</c:v>
                </c:pt>
                <c:pt idx="5">
                  <c:v>0.110342</c:v>
                </c:pt>
                <c:pt idx="6">
                  <c:v>5.7622E-2</c:v>
                </c:pt>
                <c:pt idx="7">
                  <c:v>3.5698000000000001E-2</c:v>
                </c:pt>
                <c:pt idx="8">
                  <c:v>9.9475999999999995E-2</c:v>
                </c:pt>
                <c:pt idx="9">
                  <c:v>1.7675889999999999</c:v>
                </c:pt>
                <c:pt idx="10">
                  <c:v>2.7923990000000001</c:v>
                </c:pt>
                <c:pt idx="11">
                  <c:v>4.0044979999999999</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val>
            <c:numRef>
              <c:f>'8.9'!$B$31:$M$31</c:f>
              <c:numCache>
                <c:formatCode>#\ ##0.0</c:formatCode>
                <c:ptCount val="12"/>
                <c:pt idx="0">
                  <c:v>1.023315</c:v>
                </c:pt>
                <c:pt idx="1">
                  <c:v>0.84287999999999996</c:v>
                </c:pt>
                <c:pt idx="2">
                  <c:v>0.33259100000000003</c:v>
                </c:pt>
                <c:pt idx="3">
                  <c:v>8.5084000000000007E-2</c:v>
                </c:pt>
                <c:pt idx="4">
                  <c:v>9.6765000000000004E-2</c:v>
                </c:pt>
                <c:pt idx="5">
                  <c:v>9.5435000000000006E-2</c:v>
                </c:pt>
                <c:pt idx="6">
                  <c:v>5.7872E-2</c:v>
                </c:pt>
                <c:pt idx="7">
                  <c:v>8.5805999999999993E-2</c:v>
                </c:pt>
                <c:pt idx="8">
                  <c:v>0.27432600000000001</c:v>
                </c:pt>
                <c:pt idx="9">
                  <c:v>0.56693399999999994</c:v>
                </c:pt>
                <c:pt idx="10">
                  <c:v>0.64904200000000001</c:v>
                </c:pt>
                <c:pt idx="11">
                  <c:v>0.83063599999999993</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invertIfNegative val="0"/>
          <c:val>
            <c:numRef>
              <c:f>'8.9'!$B$32:$M$32</c:f>
              <c:numCache>
                <c:formatCode>#\ ##0.0</c:formatCode>
                <c:ptCount val="12"/>
                <c:pt idx="0">
                  <c:v>251.24563899999998</c:v>
                </c:pt>
                <c:pt idx="1">
                  <c:v>183.04773400000002</c:v>
                </c:pt>
                <c:pt idx="2">
                  <c:v>172.56701999999999</c:v>
                </c:pt>
                <c:pt idx="3">
                  <c:v>110.38309099999998</c:v>
                </c:pt>
                <c:pt idx="4">
                  <c:v>83.836749999999981</c:v>
                </c:pt>
                <c:pt idx="5">
                  <c:v>42.312235000000008</c:v>
                </c:pt>
                <c:pt idx="6">
                  <c:v>39.769417000000011</c:v>
                </c:pt>
                <c:pt idx="7">
                  <c:v>38.702635000000008</c:v>
                </c:pt>
                <c:pt idx="8">
                  <c:v>51.817453</c:v>
                </c:pt>
                <c:pt idx="9">
                  <c:v>125.933525</c:v>
                </c:pt>
                <c:pt idx="10">
                  <c:v>186.44249100000002</c:v>
                </c:pt>
                <c:pt idx="11">
                  <c:v>223.63262600000004</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invertIfNegative val="0"/>
          <c:val>
            <c:numRef>
              <c:f>'8.9'!$B$33:$M$33</c:f>
              <c:numCache>
                <c:formatCode>#\ ##0.0</c:formatCode>
                <c:ptCount val="12"/>
                <c:pt idx="0">
                  <c:v>147.00300700000008</c:v>
                </c:pt>
                <c:pt idx="1">
                  <c:v>109.48224500000001</c:v>
                </c:pt>
                <c:pt idx="2">
                  <c:v>100.10726699999999</c:v>
                </c:pt>
                <c:pt idx="3">
                  <c:v>45.851458999999998</c:v>
                </c:pt>
                <c:pt idx="4">
                  <c:v>61.484732999999991</c:v>
                </c:pt>
                <c:pt idx="5">
                  <c:v>28.540585999999998</c:v>
                </c:pt>
                <c:pt idx="6">
                  <c:v>29.348776999999991</c:v>
                </c:pt>
                <c:pt idx="7">
                  <c:v>31.499784000000005</c:v>
                </c:pt>
                <c:pt idx="8">
                  <c:v>36.381591</c:v>
                </c:pt>
                <c:pt idx="9">
                  <c:v>72.067769000000013</c:v>
                </c:pt>
                <c:pt idx="10">
                  <c:v>97.953306999999981</c:v>
                </c:pt>
                <c:pt idx="11">
                  <c:v>117.57186299999999</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invertIfNegative val="0"/>
          <c:val>
            <c:numRef>
              <c:f>'8.9'!$B$34:$M$34</c:f>
              <c:numCache>
                <c:formatCode>#\ ##0.0</c:formatCode>
                <c:ptCount val="12"/>
                <c:pt idx="0">
                  <c:v>2.9869870000000001</c:v>
                </c:pt>
                <c:pt idx="1">
                  <c:v>2.3505770000000004</c:v>
                </c:pt>
                <c:pt idx="2">
                  <c:v>2.23861</c:v>
                </c:pt>
                <c:pt idx="3">
                  <c:v>1.07548</c:v>
                </c:pt>
                <c:pt idx="4">
                  <c:v>0.82428000000000012</c:v>
                </c:pt>
                <c:pt idx="5">
                  <c:v>0.10729</c:v>
                </c:pt>
                <c:pt idx="6">
                  <c:v>8.3690000000000001E-2</c:v>
                </c:pt>
                <c:pt idx="7">
                  <c:v>9.1230000000000006E-2</c:v>
                </c:pt>
                <c:pt idx="8">
                  <c:v>0.52903999999999995</c:v>
                </c:pt>
                <c:pt idx="9">
                  <c:v>1.3060589999999996</c:v>
                </c:pt>
                <c:pt idx="10">
                  <c:v>1.904204</c:v>
                </c:pt>
                <c:pt idx="11">
                  <c:v>2.6120199999999998</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1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pPr>
            <a:endParaRPr lang="cs-CZ"/>
          </a:p>
        </c:txPr>
        <c:crossAx val="199538176"/>
        <c:crosses val="autoZero"/>
        <c:auto val="1"/>
        <c:lblAlgn val="ctr"/>
        <c:lblOffset val="100"/>
        <c:noMultiLvlLbl val="0"/>
      </c:catAx>
      <c:valAx>
        <c:axId val="199538176"/>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19953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Instalovaný výkon</c:v>
                </c:pt>
              </c:strCache>
            </c:strRef>
          </c:tx>
          <c:invertIfNegative val="0"/>
          <c:val>
            <c:numRef>
              <c:f>'8.9'!$N$39</c:f>
              <c:numCache>
                <c:formatCode>0.0%</c:formatCode>
                <c:ptCount val="1"/>
                <c:pt idx="0">
                  <c:v>3.1741807886983955E-2</c:v>
                </c:pt>
              </c:numCache>
            </c:numRef>
          </c:val>
          <c:extLst>
            <c:ext xmlns:c16="http://schemas.microsoft.com/office/drawing/2014/chart" uri="{C3380CC4-5D6E-409C-BE32-E72D297353CC}">
              <c16:uniqueId val="{00000000-5561-40B9-86E9-FCC4A9713A4F}"/>
            </c:ext>
          </c:extLst>
        </c:ser>
        <c:ser>
          <c:idx val="1"/>
          <c:order val="1"/>
          <c:tx>
            <c:strRef>
              <c:f>'8.9'!$M$40</c:f>
              <c:strCache>
                <c:ptCount val="1"/>
                <c:pt idx="0">
                  <c:v>Výroba tepla brutto</c:v>
                </c:pt>
              </c:strCache>
            </c:strRef>
          </c:tx>
          <c:invertIfNegative val="0"/>
          <c:val>
            <c:numRef>
              <c:f>'8.9'!$N$40</c:f>
              <c:numCache>
                <c:formatCode>0.0%</c:formatCode>
                <c:ptCount val="1"/>
                <c:pt idx="0">
                  <c:v>4.0703160579895259E-2</c:v>
                </c:pt>
              </c:numCache>
            </c:numRef>
          </c:val>
          <c:extLst>
            <c:ext xmlns:c16="http://schemas.microsoft.com/office/drawing/2014/chart" uri="{C3380CC4-5D6E-409C-BE32-E72D297353CC}">
              <c16:uniqueId val="{00000001-5561-40B9-86E9-FCC4A9713A4F}"/>
            </c:ext>
          </c:extLst>
        </c:ser>
        <c:ser>
          <c:idx val="2"/>
          <c:order val="2"/>
          <c:tx>
            <c:strRef>
              <c:f>'8.9'!$M$41</c:f>
              <c:strCache>
                <c:ptCount val="1"/>
                <c:pt idx="0">
                  <c:v>Dodávky tepla</c:v>
                </c:pt>
              </c:strCache>
            </c:strRef>
          </c:tx>
          <c:invertIfNegative val="0"/>
          <c:val>
            <c:numRef>
              <c:f>'8.9'!$N$41</c:f>
              <c:numCache>
                <c:formatCode>0.0%</c:formatCode>
                <c:ptCount val="1"/>
                <c:pt idx="0">
                  <c:v>3.8765085453590697E-2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valAx>
    </c:plotArea>
    <c:legend>
      <c:legendPos val="b"/>
      <c:layout>
        <c:manualLayout>
          <c:xMode val="edge"/>
          <c:yMode val="edge"/>
          <c:x val="0.18609824399565114"/>
          <c:y val="0.73409922545728223"/>
          <c:w val="0.81390175600434878"/>
          <c:h val="0.265900774542717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'8.9'!$A$10</c:f>
              <c:strCache>
                <c:ptCount val="1"/>
                <c:pt idx="0">
                  <c:v>Biomasa</c:v>
                </c:pt>
              </c:strCache>
            </c:strRef>
          </c:tx>
          <c:spPr>
            <a:solidFill>
              <a:schemeClr val="accent3">
                <a:lumMod val="75000"/>
              </a:schemeClr>
            </a:solidFill>
          </c:spPr>
          <c:invertIfNegative val="0"/>
          <c:val>
            <c:numRef>
              <c:f>'8.9'!$B$10:$M$10</c:f>
              <c:numCache>
                <c:formatCode>#\ ##0.0</c:formatCode>
                <c:ptCount val="12"/>
                <c:pt idx="0">
                  <c:v>17.692271000000002</c:v>
                </c:pt>
                <c:pt idx="1">
                  <c:v>15.135266000000001</c:v>
                </c:pt>
                <c:pt idx="2">
                  <c:v>14.501079000000001</c:v>
                </c:pt>
                <c:pt idx="3">
                  <c:v>13.709134000000001</c:v>
                </c:pt>
                <c:pt idx="4">
                  <c:v>12.348056</c:v>
                </c:pt>
                <c:pt idx="5">
                  <c:v>6.775659000000001</c:v>
                </c:pt>
                <c:pt idx="6">
                  <c:v>8.3629680000000004</c:v>
                </c:pt>
                <c:pt idx="7">
                  <c:v>10.265336999999999</c:v>
                </c:pt>
                <c:pt idx="8">
                  <c:v>16.616899</c:v>
                </c:pt>
                <c:pt idx="9">
                  <c:v>25.356423000000003</c:v>
                </c:pt>
                <c:pt idx="10">
                  <c:v>22.602423999999999</c:v>
                </c:pt>
                <c:pt idx="11">
                  <c:v>29.982934999999998</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chemeClr val="bg2">
                <a:lumMod val="50000"/>
              </a:schemeClr>
            </a:solidFill>
          </c:spPr>
          <c:invertIfNegative val="0"/>
          <c:val>
            <c:numRef>
              <c:f>'8.9'!$B$11:$M$11</c:f>
              <c:numCache>
                <c:formatCode>#\ ##0.0</c:formatCode>
                <c:ptCount val="12"/>
                <c:pt idx="0">
                  <c:v>6.7906850000000007</c:v>
                </c:pt>
                <c:pt idx="1">
                  <c:v>6.1636269999999991</c:v>
                </c:pt>
                <c:pt idx="2">
                  <c:v>5.8805899999999998</c:v>
                </c:pt>
                <c:pt idx="3">
                  <c:v>4.4419899999999997</c:v>
                </c:pt>
                <c:pt idx="4">
                  <c:v>3.802934</c:v>
                </c:pt>
                <c:pt idx="5">
                  <c:v>3.4703620000000002</c:v>
                </c:pt>
                <c:pt idx="6">
                  <c:v>3.0171930000000002</c:v>
                </c:pt>
                <c:pt idx="7">
                  <c:v>3.0294669999999999</c:v>
                </c:pt>
                <c:pt idx="8">
                  <c:v>3.2287129999999999</c:v>
                </c:pt>
                <c:pt idx="9">
                  <c:v>5.0709020000000002</c:v>
                </c:pt>
                <c:pt idx="10">
                  <c:v>5.9843130000000002</c:v>
                </c:pt>
                <c:pt idx="11">
                  <c:v>7.2606659999999996</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chemeClr val="tx1"/>
            </a:solidFill>
          </c:spPr>
          <c:invertIfNegative val="0"/>
          <c:val>
            <c:numRef>
              <c:f>'8.9'!$B$12:$M$12</c:f>
              <c:numCache>
                <c:formatCode>#\ ##0.0</c:formatCode>
                <c:ptCount val="12"/>
                <c:pt idx="0">
                  <c:v>197.27967100000001</c:v>
                </c:pt>
                <c:pt idx="1">
                  <c:v>134.93706800000001</c:v>
                </c:pt>
                <c:pt idx="2">
                  <c:v>74.424399999999991</c:v>
                </c:pt>
                <c:pt idx="3">
                  <c:v>39.068275</c:v>
                </c:pt>
                <c:pt idx="4">
                  <c:v>14.958943</c:v>
                </c:pt>
                <c:pt idx="5">
                  <c:v>29.521408999999998</c:v>
                </c:pt>
                <c:pt idx="6">
                  <c:v>1.0832870000000001</c:v>
                </c:pt>
                <c:pt idx="7">
                  <c:v>0.18899000000000002</c:v>
                </c:pt>
                <c:pt idx="8">
                  <c:v>0.13917599999999999</c:v>
                </c:pt>
                <c:pt idx="9">
                  <c:v>73.108396999999997</c:v>
                </c:pt>
                <c:pt idx="10">
                  <c:v>53.771830999999999</c:v>
                </c:pt>
                <c:pt idx="11">
                  <c:v>56.813656000000002</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invertIfNegative val="0"/>
          <c:val>
            <c:numRef>
              <c:f>'8.9'!$B$13:$M$13</c:f>
              <c:numCache>
                <c:formatCode>#\ ##0.0</c:formatCode>
                <c:ptCount val="12"/>
                <c:pt idx="0">
                  <c:v>0</c:v>
                </c:pt>
                <c:pt idx="1">
                  <c:v>0</c:v>
                </c:pt>
                <c:pt idx="2">
                  <c:v>0</c:v>
                </c:pt>
                <c:pt idx="3">
                  <c:v>0</c:v>
                </c:pt>
                <c:pt idx="4">
                  <c:v>0</c:v>
                </c:pt>
                <c:pt idx="5">
                  <c:v>5.0015000000000004E-2</c:v>
                </c:pt>
                <c:pt idx="6">
                  <c:v>0.109001</c:v>
                </c:pt>
                <c:pt idx="7">
                  <c:v>0.10170399999999999</c:v>
                </c:pt>
                <c:pt idx="8">
                  <c:v>6.4156000000000005E-2</c:v>
                </c:pt>
                <c:pt idx="9">
                  <c:v>0</c:v>
                </c:pt>
                <c:pt idx="10">
                  <c:v>0</c:v>
                </c:pt>
                <c:pt idx="11">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invertIfNegative val="0"/>
          <c:val>
            <c:numRef>
              <c:f>'8.9'!$B$14:$M$14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invertIfNegative val="0"/>
          <c:val>
            <c:numRef>
              <c:f>'8.9'!$B$15:$M$15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6E4932"/>
            </a:solidFill>
          </c:spPr>
          <c:invertIfNegative val="0"/>
          <c:val>
            <c:numRef>
              <c:f>'8.9'!$B$16:$M$16</c:f>
              <c:numCache>
                <c:formatCode>#\ ##0.0</c:formatCode>
                <c:ptCount val="12"/>
                <c:pt idx="0">
                  <c:v>179.79937799999999</c:v>
                </c:pt>
                <c:pt idx="1">
                  <c:v>142.57476</c:v>
                </c:pt>
                <c:pt idx="2">
                  <c:v>176.73895099999999</c:v>
                </c:pt>
                <c:pt idx="3">
                  <c:v>114.903075</c:v>
                </c:pt>
                <c:pt idx="4">
                  <c:v>89.400628000000012</c:v>
                </c:pt>
                <c:pt idx="5">
                  <c:v>18.88561</c:v>
                </c:pt>
                <c:pt idx="6">
                  <c:v>56.527686000000003</c:v>
                </c:pt>
                <c:pt idx="7">
                  <c:v>53.258153</c:v>
                </c:pt>
                <c:pt idx="8">
                  <c:v>58.917875000000002</c:v>
                </c:pt>
                <c:pt idx="9">
                  <c:v>119.79006</c:v>
                </c:pt>
                <c:pt idx="10">
                  <c:v>156.90604099999999</c:v>
                </c:pt>
                <c:pt idx="11">
                  <c:v>183.02843099999998</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invertIfNegative val="0"/>
          <c:val>
            <c:numRef>
              <c:f>'8.9'!$B$17:$M$17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invertIfNegative val="0"/>
          <c:val>
            <c:numRef>
              <c:f>'8.9'!$B$18:$M$18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invertIfNegative val="0"/>
          <c:val>
            <c:numRef>
              <c:f>'8.9'!$B$19:$M$19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invertIfNegative val="0"/>
          <c:val>
            <c:numRef>
              <c:f>'8.9'!$B$20:$M$20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invertIfNegative val="0"/>
          <c:val>
            <c:numRef>
              <c:f>'8.9'!$B$21:$M$21</c:f>
              <c:numCache>
                <c:formatCode>#\ ##0.0</c:formatCode>
                <c:ptCount val="12"/>
                <c:pt idx="0">
                  <c:v>0</c:v>
                </c:pt>
                <c:pt idx="1">
                  <c:v>0</c:v>
                </c:pt>
                <c:pt idx="2">
                  <c:v>0.13233799999999998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invertIfNegative val="0"/>
          <c:val>
            <c:numRef>
              <c:f>'8.9'!$B$22:$M$22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invertIfNegative val="0"/>
          <c:val>
            <c:numRef>
              <c:f>'8.9'!$B$23:$M$23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invertIfNegative val="0"/>
          <c:val>
            <c:numRef>
              <c:f>'8.9'!$B$24:$M$24</c:f>
              <c:numCache>
                <c:formatCode>#\ ##0.0</c:formatCode>
                <c:ptCount val="12"/>
                <c:pt idx="0">
                  <c:v>6.3594369999999998</c:v>
                </c:pt>
                <c:pt idx="1">
                  <c:v>4.3732070000000007</c:v>
                </c:pt>
                <c:pt idx="2">
                  <c:v>6.541745999999999</c:v>
                </c:pt>
                <c:pt idx="3">
                  <c:v>2.4859780000000002</c:v>
                </c:pt>
                <c:pt idx="4">
                  <c:v>1.3368659999999999</c:v>
                </c:pt>
                <c:pt idx="5">
                  <c:v>9.1526629999999987</c:v>
                </c:pt>
                <c:pt idx="6">
                  <c:v>3.4337499999999999</c:v>
                </c:pt>
                <c:pt idx="7">
                  <c:v>0.77454999999999996</c:v>
                </c:pt>
                <c:pt idx="8">
                  <c:v>0.65528999999999993</c:v>
                </c:pt>
                <c:pt idx="9">
                  <c:v>1.7567699999999999</c:v>
                </c:pt>
                <c:pt idx="10">
                  <c:v>25.239511999999998</c:v>
                </c:pt>
                <c:pt idx="11">
                  <c:v>26.931592999999999</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solidFill>
              <a:srgbClr val="EBE600"/>
            </a:solidFill>
          </c:spPr>
          <c:invertIfNegative val="0"/>
          <c:val>
            <c:numRef>
              <c:f>'8.9'!$B$25:$M$25</c:f>
              <c:numCache>
                <c:formatCode>#\ ##0.0</c:formatCode>
                <c:ptCount val="12"/>
                <c:pt idx="0">
                  <c:v>128.476482</c:v>
                </c:pt>
                <c:pt idx="1">
                  <c:v>99.869353999999987</c:v>
                </c:pt>
                <c:pt idx="2">
                  <c:v>98.541728999999989</c:v>
                </c:pt>
                <c:pt idx="3">
                  <c:v>69.852736000000007</c:v>
                </c:pt>
                <c:pt idx="4">
                  <c:v>61.900492</c:v>
                </c:pt>
                <c:pt idx="5">
                  <c:v>37.232921999999988</c:v>
                </c:pt>
                <c:pt idx="6">
                  <c:v>35.569305000000007</c:v>
                </c:pt>
                <c:pt idx="7">
                  <c:v>36.300033999999997</c:v>
                </c:pt>
                <c:pt idx="8">
                  <c:v>51.15839299999999</c:v>
                </c:pt>
                <c:pt idx="9">
                  <c:v>70.657306000000005</c:v>
                </c:pt>
                <c:pt idx="10">
                  <c:v>122.87408499999999</c:v>
                </c:pt>
                <c:pt idx="11">
                  <c:v>151.57844200000002</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1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9046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DA47-4D5A-9CEF-9372CC3A4F55}"/>
              </c:ext>
            </c:extLst>
          </c:dPt>
          <c:dPt>
            <c:idx val="1"/>
            <c:bubble3D val="0"/>
            <c:spPr>
              <a:solidFill>
                <a:srgbClr val="EEECE1">
                  <a:lumMod val="50000"/>
                </a:srgbClr>
              </a:solidFill>
            </c:spPr>
            <c:extLst>
              <c:ext xmlns:c16="http://schemas.microsoft.com/office/drawing/2014/chart" uri="{C3380CC4-5D6E-409C-BE32-E72D297353CC}">
                <c16:uniqueId val="{00000003-DA47-4D5A-9CEF-9372CC3A4F55}"/>
              </c:ext>
            </c:extLst>
          </c:dPt>
          <c:dPt>
            <c:idx val="2"/>
            <c:bubble3D val="0"/>
            <c:spPr>
              <a:solidFill>
                <a:sysClr val="windowText" lastClr="000000"/>
              </a:solidFill>
            </c:spPr>
            <c:extLst>
              <c:ext xmlns:c16="http://schemas.microsoft.com/office/drawing/2014/chart" uri="{C3380CC4-5D6E-409C-BE32-E72D297353CC}">
                <c16:uniqueId val="{00000005-DA47-4D5A-9CEF-9372CC3A4F55}"/>
              </c:ext>
            </c:extLst>
          </c:dPt>
          <c:dPt>
            <c:idx val="5"/>
            <c:bubble3D val="0"/>
            <c:extLst>
              <c:ext xmlns:c16="http://schemas.microsoft.com/office/drawing/2014/chart" uri="{C3380CC4-5D6E-409C-BE32-E72D297353CC}">
                <c16:uniqueId val="{00000006-DA47-4D5A-9CEF-9372CC3A4F55}"/>
              </c:ext>
            </c:extLst>
          </c:dPt>
          <c:dPt>
            <c:idx val="6"/>
            <c:bubble3D val="0"/>
            <c:spPr>
              <a:solidFill>
                <a:srgbClr val="6E4932"/>
              </a:solidFill>
            </c:spPr>
            <c:extLst>
              <c:ext xmlns:c16="http://schemas.microsoft.com/office/drawing/2014/chart" uri="{C3380CC4-5D6E-409C-BE32-E72D297353CC}">
                <c16:uniqueId val="{00000008-DA47-4D5A-9CEF-9372CC3A4F55}"/>
              </c:ext>
            </c:extLst>
          </c:dPt>
          <c:dPt>
            <c:idx val="7"/>
            <c:bubble3D val="0"/>
            <c:extLst>
              <c:ext xmlns:c16="http://schemas.microsoft.com/office/drawing/2014/chart" uri="{C3380CC4-5D6E-409C-BE32-E72D297353CC}">
                <c16:uniqueId val="{00000009-DA47-4D5A-9CEF-9372CC3A4F55}"/>
              </c:ext>
            </c:extLst>
          </c:dPt>
          <c:dPt>
            <c:idx val="15"/>
            <c:bubble3D val="0"/>
            <c:spPr>
              <a:solidFill>
                <a:srgbClr val="EBE600"/>
              </a:solidFill>
            </c:spPr>
            <c:extLst>
              <c:ext xmlns:c16="http://schemas.microsoft.com/office/drawing/2014/chart" uri="{C3380CC4-5D6E-409C-BE32-E72D297353CC}">
                <c16:uniqueId val="{0000000B-DA47-4D5A-9CEF-9372CC3A4F55}"/>
              </c:ext>
            </c:extLst>
          </c:dPt>
          <c:cat>
            <c:numRef>
              <c:f>'8.9'!$U$10:$U$25</c:f>
              <c:numCache>
                <c:formatCode>0.0%</c:formatCode>
                <c:ptCount val="16"/>
              </c:numCache>
            </c:numRef>
          </c:cat>
          <c:val>
            <c:numRef>
              <c:f>'8.9'!$P$10:$P$25</c:f>
              <c:numCache>
                <c:formatCode>0.0</c:formatCode>
                <c:ptCount val="16"/>
              </c:numCache>
            </c:numRef>
          </c:val>
          <c:extLst>
            <c:ext xmlns:c16="http://schemas.microsoft.com/office/drawing/2014/chart" uri="{C3380CC4-5D6E-409C-BE32-E72D297353CC}">
              <c16:uniqueId val="{0000000C-DA47-4D5A-9CEF-9372CC3A4F55}"/>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2D4-4D4B-9B21-F6F69AE090CA}"/>
              </c:ext>
            </c:extLst>
          </c:dPt>
          <c:cat>
            <c:numRef>
              <c:f>'8.9'!$U$27:$U$34</c:f>
              <c:numCache>
                <c:formatCode>#\ ##0.0</c:formatCode>
                <c:ptCount val="8"/>
              </c:numCache>
            </c:numRef>
          </c:cat>
          <c:val>
            <c:numRef>
              <c:f>'8.9'!$P$27:$P$34</c:f>
              <c:numCache>
                <c:formatCode>0.0</c:formatCode>
                <c:ptCount val="8"/>
              </c:numCache>
            </c:numRef>
          </c:val>
          <c:extLst>
            <c:ext xmlns:c16="http://schemas.microsoft.com/office/drawing/2014/chart" uri="{C3380CC4-5D6E-409C-BE32-E72D297353CC}">
              <c16:uniqueId val="{00000001-82D4-4D4B-9B21-F6F69AE090C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'8.10'!$A$28</c:f>
              <c:strCache>
                <c:ptCount val="1"/>
                <c:pt idx="0">
                  <c:v>Průmysl</c:v>
                </c:pt>
              </c:strCache>
            </c:strRef>
          </c:tx>
          <c:invertIfNegative val="0"/>
          <c:val>
            <c:numRef>
              <c:f>'8.10'!$B$28:$M$28</c:f>
              <c:numCache>
                <c:formatCode>#\ ##0.0</c:formatCode>
                <c:ptCount val="12"/>
                <c:pt idx="0">
                  <c:v>78.245185000000006</c:v>
                </c:pt>
                <c:pt idx="1">
                  <c:v>60.529019999999996</c:v>
                </c:pt>
                <c:pt idx="2">
                  <c:v>58.642779000000004</c:v>
                </c:pt>
                <c:pt idx="3">
                  <c:v>32.314537000000001</c:v>
                </c:pt>
                <c:pt idx="4">
                  <c:v>20.627307000000002</c:v>
                </c:pt>
                <c:pt idx="5">
                  <c:v>10.792023</c:v>
                </c:pt>
                <c:pt idx="6">
                  <c:v>7.7755159999999997</c:v>
                </c:pt>
                <c:pt idx="7">
                  <c:v>7.4522899999999996</c:v>
                </c:pt>
                <c:pt idx="8">
                  <c:v>12.759728000000001</c:v>
                </c:pt>
                <c:pt idx="9">
                  <c:v>32.504080000000002</c:v>
                </c:pt>
                <c:pt idx="10">
                  <c:v>50.005256000000003</c:v>
                </c:pt>
                <c:pt idx="11">
                  <c:v>69.035138999999987</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val>
            <c:numRef>
              <c:f>'8.10'!$B$29:$M$29</c:f>
              <c:numCache>
                <c:formatCode>#\ ##0.0</c:formatCode>
                <c:ptCount val="12"/>
                <c:pt idx="0">
                  <c:v>1.1577999999999999</c:v>
                </c:pt>
                <c:pt idx="1">
                  <c:v>0.88570000000000004</c:v>
                </c:pt>
                <c:pt idx="2">
                  <c:v>0.8226</c:v>
                </c:pt>
                <c:pt idx="3">
                  <c:v>0.37689999999999996</c:v>
                </c:pt>
                <c:pt idx="4">
                  <c:v>0.20080000000000001</c:v>
                </c:pt>
                <c:pt idx="5">
                  <c:v>0.12029999999999999</c:v>
                </c:pt>
                <c:pt idx="6">
                  <c:v>5.8700000000000002E-2</c:v>
                </c:pt>
                <c:pt idx="7">
                  <c:v>8.9099999999999999E-2</c:v>
                </c:pt>
                <c:pt idx="8">
                  <c:v>0.12690000000000001</c:v>
                </c:pt>
                <c:pt idx="9">
                  <c:v>0.46379999999999999</c:v>
                </c:pt>
                <c:pt idx="10">
                  <c:v>0.83099999999999996</c:v>
                </c:pt>
                <c:pt idx="11">
                  <c:v>0.99670000000000003</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val>
            <c:numRef>
              <c:f>'8.10'!$B$30:$M$30</c:f>
              <c:numCache>
                <c:formatCode>#\ ##0.0</c:formatCode>
                <c:ptCount val="12"/>
                <c:pt idx="0">
                  <c:v>10.767899999999999</c:v>
                </c:pt>
                <c:pt idx="1">
                  <c:v>8.2837000000000014</c:v>
                </c:pt>
                <c:pt idx="2">
                  <c:v>7.7409999999999997</c:v>
                </c:pt>
                <c:pt idx="3">
                  <c:v>4.0202999999999998</c:v>
                </c:pt>
                <c:pt idx="4">
                  <c:v>2.5874000000000001</c:v>
                </c:pt>
                <c:pt idx="5">
                  <c:v>0.62329999999999997</c:v>
                </c:pt>
                <c:pt idx="6">
                  <c:v>0.49860000000000004</c:v>
                </c:pt>
                <c:pt idx="7">
                  <c:v>0.46899999999999997</c:v>
                </c:pt>
                <c:pt idx="8">
                  <c:v>0.88029999999999997</c:v>
                </c:pt>
                <c:pt idx="9">
                  <c:v>5.0918999999999999</c:v>
                </c:pt>
                <c:pt idx="10">
                  <c:v>7.6295999999999999</c:v>
                </c:pt>
                <c:pt idx="11">
                  <c:v>9.4222000000000001</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val>
            <c:numRef>
              <c:f>'8.10'!$B$31:$M$31</c:f>
              <c:numCache>
                <c:formatCode>#\ ##0.0</c:formatCode>
                <c:ptCount val="12"/>
                <c:pt idx="0">
                  <c:v>4.7036570000000006</c:v>
                </c:pt>
                <c:pt idx="1">
                  <c:v>3.46258</c:v>
                </c:pt>
                <c:pt idx="2">
                  <c:v>3.4739079999999998</c:v>
                </c:pt>
                <c:pt idx="3">
                  <c:v>1.7734130000000001</c:v>
                </c:pt>
                <c:pt idx="4">
                  <c:v>1.178188</c:v>
                </c:pt>
                <c:pt idx="5">
                  <c:v>0.67784199999999994</c:v>
                </c:pt>
                <c:pt idx="6">
                  <c:v>0.27624199999999999</c:v>
                </c:pt>
                <c:pt idx="7">
                  <c:v>0.27444000000000002</c:v>
                </c:pt>
                <c:pt idx="8">
                  <c:v>0.56966599999999989</c:v>
                </c:pt>
                <c:pt idx="9">
                  <c:v>2.2333599999999998</c:v>
                </c:pt>
                <c:pt idx="10">
                  <c:v>3.4714130000000001</c:v>
                </c:pt>
                <c:pt idx="11">
                  <c:v>4.2806119999999996</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val>
            <c:numRef>
              <c:f>'8.10'!$B$32:$M$32</c:f>
              <c:numCache>
                <c:formatCode>#\ ##0.0</c:formatCode>
                <c:ptCount val="12"/>
                <c:pt idx="0">
                  <c:v>6.5063999999999993</c:v>
                </c:pt>
                <c:pt idx="1">
                  <c:v>5.5539199999999989</c:v>
                </c:pt>
                <c:pt idx="2">
                  <c:v>6.1404799999999993</c:v>
                </c:pt>
                <c:pt idx="3">
                  <c:v>3.8159399999999999</c:v>
                </c:pt>
                <c:pt idx="4">
                  <c:v>3.3307099999999998</c:v>
                </c:pt>
                <c:pt idx="5">
                  <c:v>3.7907699999999993</c:v>
                </c:pt>
                <c:pt idx="6">
                  <c:v>2.65082</c:v>
                </c:pt>
                <c:pt idx="7">
                  <c:v>2.0371199999999998</c:v>
                </c:pt>
                <c:pt idx="8">
                  <c:v>3.3942199999999998</c:v>
                </c:pt>
                <c:pt idx="9">
                  <c:v>4.4149899999999995</c:v>
                </c:pt>
                <c:pt idx="10">
                  <c:v>4.0786300000000004</c:v>
                </c:pt>
                <c:pt idx="11">
                  <c:v>5.5730600000000008</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invertIfNegative val="0"/>
          <c:val>
            <c:numRef>
              <c:f>'8.10'!$B$33:$M$33</c:f>
              <c:numCache>
                <c:formatCode>#\ ##0.0</c:formatCode>
                <c:ptCount val="12"/>
                <c:pt idx="0">
                  <c:v>207.43129199999998</c:v>
                </c:pt>
                <c:pt idx="1">
                  <c:v>161.40570499999995</c:v>
                </c:pt>
                <c:pt idx="2">
                  <c:v>153.23130099999997</c:v>
                </c:pt>
                <c:pt idx="3">
                  <c:v>92.604949000000005</c:v>
                </c:pt>
                <c:pt idx="4">
                  <c:v>73.854421000000016</c:v>
                </c:pt>
                <c:pt idx="5">
                  <c:v>34.857483000000009</c:v>
                </c:pt>
                <c:pt idx="6">
                  <c:v>30.695175000000006</c:v>
                </c:pt>
                <c:pt idx="7">
                  <c:v>28.796529000000007</c:v>
                </c:pt>
                <c:pt idx="8">
                  <c:v>43.670998000000004</c:v>
                </c:pt>
                <c:pt idx="9">
                  <c:v>109.19762900000002</c:v>
                </c:pt>
                <c:pt idx="10">
                  <c:v>155.16250199999996</c:v>
                </c:pt>
                <c:pt idx="11">
                  <c:v>181.96288399999997</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invertIfNegative val="0"/>
          <c:val>
            <c:numRef>
              <c:f>'8.10'!$B$34:$M$34</c:f>
              <c:numCache>
                <c:formatCode>#\ ##0.0</c:formatCode>
                <c:ptCount val="12"/>
                <c:pt idx="0">
                  <c:v>136.98006999999998</c:v>
                </c:pt>
                <c:pt idx="1">
                  <c:v>105.58508599999999</c:v>
                </c:pt>
                <c:pt idx="2">
                  <c:v>94.309683000000007</c:v>
                </c:pt>
                <c:pt idx="3">
                  <c:v>50.487597000000001</c:v>
                </c:pt>
                <c:pt idx="4">
                  <c:v>36.677995000000003</c:v>
                </c:pt>
                <c:pt idx="5">
                  <c:v>15.962977000000002</c:v>
                </c:pt>
                <c:pt idx="6">
                  <c:v>12.186551</c:v>
                </c:pt>
                <c:pt idx="7">
                  <c:v>11.430672000000001</c:v>
                </c:pt>
                <c:pt idx="8">
                  <c:v>20.07432</c:v>
                </c:pt>
                <c:pt idx="9">
                  <c:v>60.758630000000004</c:v>
                </c:pt>
                <c:pt idx="10">
                  <c:v>93.568408999999988</c:v>
                </c:pt>
                <c:pt idx="11">
                  <c:v>119.23557599999999</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invertIfNegative val="0"/>
          <c:val>
            <c:numRef>
              <c:f>'8.10'!$B$35:$M$35</c:f>
              <c:numCache>
                <c:formatCode>#\ ##0.0</c:formatCode>
                <c:ptCount val="12"/>
                <c:pt idx="0">
                  <c:v>35.325436000000003</c:v>
                </c:pt>
                <c:pt idx="1">
                  <c:v>27.638000000000002</c:v>
                </c:pt>
                <c:pt idx="2">
                  <c:v>25.114901000000003</c:v>
                </c:pt>
                <c:pt idx="3">
                  <c:v>12.457528</c:v>
                </c:pt>
                <c:pt idx="4">
                  <c:v>7.3983109999999996</c:v>
                </c:pt>
                <c:pt idx="5">
                  <c:v>2.418466</c:v>
                </c:pt>
                <c:pt idx="6">
                  <c:v>1.9220250000000001</c:v>
                </c:pt>
                <c:pt idx="7">
                  <c:v>1.8447449999999999</c:v>
                </c:pt>
                <c:pt idx="8">
                  <c:v>3.7446779999999995</c:v>
                </c:pt>
                <c:pt idx="9">
                  <c:v>15.554072</c:v>
                </c:pt>
                <c:pt idx="10">
                  <c:v>23.785675999999999</c:v>
                </c:pt>
                <c:pt idx="11">
                  <c:v>31.691683000000005</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1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pPr>
            <a:endParaRPr lang="cs-CZ"/>
          </a:p>
        </c:txPr>
        <c:crossAx val="286476544"/>
        <c:crosses val="autoZero"/>
        <c:auto val="1"/>
        <c:lblAlgn val="ctr"/>
        <c:lblOffset val="100"/>
        <c:noMultiLvlLbl val="0"/>
      </c:catAx>
      <c:valAx>
        <c:axId val="286476544"/>
        <c:scaling>
          <c:orientation val="minMax"/>
          <c:max val="800"/>
        </c:scaling>
        <c:delete val="0"/>
        <c:axPos val="l"/>
        <c:majorGridlines/>
        <c:numFmt formatCode="#,##0" sourceLinked="0"/>
        <c:majorTickMark val="out"/>
        <c:minorTickMark val="none"/>
        <c:tickLblPos val="nextTo"/>
        <c:spPr>
          <a:ln>
            <a:noFill/>
          </a:ln>
        </c:spPr>
        <c:txPr>
          <a:bodyPr/>
          <a:lstStyle/>
          <a:p>
            <a:pPr>
              <a:defRPr sz="900"/>
            </a:pPr>
            <a:endParaRPr lang="cs-CZ"/>
          </a:p>
        </c:txPr>
        <c:crossAx val="286475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'8.10'!$M$40</c:f>
              <c:strCache>
                <c:ptCount val="1"/>
                <c:pt idx="0">
                  <c:v>Instalovaný výkon</c:v>
                </c:pt>
              </c:strCache>
            </c:strRef>
          </c:tx>
          <c:invertIfNegative val="0"/>
          <c:val>
            <c:numRef>
              <c:f>'8.10'!$N$40</c:f>
              <c:numCache>
                <c:formatCode>0.0%</c:formatCode>
                <c:ptCount val="1"/>
                <c:pt idx="0">
                  <c:v>9.2599464983477625E-2</c:v>
                </c:pt>
              </c:numCache>
            </c:numRef>
          </c:val>
          <c:extLst>
            <c:ext xmlns:c16="http://schemas.microsoft.com/office/drawing/2014/chart" uri="{C3380CC4-5D6E-409C-BE32-E72D297353CC}">
              <c16:uniqueId val="{00000000-95AD-442C-B4FC-8CD6B342584C}"/>
            </c:ext>
          </c:extLst>
        </c:ser>
        <c:ser>
          <c:idx val="1"/>
          <c:order val="1"/>
          <c:tx>
            <c:strRef>
              <c:f>'8.10'!$M$41</c:f>
              <c:strCache>
                <c:ptCount val="1"/>
                <c:pt idx="0">
                  <c:v>Výroba tepla brutto</c:v>
                </c:pt>
              </c:strCache>
            </c:strRef>
          </c:tx>
          <c:invertIfNegative val="0"/>
          <c:val>
            <c:numRef>
              <c:f>'8.10'!$N$41</c:f>
              <c:numCache>
                <c:formatCode>0.0%</c:formatCode>
                <c:ptCount val="1"/>
                <c:pt idx="0">
                  <c:v>4.161537095784093E-2</c:v>
                </c:pt>
              </c:numCache>
            </c:numRef>
          </c:val>
          <c:extLst>
            <c:ext xmlns:c16="http://schemas.microsoft.com/office/drawing/2014/chart" uri="{C3380CC4-5D6E-409C-BE32-E72D297353CC}">
              <c16:uniqueId val="{00000001-95AD-442C-B4FC-8CD6B342584C}"/>
            </c:ext>
          </c:extLst>
        </c:ser>
        <c:ser>
          <c:idx val="2"/>
          <c:order val="2"/>
          <c:tx>
            <c:strRef>
              <c:f>'8.10'!$M$42</c:f>
              <c:strCache>
                <c:ptCount val="1"/>
                <c:pt idx="0">
                  <c:v>Dodávky tepla</c:v>
                </c:pt>
              </c:strCache>
            </c:strRef>
          </c:tx>
          <c:invertIfNegative val="0"/>
          <c:val>
            <c:numRef>
              <c:f>'8.10'!$N$42</c:f>
              <c:numCache>
                <c:formatCode>0.0%</c:formatCode>
                <c:ptCount val="1"/>
                <c:pt idx="0">
                  <c:v>4.6322938393508865E-2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6511872"/>
        <c:crosses val="max"/>
        <c:crossBetween val="between"/>
      </c:valAx>
    </c:plotArea>
    <c:legend>
      <c:legendPos val="b"/>
      <c:layout>
        <c:manualLayout>
          <c:xMode val="edge"/>
          <c:yMode val="edge"/>
          <c:x val="0.18609824399565114"/>
          <c:y val="0.73213890274779969"/>
          <c:w val="0.81390175600434878"/>
          <c:h val="0.2678610972522004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'8.10'!$A$10</c:f>
              <c:strCache>
                <c:ptCount val="1"/>
                <c:pt idx="0">
                  <c:v>Biomasa</c:v>
                </c:pt>
              </c:strCache>
            </c:strRef>
          </c:tx>
          <c:spPr>
            <a:solidFill>
              <a:schemeClr val="accent3">
                <a:lumMod val="75000"/>
              </a:schemeClr>
            </a:solidFill>
          </c:spPr>
          <c:invertIfNegative val="0"/>
          <c:val>
            <c:numRef>
              <c:f>'8.10'!$B$10:$M$10</c:f>
              <c:numCache>
                <c:formatCode>#\ ##0.0</c:formatCode>
                <c:ptCount val="12"/>
                <c:pt idx="0">
                  <c:v>6.4062960000000002</c:v>
                </c:pt>
                <c:pt idx="1">
                  <c:v>5.1529340000000001</c:v>
                </c:pt>
                <c:pt idx="2">
                  <c:v>4.4680290000000005</c:v>
                </c:pt>
                <c:pt idx="3">
                  <c:v>3.067485</c:v>
                </c:pt>
                <c:pt idx="4">
                  <c:v>2.1944020000000002</c:v>
                </c:pt>
                <c:pt idx="5">
                  <c:v>1.1789859999999999</c:v>
                </c:pt>
                <c:pt idx="6">
                  <c:v>0.84880500000000003</c:v>
                </c:pt>
                <c:pt idx="7">
                  <c:v>0.75085199999999996</c:v>
                </c:pt>
                <c:pt idx="8">
                  <c:v>1.1177600000000001</c:v>
                </c:pt>
                <c:pt idx="9">
                  <c:v>3.532594</c:v>
                </c:pt>
                <c:pt idx="10">
                  <c:v>4.7301939999999991</c:v>
                </c:pt>
                <c:pt idx="11">
                  <c:v>6.1255699999999997</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chemeClr val="bg2">
                <a:lumMod val="50000"/>
              </a:schemeClr>
            </a:solidFill>
          </c:spPr>
          <c:invertIfNegative val="0"/>
          <c:val>
            <c:numRef>
              <c:f>'8.10'!$B$11:$M$11</c:f>
              <c:numCache>
                <c:formatCode>#\ ##0.0</c:formatCode>
                <c:ptCount val="12"/>
                <c:pt idx="0">
                  <c:v>6.892602000000001</c:v>
                </c:pt>
                <c:pt idx="1">
                  <c:v>5.8001059999999995</c:v>
                </c:pt>
                <c:pt idx="2">
                  <c:v>6.6460020000000002</c:v>
                </c:pt>
                <c:pt idx="3">
                  <c:v>4.0736119999999989</c:v>
                </c:pt>
                <c:pt idx="4">
                  <c:v>3.5853059999999997</c:v>
                </c:pt>
                <c:pt idx="5">
                  <c:v>3.9648239999999997</c:v>
                </c:pt>
                <c:pt idx="6">
                  <c:v>2.7853189999999999</c:v>
                </c:pt>
                <c:pt idx="7">
                  <c:v>2.1983989999999998</c:v>
                </c:pt>
                <c:pt idx="8">
                  <c:v>3.5320809999999998</c:v>
                </c:pt>
                <c:pt idx="9">
                  <c:v>4.686318</c:v>
                </c:pt>
                <c:pt idx="10">
                  <c:v>4.402222000000001</c:v>
                </c:pt>
                <c:pt idx="11">
                  <c:v>5.9216839999999999</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chemeClr val="tx1"/>
            </a:solidFill>
          </c:spPr>
          <c:invertIfNegative val="0"/>
          <c:val>
            <c:numRef>
              <c:f>'8.10'!$B$12:$M$12</c:f>
              <c:numCache>
                <c:formatCode>#\ ##0.0</c:formatCode>
                <c:ptCount val="12"/>
                <c:pt idx="0">
                  <c:v>2.6709999999999998</c:v>
                </c:pt>
                <c:pt idx="1">
                  <c:v>2.726</c:v>
                </c:pt>
                <c:pt idx="2">
                  <c:v>3.06</c:v>
                </c:pt>
                <c:pt idx="3">
                  <c:v>2.8740000000000001</c:v>
                </c:pt>
                <c:pt idx="4">
                  <c:v>1.262</c:v>
                </c:pt>
                <c:pt idx="5">
                  <c:v>1.0509999999999999</c:v>
                </c:pt>
                <c:pt idx="6">
                  <c:v>0.41399999999999998</c:v>
                </c:pt>
                <c:pt idx="7">
                  <c:v>0.255</c:v>
                </c:pt>
                <c:pt idx="8">
                  <c:v>0.69299999999999995</c:v>
                </c:pt>
                <c:pt idx="9">
                  <c:v>1.617</c:v>
                </c:pt>
                <c:pt idx="10">
                  <c:v>2.1179999999999999</c:v>
                </c:pt>
                <c:pt idx="11">
                  <c:v>1.4930000000000001</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invertIfNegative val="0"/>
          <c:val>
            <c:numRef>
              <c:f>'8.10'!$B$13:$M$13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invertIfNegative val="0"/>
          <c:val>
            <c:numRef>
              <c:f>'8.10'!$B$14:$M$14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invertIfNegative val="0"/>
          <c:val>
            <c:numRef>
              <c:f>'8.10'!$B$15:$M$15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6E4932"/>
            </a:solidFill>
          </c:spPr>
          <c:invertIfNegative val="0"/>
          <c:val>
            <c:numRef>
              <c:f>'8.10'!$B$16:$M$16</c:f>
              <c:numCache>
                <c:formatCode>#\ ##0.0</c:formatCode>
                <c:ptCount val="12"/>
                <c:pt idx="0">
                  <c:v>581.80589699999996</c:v>
                </c:pt>
                <c:pt idx="1">
                  <c:v>451.28459000000004</c:v>
                </c:pt>
                <c:pt idx="2">
                  <c:v>424.09213699999998</c:v>
                </c:pt>
                <c:pt idx="3">
                  <c:v>234.91941500000001</c:v>
                </c:pt>
                <c:pt idx="4">
                  <c:v>173.23187899999999</c:v>
                </c:pt>
                <c:pt idx="5">
                  <c:v>72.926652999999988</c:v>
                </c:pt>
                <c:pt idx="6">
                  <c:v>62.659057999999995</c:v>
                </c:pt>
                <c:pt idx="7">
                  <c:v>58.714810000000007</c:v>
                </c:pt>
                <c:pt idx="8">
                  <c:v>100.49098499999999</c:v>
                </c:pt>
                <c:pt idx="9">
                  <c:v>280.55551000000003</c:v>
                </c:pt>
                <c:pt idx="10">
                  <c:v>412.89013699999998</c:v>
                </c:pt>
                <c:pt idx="11">
                  <c:v>505.01074299999999</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invertIfNegative val="0"/>
          <c:val>
            <c:numRef>
              <c:f>'8.10'!$B$17:$M$17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invertIfNegative val="0"/>
          <c:val>
            <c:numRef>
              <c:f>'8.10'!$B$18:$M$18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invertIfNegative val="0"/>
          <c:val>
            <c:numRef>
              <c:f>'8.10'!$B$19:$M$19</c:f>
              <c:numCache>
                <c:formatCode>#\ ##0.0</c:formatCode>
                <c:ptCount val="12"/>
                <c:pt idx="0">
                  <c:v>3.0670000000000002</c:v>
                </c:pt>
                <c:pt idx="1">
                  <c:v>2.298</c:v>
                </c:pt>
                <c:pt idx="2">
                  <c:v>2.8530000000000002</c:v>
                </c:pt>
                <c:pt idx="3">
                  <c:v>2.714</c:v>
                </c:pt>
                <c:pt idx="4">
                  <c:v>1.0349999999999999</c:v>
                </c:pt>
                <c:pt idx="5">
                  <c:v>1.5980000000000001</c:v>
                </c:pt>
                <c:pt idx="6">
                  <c:v>1.427</c:v>
                </c:pt>
                <c:pt idx="7">
                  <c:v>0.78600000000000003</c:v>
                </c:pt>
                <c:pt idx="8">
                  <c:v>1.72</c:v>
                </c:pt>
                <c:pt idx="9">
                  <c:v>2.665</c:v>
                </c:pt>
                <c:pt idx="10">
                  <c:v>3.2610000000000001</c:v>
                </c:pt>
                <c:pt idx="11">
                  <c:v>5.5940000000000003</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invertIfNegative val="0"/>
          <c:val>
            <c:numRef>
              <c:f>'8.10'!$B$20:$M$20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invertIfNegative val="0"/>
          <c:val>
            <c:numRef>
              <c:f>'8.10'!$B$21:$M$21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invertIfNegative val="0"/>
          <c:val>
            <c:numRef>
              <c:f>'8.10'!$B$22:$M$22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invertIfNegative val="0"/>
          <c:val>
            <c:numRef>
              <c:f>'8.10'!$B$23:$M$23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invertIfNegative val="0"/>
          <c:val>
            <c:numRef>
              <c:f>'8.10'!$B$24:$M$24</c:f>
              <c:numCache>
                <c:formatCode>#\ ##0.0</c:formatCode>
                <c:ptCount val="12"/>
                <c:pt idx="0">
                  <c:v>0.10100000000000001</c:v>
                </c:pt>
                <c:pt idx="1">
                  <c:v>9.8126000000000005E-2</c:v>
                </c:pt>
                <c:pt idx="2">
                  <c:v>0.10348</c:v>
                </c:pt>
                <c:pt idx="3">
                  <c:v>6.8323000000000009E-2</c:v>
                </c:pt>
                <c:pt idx="4">
                  <c:v>3.4000000000000002E-2</c:v>
                </c:pt>
                <c:pt idx="5">
                  <c:v>1.2999999999999999E-2</c:v>
                </c:pt>
                <c:pt idx="6">
                  <c:v>5.0000000000000001E-3</c:v>
                </c:pt>
                <c:pt idx="7">
                  <c:v>2E-3</c:v>
                </c:pt>
                <c:pt idx="8">
                  <c:v>1.2E-2</c:v>
                </c:pt>
                <c:pt idx="9">
                  <c:v>5.7000000000000002E-2</c:v>
                </c:pt>
                <c:pt idx="10">
                  <c:v>7.5999999999999998E-2</c:v>
                </c:pt>
                <c:pt idx="11">
                  <c:v>9.0999999999999998E-2</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solidFill>
              <a:srgbClr val="EBE600"/>
            </a:solidFill>
          </c:spPr>
          <c:invertIfNegative val="0"/>
          <c:val>
            <c:numRef>
              <c:f>'8.10'!$B$25:$M$25</c:f>
              <c:numCache>
                <c:formatCode>#\ ##0.0</c:formatCode>
                <c:ptCount val="12"/>
                <c:pt idx="0">
                  <c:v>73.394135000000006</c:v>
                </c:pt>
                <c:pt idx="1">
                  <c:v>57.771045000000008</c:v>
                </c:pt>
                <c:pt idx="2">
                  <c:v>51.573423999999996</c:v>
                </c:pt>
                <c:pt idx="3">
                  <c:v>38.251368999999997</c:v>
                </c:pt>
                <c:pt idx="4">
                  <c:v>32.433714999999999</c:v>
                </c:pt>
                <c:pt idx="5">
                  <c:v>15.948037999999999</c:v>
                </c:pt>
                <c:pt idx="6">
                  <c:v>15.342499999999999</c:v>
                </c:pt>
                <c:pt idx="7">
                  <c:v>14.34613</c:v>
                </c:pt>
                <c:pt idx="8">
                  <c:v>18.757508000000001</c:v>
                </c:pt>
                <c:pt idx="9">
                  <c:v>41.047996999999995</c:v>
                </c:pt>
                <c:pt idx="10">
                  <c:v>53.567169000000007</c:v>
                </c:pt>
                <c:pt idx="11">
                  <c:v>65.470283000000009</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1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8781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678-4B3A-9029-ACC2D05B0D41}"/>
              </c:ext>
            </c:extLst>
          </c:dPt>
          <c:dPt>
            <c:idx val="1"/>
            <c:bubble3D val="0"/>
            <c:spPr>
              <a:solidFill>
                <a:srgbClr val="EEECE1">
                  <a:lumMod val="50000"/>
                </a:srgbClr>
              </a:solidFill>
            </c:spPr>
            <c:extLst>
              <c:ext xmlns:c16="http://schemas.microsoft.com/office/drawing/2014/chart" uri="{C3380CC4-5D6E-409C-BE32-E72D297353CC}">
                <c16:uniqueId val="{00000003-0678-4B3A-9029-ACC2D05B0D41}"/>
              </c:ext>
            </c:extLst>
          </c:dPt>
          <c:dPt>
            <c:idx val="2"/>
            <c:bubble3D val="0"/>
            <c:spPr>
              <a:solidFill>
                <a:sysClr val="windowText" lastClr="000000"/>
              </a:solidFill>
            </c:spPr>
            <c:extLst>
              <c:ext xmlns:c16="http://schemas.microsoft.com/office/drawing/2014/chart" uri="{C3380CC4-5D6E-409C-BE32-E72D297353CC}">
                <c16:uniqueId val="{00000005-0678-4B3A-9029-ACC2D05B0D41}"/>
              </c:ext>
            </c:extLst>
          </c:dPt>
          <c:dPt>
            <c:idx val="5"/>
            <c:bubble3D val="0"/>
            <c:extLst>
              <c:ext xmlns:c16="http://schemas.microsoft.com/office/drawing/2014/chart" uri="{C3380CC4-5D6E-409C-BE32-E72D297353CC}">
                <c16:uniqueId val="{00000006-0678-4B3A-9029-ACC2D05B0D41}"/>
              </c:ext>
            </c:extLst>
          </c:dPt>
          <c:dPt>
            <c:idx val="6"/>
            <c:bubble3D val="0"/>
            <c:spPr>
              <a:solidFill>
                <a:srgbClr val="6E4932"/>
              </a:solidFill>
            </c:spPr>
            <c:extLst>
              <c:ext xmlns:c16="http://schemas.microsoft.com/office/drawing/2014/chart" uri="{C3380CC4-5D6E-409C-BE32-E72D297353CC}">
                <c16:uniqueId val="{00000008-0678-4B3A-9029-ACC2D05B0D41}"/>
              </c:ext>
            </c:extLst>
          </c:dPt>
          <c:dPt>
            <c:idx val="7"/>
            <c:bubble3D val="0"/>
            <c:extLst>
              <c:ext xmlns:c16="http://schemas.microsoft.com/office/drawing/2014/chart" uri="{C3380CC4-5D6E-409C-BE32-E72D297353CC}">
                <c16:uniqueId val="{00000009-0678-4B3A-9029-ACC2D05B0D41}"/>
              </c:ext>
            </c:extLst>
          </c:dPt>
          <c:dPt>
            <c:idx val="15"/>
            <c:bubble3D val="0"/>
            <c:spPr>
              <a:solidFill>
                <a:srgbClr val="EBE600"/>
              </a:solidFill>
            </c:spPr>
            <c:extLst>
              <c:ext xmlns:c16="http://schemas.microsoft.com/office/drawing/2014/chart" uri="{C3380CC4-5D6E-409C-BE32-E72D297353CC}">
                <c16:uniqueId val="{0000000B-0678-4B3A-9029-ACC2D05B0D41}"/>
              </c:ext>
            </c:extLst>
          </c:dPt>
          <c:cat>
            <c:numRef>
              <c:f>'8.10'!$U$10:$U$25</c:f>
              <c:numCache>
                <c:formatCode>0.0%</c:formatCode>
                <c:ptCount val="16"/>
              </c:numCache>
            </c:numRef>
          </c:cat>
          <c:val>
            <c:numRef>
              <c:f>'8.10'!$P$10:$P$25</c:f>
              <c:numCache>
                <c:formatCode>0.0</c:formatCode>
                <c:ptCount val="16"/>
              </c:numCache>
            </c:numRef>
          </c:val>
          <c:extLst>
            <c:ext xmlns:c16="http://schemas.microsoft.com/office/drawing/2014/chart" uri="{C3380CC4-5D6E-409C-BE32-E72D297353CC}">
              <c16:uniqueId val="{0000000C-0678-4B3A-9029-ACC2D05B0D4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 ##0.0</c:formatCode>
                <c:ptCount val="12"/>
                <c:pt idx="0">
                  <c:v>615.29465799999991</c:v>
                </c:pt>
                <c:pt idx="1">
                  <c:v>483.24174099999999</c:v>
                </c:pt>
                <c:pt idx="2">
                  <c:v>462.29244699999987</c:v>
                </c:pt>
                <c:pt idx="3">
                  <c:v>299.92424499999993</c:v>
                </c:pt>
                <c:pt idx="4">
                  <c:v>228.14377700000003</c:v>
                </c:pt>
                <c:pt idx="5">
                  <c:v>146.98354699999999</c:v>
                </c:pt>
                <c:pt idx="6">
                  <c:v>208.14041699999996</c:v>
                </c:pt>
                <c:pt idx="7">
                  <c:v>164.75703700000005</c:v>
                </c:pt>
                <c:pt idx="8">
                  <c:v>153.162083</c:v>
                </c:pt>
                <c:pt idx="9">
                  <c:v>338.46263900000002</c:v>
                </c:pt>
                <c:pt idx="10">
                  <c:v>451.78330799999992</c:v>
                </c:pt>
                <c:pt idx="11">
                  <c:v>560.04984499999989</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invertIfNegative val="0"/>
          <c:val>
            <c:numRef>
              <c:f>'5.2'!$B$8:$M$8</c:f>
              <c:numCache>
                <c:formatCode>#\ ##0.0</c:formatCode>
                <c:ptCount val="12"/>
                <c:pt idx="0">
                  <c:v>720.74937399999999</c:v>
                </c:pt>
                <c:pt idx="1">
                  <c:v>580.33645300000023</c:v>
                </c:pt>
                <c:pt idx="2">
                  <c:v>559.98970699999984</c:v>
                </c:pt>
                <c:pt idx="3">
                  <c:v>340.56367000000006</c:v>
                </c:pt>
                <c:pt idx="4">
                  <c:v>268.85912999999999</c:v>
                </c:pt>
                <c:pt idx="5">
                  <c:v>192.02390599999998</c:v>
                </c:pt>
                <c:pt idx="6">
                  <c:v>184.80845600000004</c:v>
                </c:pt>
                <c:pt idx="7">
                  <c:v>185.89573799999999</c:v>
                </c:pt>
                <c:pt idx="8">
                  <c:v>223.63919799999999</c:v>
                </c:pt>
                <c:pt idx="9">
                  <c:v>435.45172899999994</c:v>
                </c:pt>
                <c:pt idx="10">
                  <c:v>575.56971300000009</c:v>
                </c:pt>
                <c:pt idx="11">
                  <c:v>686.52654900000005</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invertIfNegative val="0"/>
          <c:val>
            <c:numRef>
              <c:f>'5.2'!$B$9:$M$9</c:f>
              <c:numCache>
                <c:formatCode>#\ ##0.0</c:formatCode>
                <c:ptCount val="12"/>
                <c:pt idx="0">
                  <c:v>882.09087400000044</c:v>
                </c:pt>
                <c:pt idx="1">
                  <c:v>640.55630600000029</c:v>
                </c:pt>
                <c:pt idx="2">
                  <c:v>594.46447899999976</c:v>
                </c:pt>
                <c:pt idx="3">
                  <c:v>381.40147300000012</c:v>
                </c:pt>
                <c:pt idx="4">
                  <c:v>300.47323399999988</c:v>
                </c:pt>
                <c:pt idx="5">
                  <c:v>194.73038499999998</c:v>
                </c:pt>
                <c:pt idx="6">
                  <c:v>177.49593599999997</c:v>
                </c:pt>
                <c:pt idx="7">
                  <c:v>171.94737000000006</c:v>
                </c:pt>
                <c:pt idx="8">
                  <c:v>207.515444</c:v>
                </c:pt>
                <c:pt idx="9">
                  <c:v>449.58320300000003</c:v>
                </c:pt>
                <c:pt idx="10">
                  <c:v>638.44274499999983</c:v>
                </c:pt>
                <c:pt idx="11">
                  <c:v>774.94030199999986</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invertIfNegative val="0"/>
          <c:val>
            <c:numRef>
              <c:f>'5.2'!$B$10:$M$10</c:f>
              <c:numCache>
                <c:formatCode>#\ ##0.0</c:formatCode>
                <c:ptCount val="12"/>
                <c:pt idx="0">
                  <c:v>477.506372</c:v>
                </c:pt>
                <c:pt idx="1">
                  <c:v>393.70143700000006</c:v>
                </c:pt>
                <c:pt idx="2">
                  <c:v>369.75672699999996</c:v>
                </c:pt>
                <c:pt idx="3">
                  <c:v>242.11997499999998</c:v>
                </c:pt>
                <c:pt idx="4">
                  <c:v>204.75698000000006</c:v>
                </c:pt>
                <c:pt idx="5">
                  <c:v>114.07132899999999</c:v>
                </c:pt>
                <c:pt idx="6">
                  <c:v>103.13114000000002</c:v>
                </c:pt>
                <c:pt idx="7">
                  <c:v>98.026218</c:v>
                </c:pt>
                <c:pt idx="8">
                  <c:v>148.47363799999994</c:v>
                </c:pt>
                <c:pt idx="9">
                  <c:v>263.96750900000001</c:v>
                </c:pt>
                <c:pt idx="10">
                  <c:v>345.5345755300462</c:v>
                </c:pt>
                <c:pt idx="11">
                  <c:v>411.48229499460706</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invertIfNegative val="0"/>
          <c:val>
            <c:numRef>
              <c:f>'5.2'!$B$11:$M$11</c:f>
              <c:numCache>
                <c:formatCode>#\ ##0.0</c:formatCode>
                <c:ptCount val="12"/>
                <c:pt idx="0">
                  <c:v>240.40131199999993</c:v>
                </c:pt>
                <c:pt idx="1">
                  <c:v>195.68887599999999</c:v>
                </c:pt>
                <c:pt idx="2">
                  <c:v>181.3154328</c:v>
                </c:pt>
                <c:pt idx="3">
                  <c:v>110.4304594</c:v>
                </c:pt>
                <c:pt idx="4">
                  <c:v>86.002353600000035</c:v>
                </c:pt>
                <c:pt idx="5">
                  <c:v>47.674931800000003</c:v>
                </c:pt>
                <c:pt idx="6">
                  <c:v>39.100721799999995</c:v>
                </c:pt>
                <c:pt idx="7">
                  <c:v>37.710167800000001</c:v>
                </c:pt>
                <c:pt idx="8">
                  <c:v>54.959579599999998</c:v>
                </c:pt>
                <c:pt idx="9">
                  <c:v>134.89180420000002</c:v>
                </c:pt>
                <c:pt idx="10">
                  <c:v>185.57340679999999</c:v>
                </c:pt>
                <c:pt idx="11">
                  <c:v>231.19487480000001</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invertIfNegative val="0"/>
          <c:val>
            <c:numRef>
              <c:f>'5.2'!$B$12:$M$12</c:f>
              <c:numCache>
                <c:formatCode>#\ ##0.0</c:formatCode>
                <c:ptCount val="12"/>
                <c:pt idx="0">
                  <c:v>422.84234399999997</c:v>
                </c:pt>
                <c:pt idx="1">
                  <c:v>353.16368399999993</c:v>
                </c:pt>
                <c:pt idx="2">
                  <c:v>334.74689299999994</c:v>
                </c:pt>
                <c:pt idx="3">
                  <c:v>215.08143900000002</c:v>
                </c:pt>
                <c:pt idx="4">
                  <c:v>192.45881199999997</c:v>
                </c:pt>
                <c:pt idx="5">
                  <c:v>133.70147399999999</c:v>
                </c:pt>
                <c:pt idx="6">
                  <c:v>103.58436999999996</c:v>
                </c:pt>
                <c:pt idx="7">
                  <c:v>96.663316999999992</c:v>
                </c:pt>
                <c:pt idx="8">
                  <c:v>137.364949</c:v>
                </c:pt>
                <c:pt idx="9">
                  <c:v>233.88643099999999</c:v>
                </c:pt>
                <c:pt idx="10">
                  <c:v>306.84738500000003</c:v>
                </c:pt>
                <c:pt idx="11">
                  <c:v>358.14874500000002</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invertIfNegative val="0"/>
          <c:val>
            <c:numRef>
              <c:f>'5.2'!$B$13:$M$13</c:f>
              <c:numCache>
                <c:formatCode>#\ ##0.0</c:formatCode>
                <c:ptCount val="12"/>
                <c:pt idx="0">
                  <c:v>308.06879676387643</c:v>
                </c:pt>
                <c:pt idx="1">
                  <c:v>254.69422005046101</c:v>
                </c:pt>
                <c:pt idx="2">
                  <c:v>241.27324113006173</c:v>
                </c:pt>
                <c:pt idx="3">
                  <c:v>151.89867873701391</c:v>
                </c:pt>
                <c:pt idx="4">
                  <c:v>133.21895879844317</c:v>
                </c:pt>
                <c:pt idx="5">
                  <c:v>72.5017834819146</c:v>
                </c:pt>
                <c:pt idx="6">
                  <c:v>66.415105000000011</c:v>
                </c:pt>
                <c:pt idx="7">
                  <c:v>65.097022999999993</c:v>
                </c:pt>
                <c:pt idx="8">
                  <c:v>88.052756000000002</c:v>
                </c:pt>
                <c:pt idx="9">
                  <c:v>178.1621595242529</c:v>
                </c:pt>
                <c:pt idx="10">
                  <c:v>227.03337253329454</c:v>
                </c:pt>
                <c:pt idx="11">
                  <c:v>266.84699505386277</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invertIfNegative val="0"/>
          <c:val>
            <c:numRef>
              <c:f>'5.2'!$B$14:$M$14</c:f>
              <c:numCache>
                <c:formatCode>#\ ##0.0</c:formatCode>
                <c:ptCount val="12"/>
                <c:pt idx="0">
                  <c:v>2275.6834529999992</c:v>
                </c:pt>
                <c:pt idx="1">
                  <c:v>1794.4315759999997</c:v>
                </c:pt>
                <c:pt idx="2">
                  <c:v>1665.0376020000006</c:v>
                </c:pt>
                <c:pt idx="3">
                  <c:v>1140.7375659999998</c:v>
                </c:pt>
                <c:pt idx="4">
                  <c:v>965.39066400000058</c:v>
                </c:pt>
                <c:pt idx="5">
                  <c:v>527.94134200000008</c:v>
                </c:pt>
                <c:pt idx="6">
                  <c:v>461.84688199999994</c:v>
                </c:pt>
                <c:pt idx="7">
                  <c:v>480.46006899999986</c:v>
                </c:pt>
                <c:pt idx="8">
                  <c:v>584.45735100000013</c:v>
                </c:pt>
                <c:pt idx="9">
                  <c:v>1248.0151959999994</c:v>
                </c:pt>
                <c:pt idx="10">
                  <c:v>1691.5573000000006</c:v>
                </c:pt>
                <c:pt idx="11">
                  <c:v>1994.2543600000006</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invertIfNegative val="0"/>
          <c:val>
            <c:numRef>
              <c:f>'5.2'!$B$15:$M$15</c:f>
              <c:numCache>
                <c:formatCode>#\ ##0.0</c:formatCode>
                <c:ptCount val="12"/>
                <c:pt idx="0">
                  <c:v>536.39792399999999</c:v>
                </c:pt>
                <c:pt idx="1">
                  <c:v>403.05328200000008</c:v>
                </c:pt>
                <c:pt idx="2">
                  <c:v>376.76083299999988</c:v>
                </c:pt>
                <c:pt idx="3">
                  <c:v>244.46118799999999</c:v>
                </c:pt>
                <c:pt idx="4">
                  <c:v>183.74791899999997</c:v>
                </c:pt>
                <c:pt idx="5">
                  <c:v>105.08864000000001</c:v>
                </c:pt>
                <c:pt idx="6">
                  <c:v>108.10319</c:v>
                </c:pt>
                <c:pt idx="7">
                  <c:v>103.91823499999998</c:v>
                </c:pt>
                <c:pt idx="8">
                  <c:v>130.78050200000001</c:v>
                </c:pt>
                <c:pt idx="9">
                  <c:v>295.73985800000008</c:v>
                </c:pt>
                <c:pt idx="10">
                  <c:v>387.37820599999986</c:v>
                </c:pt>
                <c:pt idx="11">
                  <c:v>455.59572300000002</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invertIfNegative val="0"/>
          <c:val>
            <c:numRef>
              <c:f>'5.2'!$B$16:$M$16</c:f>
              <c:numCache>
                <c:formatCode>#\ ##0.0</c:formatCode>
                <c:ptCount val="12"/>
                <c:pt idx="0">
                  <c:v>674.33793000000003</c:v>
                </c:pt>
                <c:pt idx="1">
                  <c:v>525.13080100000013</c:v>
                </c:pt>
                <c:pt idx="2">
                  <c:v>492.79607200000009</c:v>
                </c:pt>
                <c:pt idx="3">
                  <c:v>285.9682039999999</c:v>
                </c:pt>
                <c:pt idx="4">
                  <c:v>213.77630199999996</c:v>
                </c:pt>
                <c:pt idx="5">
                  <c:v>96.680500999999992</c:v>
                </c:pt>
                <c:pt idx="6">
                  <c:v>83.481681999999992</c:v>
                </c:pt>
                <c:pt idx="7">
                  <c:v>77.053191000000027</c:v>
                </c:pt>
                <c:pt idx="8">
                  <c:v>126.323334</c:v>
                </c:pt>
                <c:pt idx="9">
                  <c:v>334.16141900000008</c:v>
                </c:pt>
                <c:pt idx="10">
                  <c:v>481.04472200000009</c:v>
                </c:pt>
                <c:pt idx="11">
                  <c:v>589.70627999999999</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invertIfNegative val="0"/>
          <c:val>
            <c:numRef>
              <c:f>'5.2'!$B$17:$M$17</c:f>
              <c:numCache>
                <c:formatCode>#\ ##0.0</c:formatCode>
                <c:ptCount val="12"/>
                <c:pt idx="0">
                  <c:v>630.76089500000012</c:v>
                </c:pt>
                <c:pt idx="1">
                  <c:v>478.32338300000004</c:v>
                </c:pt>
                <c:pt idx="2">
                  <c:v>481.61028799999997</c:v>
                </c:pt>
                <c:pt idx="3">
                  <c:v>297.18402800000013</c:v>
                </c:pt>
                <c:pt idx="4">
                  <c:v>240.19890099999995</c:v>
                </c:pt>
                <c:pt idx="5">
                  <c:v>127.62375200000001</c:v>
                </c:pt>
                <c:pt idx="6">
                  <c:v>112.35596599999998</c:v>
                </c:pt>
                <c:pt idx="7">
                  <c:v>94.063570999999996</c:v>
                </c:pt>
                <c:pt idx="8">
                  <c:v>129.87044299999999</c:v>
                </c:pt>
                <c:pt idx="9">
                  <c:v>337.86903100000012</c:v>
                </c:pt>
                <c:pt idx="10">
                  <c:v>458.12372299999998</c:v>
                </c:pt>
                <c:pt idx="11">
                  <c:v>581.13580200000001</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invertIfNegative val="0"/>
          <c:val>
            <c:numRef>
              <c:f>'5.2'!$B$18:$M$18</c:f>
              <c:numCache>
                <c:formatCode>#\ ##0.0</c:formatCode>
                <c:ptCount val="12"/>
                <c:pt idx="0">
                  <c:v>2810.1793340000004</c:v>
                </c:pt>
                <c:pt idx="1">
                  <c:v>2297.008245</c:v>
                </c:pt>
                <c:pt idx="2">
                  <c:v>2261.8143839999998</c:v>
                </c:pt>
                <c:pt idx="3">
                  <c:v>1420.6114739999998</c:v>
                </c:pt>
                <c:pt idx="4">
                  <c:v>1185.0593449999999</c:v>
                </c:pt>
                <c:pt idx="5">
                  <c:v>775.02775800000018</c:v>
                </c:pt>
                <c:pt idx="6">
                  <c:v>702.08341200000007</c:v>
                </c:pt>
                <c:pt idx="7">
                  <c:v>737.09704000000011</c:v>
                </c:pt>
                <c:pt idx="8">
                  <c:v>950.64793399999985</c:v>
                </c:pt>
                <c:pt idx="9">
                  <c:v>1678.2710920000006</c:v>
                </c:pt>
                <c:pt idx="10">
                  <c:v>2227.1947130000003</c:v>
                </c:pt>
                <c:pt idx="11">
                  <c:v>2599.2203639999998</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invertIfNegative val="0"/>
          <c:val>
            <c:numRef>
              <c:f>'5.2'!$B$19:$M$19</c:f>
              <c:numCache>
                <c:formatCode>#\ ##0.0</c:formatCode>
                <c:ptCount val="12"/>
                <c:pt idx="0">
                  <c:v>1638.2298880000005</c:v>
                </c:pt>
                <c:pt idx="1">
                  <c:v>1366.503876</c:v>
                </c:pt>
                <c:pt idx="2">
                  <c:v>1356.729411</c:v>
                </c:pt>
                <c:pt idx="3">
                  <c:v>958.180429</c:v>
                </c:pt>
                <c:pt idx="4">
                  <c:v>813.30875499999968</c:v>
                </c:pt>
                <c:pt idx="5">
                  <c:v>524.73906799999997</c:v>
                </c:pt>
                <c:pt idx="6">
                  <c:v>507.701457</c:v>
                </c:pt>
                <c:pt idx="7">
                  <c:v>497.20198500000004</c:v>
                </c:pt>
                <c:pt idx="8">
                  <c:v>621.64343700000006</c:v>
                </c:pt>
                <c:pt idx="9">
                  <c:v>1029.5342599999999</c:v>
                </c:pt>
                <c:pt idx="10">
                  <c:v>1329.4332610000001</c:v>
                </c:pt>
                <c:pt idx="11">
                  <c:v>1522.2535470000003</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invertIfNegative val="0"/>
          <c:val>
            <c:numRef>
              <c:f>'5.2'!$B$20:$M$20</c:f>
              <c:numCache>
                <c:formatCode>#\ ##0.0</c:formatCode>
                <c:ptCount val="12"/>
                <c:pt idx="0">
                  <c:v>596.11012738811939</c:v>
                </c:pt>
                <c:pt idx="1">
                  <c:v>464.82144911070054</c:v>
                </c:pt>
                <c:pt idx="2">
                  <c:v>433.04966027538057</c:v>
                </c:pt>
                <c:pt idx="3">
                  <c:v>259.22902326672323</c:v>
                </c:pt>
                <c:pt idx="4">
                  <c:v>220.8911901861083</c:v>
                </c:pt>
                <c:pt idx="5">
                  <c:v>176.04806766064237</c:v>
                </c:pt>
                <c:pt idx="6">
                  <c:v>142.89643014507507</c:v>
                </c:pt>
                <c:pt idx="7">
                  <c:v>151.22515260777959</c:v>
                </c:pt>
                <c:pt idx="8">
                  <c:v>181.0080835997266</c:v>
                </c:pt>
                <c:pt idx="9">
                  <c:v>323.39036728563241</c:v>
                </c:pt>
                <c:pt idx="10">
                  <c:v>432.32142323306346</c:v>
                </c:pt>
                <c:pt idx="11">
                  <c:v>487.89555627453626</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101"/>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C7C3-496B-88D4-4A76F5F2C904}"/>
              </c:ext>
            </c:extLst>
          </c:dPt>
          <c:cat>
            <c:numRef>
              <c:f>'8.10'!$U$28:$U$35</c:f>
              <c:numCache>
                <c:formatCode>#\ ##0.0</c:formatCode>
                <c:ptCount val="8"/>
              </c:numCache>
            </c:numRef>
          </c:cat>
          <c:val>
            <c:numRef>
              <c:f>'8.10'!$P$28:$P$35</c:f>
              <c:numCache>
                <c:formatCode>0.0</c:formatCode>
                <c:ptCount val="8"/>
              </c:numCache>
            </c:numRef>
          </c:val>
          <c:extLst>
            <c:ext xmlns:c16="http://schemas.microsoft.com/office/drawing/2014/chart" uri="{C3380CC4-5D6E-409C-BE32-E72D297353CC}">
              <c16:uniqueId val="{00000001-C7C3-496B-88D4-4A76F5F2C9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'8.11'!$A$27</c:f>
              <c:strCache>
                <c:ptCount val="1"/>
                <c:pt idx="0">
                  <c:v>Průmysl</c:v>
                </c:pt>
              </c:strCache>
            </c:strRef>
          </c:tx>
          <c:invertIfNegative val="0"/>
          <c:val>
            <c:numRef>
              <c:f>'8.11'!$B$27:$M$27</c:f>
              <c:numCache>
                <c:formatCode>#\ ##0.0</c:formatCode>
                <c:ptCount val="12"/>
                <c:pt idx="0">
                  <c:v>118.981962</c:v>
                </c:pt>
                <c:pt idx="1">
                  <c:v>100.577151</c:v>
                </c:pt>
                <c:pt idx="2">
                  <c:v>100.48952299999999</c:v>
                </c:pt>
                <c:pt idx="3">
                  <c:v>69.531046000000003</c:v>
                </c:pt>
                <c:pt idx="4">
                  <c:v>61.969164000000006</c:v>
                </c:pt>
                <c:pt idx="5">
                  <c:v>50.798279000000008</c:v>
                </c:pt>
                <c:pt idx="6">
                  <c:v>46.300227999999997</c:v>
                </c:pt>
                <c:pt idx="7">
                  <c:v>33.030141999999998</c:v>
                </c:pt>
                <c:pt idx="8">
                  <c:v>42.093615999999997</c:v>
                </c:pt>
                <c:pt idx="9">
                  <c:v>75.346830000000011</c:v>
                </c:pt>
                <c:pt idx="10">
                  <c:v>96.571960999999988</c:v>
                </c:pt>
                <c:pt idx="11">
                  <c:v>102.89491200000001</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val>
            <c:numRef>
              <c:f>'8.11'!$B$28:$M$28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val>
            <c:numRef>
              <c:f>'8.11'!$B$29:$M$29</c:f>
              <c:numCache>
                <c:formatCode>#\ ##0.0</c:formatCode>
                <c:ptCount val="12"/>
                <c:pt idx="0">
                  <c:v>5.6880999999999995</c:v>
                </c:pt>
                <c:pt idx="1">
                  <c:v>4.4794700000000001</c:v>
                </c:pt>
                <c:pt idx="2">
                  <c:v>4.2796200000000004</c:v>
                </c:pt>
                <c:pt idx="3">
                  <c:v>2.47784</c:v>
                </c:pt>
                <c:pt idx="4">
                  <c:v>0.19753000000000001</c:v>
                </c:pt>
                <c:pt idx="5">
                  <c:v>8.7389999999999995E-2</c:v>
                </c:pt>
                <c:pt idx="6">
                  <c:v>5.2859999999999997E-2</c:v>
                </c:pt>
                <c:pt idx="7">
                  <c:v>4.5439999999999994E-2</c:v>
                </c:pt>
                <c:pt idx="8">
                  <c:v>7.3609999999999995E-2</c:v>
                </c:pt>
                <c:pt idx="9">
                  <c:v>3.3424700000000001</c:v>
                </c:pt>
                <c:pt idx="10">
                  <c:v>4.4137599999999999</c:v>
                </c:pt>
                <c:pt idx="11">
                  <c:v>5.3640699999999999</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val>
            <c:numRef>
              <c:f>'8.11'!$B$30:$M$30</c:f>
              <c:numCache>
                <c:formatCode>#\ ##0.0</c:formatCode>
                <c:ptCount val="12"/>
                <c:pt idx="0">
                  <c:v>0.65078000000000003</c:v>
                </c:pt>
                <c:pt idx="1">
                  <c:v>0.50578000000000001</c:v>
                </c:pt>
                <c:pt idx="2">
                  <c:v>0.45262200000000002</c:v>
                </c:pt>
                <c:pt idx="3">
                  <c:v>0.18324000000000001</c:v>
                </c:pt>
                <c:pt idx="4">
                  <c:v>9.0260000000000007E-2</c:v>
                </c:pt>
                <c:pt idx="5">
                  <c:v>3.2119999999999996E-2</c:v>
                </c:pt>
                <c:pt idx="6">
                  <c:v>2.5012E-2</c:v>
                </c:pt>
                <c:pt idx="7">
                  <c:v>2.3899999999999998E-2</c:v>
                </c:pt>
                <c:pt idx="8">
                  <c:v>4.4353000000000004E-2</c:v>
                </c:pt>
                <c:pt idx="9">
                  <c:v>0.24939599999999998</c:v>
                </c:pt>
                <c:pt idx="10">
                  <c:v>0.42908800000000002</c:v>
                </c:pt>
                <c:pt idx="11">
                  <c:v>0.56345000000000001</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val>
            <c:numRef>
              <c:f>'8.11'!$B$31:$M$31</c:f>
              <c:numCache>
                <c:formatCode>#\ ##0.0</c:formatCode>
                <c:ptCount val="12"/>
                <c:pt idx="0">
                  <c:v>5.6827500000000004</c:v>
                </c:pt>
                <c:pt idx="1">
                  <c:v>4.9111099999999999</c:v>
                </c:pt>
                <c:pt idx="2">
                  <c:v>6.2206099999999998</c:v>
                </c:pt>
                <c:pt idx="3">
                  <c:v>3.28247</c:v>
                </c:pt>
                <c:pt idx="4">
                  <c:v>1.9611399999999999</c:v>
                </c:pt>
                <c:pt idx="5">
                  <c:v>1.2309600000000001</c:v>
                </c:pt>
                <c:pt idx="6">
                  <c:v>1.0286</c:v>
                </c:pt>
                <c:pt idx="7">
                  <c:v>0.94150000000000011</c:v>
                </c:pt>
                <c:pt idx="8">
                  <c:v>1.17093</c:v>
                </c:pt>
                <c:pt idx="9">
                  <c:v>2.7633599999999996</c:v>
                </c:pt>
                <c:pt idx="10">
                  <c:v>4.2102699999999995</c:v>
                </c:pt>
                <c:pt idx="11">
                  <c:v>4.5986799999999999</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invertIfNegative val="0"/>
          <c:val>
            <c:numRef>
              <c:f>'8.11'!$B$32:$M$32</c:f>
              <c:numCache>
                <c:formatCode>#\ ##0.0</c:formatCode>
                <c:ptCount val="12"/>
                <c:pt idx="0">
                  <c:v>305.11193500000007</c:v>
                </c:pt>
                <c:pt idx="1">
                  <c:v>221.92631100000003</c:v>
                </c:pt>
                <c:pt idx="2">
                  <c:v>227.64719900000003</c:v>
                </c:pt>
                <c:pt idx="3">
                  <c:v>146.96088399999996</c:v>
                </c:pt>
                <c:pt idx="4">
                  <c:v>121.01714199999999</c:v>
                </c:pt>
                <c:pt idx="5">
                  <c:v>49.007878000000005</c:v>
                </c:pt>
                <c:pt idx="6">
                  <c:v>43.411784000000019</c:v>
                </c:pt>
                <c:pt idx="7">
                  <c:v>40.291259000000004</c:v>
                </c:pt>
                <c:pt idx="8">
                  <c:v>58.302736000000003</c:v>
                </c:pt>
                <c:pt idx="9">
                  <c:v>165.01718500000007</c:v>
                </c:pt>
                <c:pt idx="10">
                  <c:v>223.045807</c:v>
                </c:pt>
                <c:pt idx="11">
                  <c:v>292.02919200000002</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invertIfNegative val="0"/>
          <c:val>
            <c:numRef>
              <c:f>'8.11'!$B$33:$M$33</c:f>
              <c:numCache>
                <c:formatCode>#\ ##0.0</c:formatCode>
                <c:ptCount val="12"/>
                <c:pt idx="0">
                  <c:v>184.27622899999997</c:v>
                </c:pt>
                <c:pt idx="1">
                  <c:v>137.61328500000005</c:v>
                </c:pt>
                <c:pt idx="2">
                  <c:v>131.073161</c:v>
                </c:pt>
                <c:pt idx="3">
                  <c:v>68.334490999999986</c:v>
                </c:pt>
                <c:pt idx="4">
                  <c:v>49.148639000000003</c:v>
                </c:pt>
                <c:pt idx="5">
                  <c:v>22.947222999999997</c:v>
                </c:pt>
                <c:pt idx="6">
                  <c:v>19.101046999999998</c:v>
                </c:pt>
                <c:pt idx="7">
                  <c:v>16.712701999999997</c:v>
                </c:pt>
                <c:pt idx="8">
                  <c:v>24.836357000000003</c:v>
                </c:pt>
                <c:pt idx="9">
                  <c:v>83.680159000000003</c:v>
                </c:pt>
                <c:pt idx="10">
                  <c:v>123.83971399999999</c:v>
                </c:pt>
                <c:pt idx="11">
                  <c:v>164.06953099999998</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invertIfNegative val="0"/>
          <c:val>
            <c:numRef>
              <c:f>'8.11'!$B$34:$M$34</c:f>
              <c:numCache>
                <c:formatCode>#\ ##0.0</c:formatCode>
                <c:ptCount val="12"/>
                <c:pt idx="0">
                  <c:v>7.7364220000000001</c:v>
                </c:pt>
                <c:pt idx="1">
                  <c:v>6.8431220000000001</c:v>
                </c:pt>
                <c:pt idx="2">
                  <c:v>6.223541</c:v>
                </c:pt>
                <c:pt idx="3">
                  <c:v>3.6683279999999998</c:v>
                </c:pt>
                <c:pt idx="4">
                  <c:v>3.1481400000000002</c:v>
                </c:pt>
                <c:pt idx="5">
                  <c:v>1.7335999999999998</c:v>
                </c:pt>
                <c:pt idx="6">
                  <c:v>1.0478000000000001</c:v>
                </c:pt>
                <c:pt idx="7">
                  <c:v>1.1229</c:v>
                </c:pt>
                <c:pt idx="8">
                  <c:v>2.2734000000000001</c:v>
                </c:pt>
                <c:pt idx="9">
                  <c:v>4.9823300000000001</c:v>
                </c:pt>
                <c:pt idx="10">
                  <c:v>6.7359</c:v>
                </c:pt>
                <c:pt idx="11">
                  <c:v>8.3538899999999998</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1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pPr>
            <a:endParaRPr lang="cs-CZ"/>
          </a:p>
        </c:txPr>
        <c:crossAx val="289758208"/>
        <c:crosses val="autoZero"/>
        <c:auto val="1"/>
        <c:lblAlgn val="ctr"/>
        <c:lblOffset val="100"/>
        <c:noMultiLvlLbl val="0"/>
      </c:catAx>
      <c:valAx>
        <c:axId val="289758208"/>
        <c:scaling>
          <c:orientation val="minMax"/>
          <c:max val="700"/>
        </c:scaling>
        <c:delete val="0"/>
        <c:axPos val="l"/>
        <c:majorGridlines/>
        <c:numFmt formatCode="#,##0" sourceLinked="0"/>
        <c:majorTickMark val="out"/>
        <c:minorTickMark val="none"/>
        <c:tickLblPos val="nextTo"/>
        <c:spPr>
          <a:ln>
            <a:noFill/>
          </a:ln>
        </c:spPr>
        <c:txPr>
          <a:bodyPr/>
          <a:lstStyle/>
          <a:p>
            <a:pPr>
              <a:defRPr sz="900"/>
            </a:pPr>
            <a:endParaRPr lang="cs-CZ"/>
          </a:p>
        </c:txPr>
        <c:crossAx val="28975667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Instalovaný výkon</c:v>
                </c:pt>
              </c:strCache>
            </c:strRef>
          </c:tx>
          <c:invertIfNegative val="0"/>
          <c:val>
            <c:numRef>
              <c:f>'8.11'!$N$39</c:f>
              <c:numCache>
                <c:formatCode>0.0%</c:formatCode>
                <c:ptCount val="1"/>
                <c:pt idx="0">
                  <c:v>2.8520009614700199E-2</c:v>
                </c:pt>
              </c:numCache>
            </c:numRef>
          </c:val>
          <c:extLst>
            <c:ext xmlns:c16="http://schemas.microsoft.com/office/drawing/2014/chart" uri="{C3380CC4-5D6E-409C-BE32-E72D297353CC}">
              <c16:uniqueId val="{00000000-0AAD-45A2-930A-B491FF02B4EE}"/>
            </c:ext>
          </c:extLst>
        </c:ser>
        <c:ser>
          <c:idx val="1"/>
          <c:order val="1"/>
          <c:tx>
            <c:strRef>
              <c:f>'8.11'!$M$40</c:f>
              <c:strCache>
                <c:ptCount val="1"/>
                <c:pt idx="0">
                  <c:v>Výroba tepla brutto</c:v>
                </c:pt>
              </c:strCache>
            </c:strRef>
          </c:tx>
          <c:invertIfNegative val="0"/>
          <c:val>
            <c:numRef>
              <c:f>'8.11'!$N$40</c:f>
              <c:numCache>
                <c:formatCode>0.0%</c:formatCode>
                <c:ptCount val="1"/>
                <c:pt idx="0">
                  <c:v>3.6039239994375444E-2</c:v>
                </c:pt>
              </c:numCache>
            </c:numRef>
          </c:val>
          <c:extLst>
            <c:ext xmlns:c16="http://schemas.microsoft.com/office/drawing/2014/chart" uri="{C3380CC4-5D6E-409C-BE32-E72D297353CC}">
              <c16:uniqueId val="{00000001-0AAD-45A2-930A-B491FF02B4EE}"/>
            </c:ext>
          </c:extLst>
        </c:ser>
        <c:ser>
          <c:idx val="2"/>
          <c:order val="2"/>
          <c:tx>
            <c:strRef>
              <c:f>'8.11'!$M$41</c:f>
              <c:strCache>
                <c:ptCount val="1"/>
                <c:pt idx="0">
                  <c:v>Dodávky tepla</c:v>
                </c:pt>
              </c:strCache>
            </c:strRef>
          </c:tx>
          <c:invertIfNegative val="0"/>
          <c:val>
            <c:numRef>
              <c:f>'8.11'!$N$41</c:f>
              <c:numCache>
                <c:formatCode>0.0%</c:formatCode>
                <c:ptCount val="1"/>
                <c:pt idx="0">
                  <c:v>4.6190960580617703E-2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18609824399565114"/>
          <c:y val="0.74908068686696816"/>
          <c:w val="0.81390175600434878"/>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'8.11'!$A$10</c:f>
              <c:strCache>
                <c:ptCount val="1"/>
                <c:pt idx="0">
                  <c:v>Biomasa</c:v>
                </c:pt>
              </c:strCache>
            </c:strRef>
          </c:tx>
          <c:spPr>
            <a:solidFill>
              <a:schemeClr val="accent3">
                <a:lumMod val="75000"/>
              </a:schemeClr>
            </a:solidFill>
          </c:spPr>
          <c:invertIfNegative val="0"/>
          <c:val>
            <c:numRef>
              <c:f>'8.11'!$B$10:$M$10</c:f>
              <c:numCache>
                <c:formatCode>#\ ##0.0</c:formatCode>
                <c:ptCount val="12"/>
                <c:pt idx="0">
                  <c:v>81.411144000000021</c:v>
                </c:pt>
                <c:pt idx="1">
                  <c:v>55.890320000000003</c:v>
                </c:pt>
                <c:pt idx="2">
                  <c:v>66.561239</c:v>
                </c:pt>
                <c:pt idx="3">
                  <c:v>52.302759999999999</c:v>
                </c:pt>
                <c:pt idx="4">
                  <c:v>42.930279999999989</c:v>
                </c:pt>
                <c:pt idx="5">
                  <c:v>22.473233</c:v>
                </c:pt>
                <c:pt idx="6">
                  <c:v>12.018339999999998</c:v>
                </c:pt>
                <c:pt idx="7">
                  <c:v>20.079636000000001</c:v>
                </c:pt>
                <c:pt idx="8">
                  <c:v>22.153204000000002</c:v>
                </c:pt>
                <c:pt idx="9">
                  <c:v>57.801490000000001</c:v>
                </c:pt>
                <c:pt idx="10">
                  <c:v>75.411939000000004</c:v>
                </c:pt>
                <c:pt idx="11">
                  <c:v>77.70053200000001</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chemeClr val="bg2">
                <a:lumMod val="50000"/>
              </a:schemeClr>
            </a:solidFill>
          </c:spPr>
          <c:invertIfNegative val="0"/>
          <c:val>
            <c:numRef>
              <c:f>'8.11'!$B$11:$M$11</c:f>
              <c:numCache>
                <c:formatCode>#\ ##0.0</c:formatCode>
                <c:ptCount val="12"/>
                <c:pt idx="0">
                  <c:v>7.6907939999999995</c:v>
                </c:pt>
                <c:pt idx="1">
                  <c:v>6.8197400000000004</c:v>
                </c:pt>
                <c:pt idx="2">
                  <c:v>7.6730419999999997</c:v>
                </c:pt>
                <c:pt idx="3">
                  <c:v>5.5139700000000014</c:v>
                </c:pt>
                <c:pt idx="4">
                  <c:v>5.1833329999999993</c:v>
                </c:pt>
                <c:pt idx="5">
                  <c:v>3.5535600000000005</c:v>
                </c:pt>
                <c:pt idx="6">
                  <c:v>2.5958009999999998</c:v>
                </c:pt>
                <c:pt idx="7">
                  <c:v>2.7067400000000004</c:v>
                </c:pt>
                <c:pt idx="8">
                  <c:v>3.2044840000000003</c:v>
                </c:pt>
                <c:pt idx="9">
                  <c:v>5.5353859999999999</c:v>
                </c:pt>
                <c:pt idx="10">
                  <c:v>7.2991119999999992</c:v>
                </c:pt>
                <c:pt idx="11">
                  <c:v>7.784808</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chemeClr val="tx1"/>
            </a:solidFill>
          </c:spPr>
          <c:invertIfNegative val="0"/>
          <c:val>
            <c:numRef>
              <c:f>'8.11'!$B$12:$M$12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invertIfNegative val="0"/>
          <c:val>
            <c:numRef>
              <c:f>'8.11'!$B$13:$M$13</c:f>
              <c:numCache>
                <c:formatCode>#\ ##0.0</c:formatCode>
                <c:ptCount val="12"/>
                <c:pt idx="0">
                  <c:v>0.16836199999999998</c:v>
                </c:pt>
                <c:pt idx="1">
                  <c:v>0.14896100000000001</c:v>
                </c:pt>
                <c:pt idx="2">
                  <c:v>0.14277299999999998</c:v>
                </c:pt>
                <c:pt idx="3">
                  <c:v>0.14961600000000003</c:v>
                </c:pt>
                <c:pt idx="4">
                  <c:v>0.169794</c:v>
                </c:pt>
                <c:pt idx="5">
                  <c:v>0.24564900000000001</c:v>
                </c:pt>
                <c:pt idx="6">
                  <c:v>0.30197000000000002</c:v>
                </c:pt>
                <c:pt idx="7">
                  <c:v>0.27899000000000002</c:v>
                </c:pt>
                <c:pt idx="8">
                  <c:v>0.22528000000000001</c:v>
                </c:pt>
                <c:pt idx="9">
                  <c:v>0.18005000000000002</c:v>
                </c:pt>
                <c:pt idx="10">
                  <c:v>0.15067</c:v>
                </c:pt>
                <c:pt idx="11">
                  <c:v>0.1658</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invertIfNegative val="0"/>
          <c:val>
            <c:numRef>
              <c:f>'8.11'!$B$14:$M$14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invertIfNegative val="0"/>
          <c:val>
            <c:numRef>
              <c:f>'8.11'!$B$15:$M$15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6E4932"/>
            </a:solidFill>
          </c:spPr>
          <c:invertIfNegative val="0"/>
          <c:val>
            <c:numRef>
              <c:f>'8.11'!$B$16:$M$16</c:f>
              <c:numCache>
                <c:formatCode>#\ ##0.0</c:formatCode>
                <c:ptCount val="12"/>
                <c:pt idx="0">
                  <c:v>411.14858099999992</c:v>
                </c:pt>
                <c:pt idx="1">
                  <c:v>304.00468999999998</c:v>
                </c:pt>
                <c:pt idx="2">
                  <c:v>293.55240200000003</c:v>
                </c:pt>
                <c:pt idx="3">
                  <c:v>163.59956099999999</c:v>
                </c:pt>
                <c:pt idx="4">
                  <c:v>124.875765</c:v>
                </c:pt>
                <c:pt idx="5">
                  <c:v>56.465603999999999</c:v>
                </c:pt>
                <c:pt idx="6">
                  <c:v>76.351156000000003</c:v>
                </c:pt>
                <c:pt idx="7">
                  <c:v>50.839753999999999</c:v>
                </c:pt>
                <c:pt idx="8">
                  <c:v>47.169970999999997</c:v>
                </c:pt>
                <c:pt idx="9">
                  <c:v>181.76831099999998</c:v>
                </c:pt>
                <c:pt idx="10">
                  <c:v>270.60452500000002</c:v>
                </c:pt>
                <c:pt idx="11">
                  <c:v>366.06360299999994</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invertIfNegative val="0"/>
          <c:val>
            <c:numRef>
              <c:f>'8.11'!$B$17:$M$17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invertIfNegative val="0"/>
          <c:val>
            <c:numRef>
              <c:f>'8.11'!$B$18:$M$18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invertIfNegative val="0"/>
          <c:val>
            <c:numRef>
              <c:f>'8.11'!$B$19:$M$19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invertIfNegative val="0"/>
          <c:val>
            <c:numRef>
              <c:f>'8.11'!$B$20:$M$20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invertIfNegative val="0"/>
          <c:val>
            <c:numRef>
              <c:f>'8.11'!$B$21:$M$21</c:f>
              <c:numCache>
                <c:formatCode>#\ ##0.0</c:formatCode>
                <c:ptCount val="12"/>
                <c:pt idx="0">
                  <c:v>26.092162999999999</c:v>
                </c:pt>
                <c:pt idx="1">
                  <c:v>25.664997</c:v>
                </c:pt>
                <c:pt idx="2">
                  <c:v>29.111464999999999</c:v>
                </c:pt>
                <c:pt idx="3">
                  <c:v>25.912504000000002</c:v>
                </c:pt>
                <c:pt idx="4">
                  <c:v>27.162637999999998</c:v>
                </c:pt>
                <c:pt idx="5">
                  <c:v>22.003756000000003</c:v>
                </c:pt>
                <c:pt idx="6">
                  <c:v>1.733908</c:v>
                </c:pt>
                <c:pt idx="7">
                  <c:v>0.999</c:v>
                </c:pt>
                <c:pt idx="8">
                  <c:v>27.413532</c:v>
                </c:pt>
                <c:pt idx="9">
                  <c:v>29.5276</c:v>
                </c:pt>
                <c:pt idx="10">
                  <c:v>27.334415</c:v>
                </c:pt>
                <c:pt idx="11">
                  <c:v>31.283787</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invertIfNegative val="0"/>
          <c:val>
            <c:numRef>
              <c:f>'8.11'!$B$22:$M$22</c:f>
              <c:numCache>
                <c:formatCode>#\ ##0.0</c:formatCode>
                <c:ptCount val="12"/>
                <c:pt idx="0">
                  <c:v>1.9E-2</c:v>
                </c:pt>
                <c:pt idx="1">
                  <c:v>4.1000000000000002E-2</c:v>
                </c:pt>
                <c:pt idx="2">
                  <c:v>0.01</c:v>
                </c:pt>
                <c:pt idx="3">
                  <c:v>0.01</c:v>
                </c:pt>
                <c:pt idx="4">
                  <c:v>0.152</c:v>
                </c:pt>
                <c:pt idx="5">
                  <c:v>0.06</c:v>
                </c:pt>
                <c:pt idx="6">
                  <c:v>0.01</c:v>
                </c:pt>
                <c:pt idx="7">
                  <c:v>0.01</c:v>
                </c:pt>
                <c:pt idx="8">
                  <c:v>0.09</c:v>
                </c:pt>
                <c:pt idx="9">
                  <c:v>1.2E-2</c:v>
                </c:pt>
                <c:pt idx="10">
                  <c:v>0.05</c:v>
                </c:pt>
                <c:pt idx="11">
                  <c:v>3.5000000000000003E-2</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invertIfNegative val="0"/>
          <c:val>
            <c:numRef>
              <c:f>'8.11'!$B$23:$M$23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invertIfNegative val="0"/>
          <c:val>
            <c:numRef>
              <c:f>'8.11'!$B$24:$M$24</c:f>
              <c:numCache>
                <c:formatCode>#\ ##0.0</c:formatCode>
                <c:ptCount val="12"/>
                <c:pt idx="0">
                  <c:v>9.0629999999999999E-3</c:v>
                </c:pt>
                <c:pt idx="1">
                  <c:v>0.18700299999999997</c:v>
                </c:pt>
                <c:pt idx="2">
                  <c:v>0.177145</c:v>
                </c:pt>
                <c:pt idx="3">
                  <c:v>2.4495999999999997E-2</c:v>
                </c:pt>
                <c:pt idx="4">
                  <c:v>0.13982</c:v>
                </c:pt>
                <c:pt idx="5">
                  <c:v>0.101244</c:v>
                </c:pt>
                <c:pt idx="6">
                  <c:v>1.2092E-2</c:v>
                </c:pt>
                <c:pt idx="7">
                  <c:v>0</c:v>
                </c:pt>
                <c:pt idx="8">
                  <c:v>0.23173899999999997</c:v>
                </c:pt>
                <c:pt idx="9">
                  <c:v>6.2399999999999997E-2</c:v>
                </c:pt>
                <c:pt idx="10">
                  <c:v>4.1859E-2</c:v>
                </c:pt>
                <c:pt idx="11">
                  <c:v>0.18668499999999999</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solidFill>
              <a:srgbClr val="EBE600"/>
            </a:solidFill>
          </c:spPr>
          <c:invertIfNegative val="0"/>
          <c:val>
            <c:numRef>
              <c:f>'8.11'!$B$25:$M$25</c:f>
              <c:numCache>
                <c:formatCode>#\ ##0.0</c:formatCode>
                <c:ptCount val="12"/>
                <c:pt idx="0">
                  <c:v>104.221788</c:v>
                </c:pt>
                <c:pt idx="1">
                  <c:v>85.566671999999997</c:v>
                </c:pt>
                <c:pt idx="2">
                  <c:v>84.382222000000013</c:v>
                </c:pt>
                <c:pt idx="3">
                  <c:v>49.671120999999999</c:v>
                </c:pt>
                <c:pt idx="4">
                  <c:v>39.585270999999999</c:v>
                </c:pt>
                <c:pt idx="5">
                  <c:v>22.720706</c:v>
                </c:pt>
                <c:pt idx="6">
                  <c:v>19.332698999999998</c:v>
                </c:pt>
                <c:pt idx="7">
                  <c:v>19.149450999999996</c:v>
                </c:pt>
                <c:pt idx="8">
                  <c:v>29.382232999999999</c:v>
                </c:pt>
                <c:pt idx="9">
                  <c:v>62.981794000000015</c:v>
                </c:pt>
                <c:pt idx="10">
                  <c:v>77.231202999999994</c:v>
                </c:pt>
                <c:pt idx="11">
                  <c:v>97.915587000000016</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1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pPr>
            <a:endParaRPr lang="cs-CZ"/>
          </a:p>
        </c:txPr>
        <c:crossAx val="289618944"/>
        <c:crosses val="autoZero"/>
        <c:auto val="1"/>
        <c:lblAlgn val="ctr"/>
        <c:lblOffset val="100"/>
        <c:noMultiLvlLbl val="0"/>
      </c:catAx>
      <c:valAx>
        <c:axId val="289618944"/>
        <c:scaling>
          <c:orientation val="minMax"/>
          <c:max val="700"/>
        </c:scaling>
        <c:delete val="0"/>
        <c:axPos val="l"/>
        <c:majorGridlines/>
        <c:numFmt formatCode="#,##0" sourceLinked="0"/>
        <c:majorTickMark val="out"/>
        <c:minorTickMark val="none"/>
        <c:tickLblPos val="nextTo"/>
        <c:spPr>
          <a:ln>
            <a:noFill/>
          </a:ln>
        </c:spPr>
        <c:txPr>
          <a:bodyPr/>
          <a:lstStyle/>
          <a:p>
            <a:pPr>
              <a:defRPr sz="900"/>
            </a:pPr>
            <a:endParaRPr lang="cs-CZ"/>
          </a:p>
        </c:txPr>
        <c:crossAx val="28961740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2DDF-4127-A98F-1703356D5937}"/>
              </c:ext>
            </c:extLst>
          </c:dPt>
          <c:dPt>
            <c:idx val="1"/>
            <c:bubble3D val="0"/>
            <c:spPr>
              <a:solidFill>
                <a:srgbClr val="EEECE1">
                  <a:lumMod val="50000"/>
                </a:srgbClr>
              </a:solidFill>
            </c:spPr>
            <c:extLst>
              <c:ext xmlns:c16="http://schemas.microsoft.com/office/drawing/2014/chart" uri="{C3380CC4-5D6E-409C-BE32-E72D297353CC}">
                <c16:uniqueId val="{00000003-2DDF-4127-A98F-1703356D5937}"/>
              </c:ext>
            </c:extLst>
          </c:dPt>
          <c:dPt>
            <c:idx val="2"/>
            <c:bubble3D val="0"/>
            <c:spPr>
              <a:solidFill>
                <a:sysClr val="windowText" lastClr="000000"/>
              </a:solidFill>
            </c:spPr>
            <c:extLst>
              <c:ext xmlns:c16="http://schemas.microsoft.com/office/drawing/2014/chart" uri="{C3380CC4-5D6E-409C-BE32-E72D297353CC}">
                <c16:uniqueId val="{00000005-2DDF-4127-A98F-1703356D5937}"/>
              </c:ext>
            </c:extLst>
          </c:dPt>
          <c:dPt>
            <c:idx val="5"/>
            <c:bubble3D val="0"/>
            <c:extLst>
              <c:ext xmlns:c16="http://schemas.microsoft.com/office/drawing/2014/chart" uri="{C3380CC4-5D6E-409C-BE32-E72D297353CC}">
                <c16:uniqueId val="{00000006-2DDF-4127-A98F-1703356D5937}"/>
              </c:ext>
            </c:extLst>
          </c:dPt>
          <c:dPt>
            <c:idx val="6"/>
            <c:bubble3D val="0"/>
            <c:spPr>
              <a:solidFill>
                <a:srgbClr val="6E4932"/>
              </a:solidFill>
            </c:spPr>
            <c:extLst>
              <c:ext xmlns:c16="http://schemas.microsoft.com/office/drawing/2014/chart" uri="{C3380CC4-5D6E-409C-BE32-E72D297353CC}">
                <c16:uniqueId val="{00000008-2DDF-4127-A98F-1703356D5937}"/>
              </c:ext>
            </c:extLst>
          </c:dPt>
          <c:dPt>
            <c:idx val="7"/>
            <c:bubble3D val="0"/>
            <c:extLst>
              <c:ext xmlns:c16="http://schemas.microsoft.com/office/drawing/2014/chart" uri="{C3380CC4-5D6E-409C-BE32-E72D297353CC}">
                <c16:uniqueId val="{00000009-2DDF-4127-A98F-1703356D5937}"/>
              </c:ext>
            </c:extLst>
          </c:dPt>
          <c:dPt>
            <c:idx val="15"/>
            <c:bubble3D val="0"/>
            <c:spPr>
              <a:solidFill>
                <a:srgbClr val="EBE600"/>
              </a:solidFill>
            </c:spPr>
            <c:extLst>
              <c:ext xmlns:c16="http://schemas.microsoft.com/office/drawing/2014/chart" uri="{C3380CC4-5D6E-409C-BE32-E72D297353CC}">
                <c16:uniqueId val="{0000000B-2DDF-4127-A98F-1703356D5937}"/>
              </c:ext>
            </c:extLst>
          </c:dPt>
          <c:cat>
            <c:numRef>
              <c:f>'8.11'!$U$10:$U$25</c:f>
              <c:numCache>
                <c:formatCode>0.0%</c:formatCode>
                <c:ptCount val="16"/>
              </c:numCache>
            </c:numRef>
          </c:cat>
          <c:val>
            <c:numRef>
              <c:f>'8.11'!$P$10:$P$25</c:f>
              <c:numCache>
                <c:formatCode>0.0</c:formatCode>
                <c:ptCount val="16"/>
              </c:numCache>
            </c:numRef>
          </c:val>
          <c:extLst>
            <c:ext xmlns:c16="http://schemas.microsoft.com/office/drawing/2014/chart" uri="{C3380CC4-5D6E-409C-BE32-E72D297353CC}">
              <c16:uniqueId val="{0000000C-2DDF-4127-A98F-1703356D5937}"/>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5CD7-4776-B9B2-8D5D61A0BEF2}"/>
              </c:ext>
            </c:extLst>
          </c:dPt>
          <c:cat>
            <c:numRef>
              <c:f>'8.11'!$U$27:$U$34</c:f>
              <c:numCache>
                <c:formatCode>#\ ##0.0</c:formatCode>
                <c:ptCount val="8"/>
              </c:numCache>
            </c:numRef>
          </c:cat>
          <c:val>
            <c:numRef>
              <c:f>'8.11'!$P$27:$P$34</c:f>
              <c:numCache>
                <c:formatCode>0.0</c:formatCode>
                <c:ptCount val="8"/>
              </c:numCache>
            </c:numRef>
          </c:val>
          <c:extLst>
            <c:ext xmlns:c16="http://schemas.microsoft.com/office/drawing/2014/chart" uri="{C3380CC4-5D6E-409C-BE32-E72D297353CC}">
              <c16:uniqueId val="{00000001-5CD7-4776-B9B2-8D5D61A0BEF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'8.12'!$A$27</c:f>
              <c:strCache>
                <c:ptCount val="1"/>
                <c:pt idx="0">
                  <c:v>Průmysl</c:v>
                </c:pt>
              </c:strCache>
            </c:strRef>
          </c:tx>
          <c:invertIfNegative val="0"/>
          <c:val>
            <c:numRef>
              <c:f>'8.12'!$B$27:$M$27</c:f>
              <c:numCache>
                <c:formatCode>#\ ##0.0</c:formatCode>
                <c:ptCount val="12"/>
                <c:pt idx="0">
                  <c:v>597.46098400000005</c:v>
                </c:pt>
                <c:pt idx="1">
                  <c:v>511.84033400000004</c:v>
                </c:pt>
                <c:pt idx="2">
                  <c:v>505.24113700000009</c:v>
                </c:pt>
                <c:pt idx="3">
                  <c:v>321.80123099999997</c:v>
                </c:pt>
                <c:pt idx="4">
                  <c:v>300.20651599999997</c:v>
                </c:pt>
                <c:pt idx="5">
                  <c:v>274.16272800000002</c:v>
                </c:pt>
                <c:pt idx="6">
                  <c:v>360.66772300000002</c:v>
                </c:pt>
                <c:pt idx="7">
                  <c:v>350.41465599999998</c:v>
                </c:pt>
                <c:pt idx="8">
                  <c:v>413.49421699999999</c:v>
                </c:pt>
                <c:pt idx="9">
                  <c:v>425.31982799999997</c:v>
                </c:pt>
                <c:pt idx="10">
                  <c:v>520.19387400000005</c:v>
                </c:pt>
                <c:pt idx="11">
                  <c:v>561.02424100000007</c:v>
                </c:pt>
              </c:numCache>
            </c:numRef>
          </c:val>
          <c:extLst>
            <c:ext xmlns:c16="http://schemas.microsoft.com/office/drawing/2014/chart" uri="{C3380CC4-5D6E-409C-BE32-E72D297353CC}">
              <c16:uniqueId val="{00000000-72DF-4AAF-B273-0CD73148B88E}"/>
            </c:ext>
          </c:extLst>
        </c:ser>
        <c:ser>
          <c:idx val="1"/>
          <c:order val="1"/>
          <c:tx>
            <c:strRef>
              <c:f>'8.12'!$A$28</c:f>
              <c:strCache>
                <c:ptCount val="1"/>
                <c:pt idx="0">
                  <c:v>Energetika</c:v>
                </c:pt>
              </c:strCache>
            </c:strRef>
          </c:tx>
          <c:invertIfNegative val="0"/>
          <c:val>
            <c:numRef>
              <c:f>'8.12'!$B$28:$M$28</c:f>
              <c:numCache>
                <c:formatCode>#\ ##0.0</c:formatCode>
                <c:ptCount val="12"/>
                <c:pt idx="0">
                  <c:v>30.839653999999996</c:v>
                </c:pt>
                <c:pt idx="1">
                  <c:v>21.391223</c:v>
                </c:pt>
                <c:pt idx="2">
                  <c:v>42.694679999999998</c:v>
                </c:pt>
                <c:pt idx="3">
                  <c:v>44.058656999999997</c:v>
                </c:pt>
                <c:pt idx="4">
                  <c:v>16.143058999999997</c:v>
                </c:pt>
                <c:pt idx="5">
                  <c:v>10.6317</c:v>
                </c:pt>
                <c:pt idx="6">
                  <c:v>16.953680000000002</c:v>
                </c:pt>
                <c:pt idx="7">
                  <c:v>21.949862000000003</c:v>
                </c:pt>
                <c:pt idx="8">
                  <c:v>11.589962</c:v>
                </c:pt>
                <c:pt idx="9">
                  <c:v>20.910440000000001</c:v>
                </c:pt>
                <c:pt idx="10">
                  <c:v>41.408530999999996</c:v>
                </c:pt>
                <c:pt idx="11">
                  <c:v>78.064449999999994</c:v>
                </c:pt>
              </c:numCache>
            </c:numRef>
          </c:val>
          <c:extLst>
            <c:ext xmlns:c16="http://schemas.microsoft.com/office/drawing/2014/chart" uri="{C3380CC4-5D6E-409C-BE32-E72D297353CC}">
              <c16:uniqueId val="{00000001-72DF-4AAF-B273-0CD73148B88E}"/>
            </c:ext>
          </c:extLst>
        </c:ser>
        <c:ser>
          <c:idx val="2"/>
          <c:order val="2"/>
          <c:tx>
            <c:strRef>
              <c:f>'8.12'!$A$29</c:f>
              <c:strCache>
                <c:ptCount val="1"/>
                <c:pt idx="0">
                  <c:v>Doprava</c:v>
                </c:pt>
              </c:strCache>
            </c:strRef>
          </c:tx>
          <c:invertIfNegative val="0"/>
          <c:val>
            <c:numRef>
              <c:f>'8.12'!$B$29:$M$29</c:f>
              <c:numCache>
                <c:formatCode>#\ ##0.0</c:formatCode>
                <c:ptCount val="12"/>
                <c:pt idx="0">
                  <c:v>3.7918000000000003</c:v>
                </c:pt>
                <c:pt idx="1">
                  <c:v>2.9083999999999994</c:v>
                </c:pt>
                <c:pt idx="2">
                  <c:v>2.7155</c:v>
                </c:pt>
                <c:pt idx="3">
                  <c:v>2.5643000000000002</c:v>
                </c:pt>
                <c:pt idx="4">
                  <c:v>1.1227599999999998</c:v>
                </c:pt>
                <c:pt idx="5">
                  <c:v>0.1822</c:v>
                </c:pt>
                <c:pt idx="6">
                  <c:v>0.29799999999999999</c:v>
                </c:pt>
                <c:pt idx="7">
                  <c:v>0.2324</c:v>
                </c:pt>
                <c:pt idx="8">
                  <c:v>0.3175</c:v>
                </c:pt>
                <c:pt idx="9">
                  <c:v>2.4513400000000001</c:v>
                </c:pt>
                <c:pt idx="10">
                  <c:v>3.5287000000000002</c:v>
                </c:pt>
                <c:pt idx="11">
                  <c:v>4.0758999999999999</c:v>
                </c:pt>
              </c:numCache>
            </c:numRef>
          </c:val>
          <c:extLst>
            <c:ext xmlns:c16="http://schemas.microsoft.com/office/drawing/2014/chart" uri="{C3380CC4-5D6E-409C-BE32-E72D297353CC}">
              <c16:uniqueId val="{00000002-72DF-4AAF-B273-0CD73148B88E}"/>
            </c:ext>
          </c:extLst>
        </c:ser>
        <c:ser>
          <c:idx val="3"/>
          <c:order val="3"/>
          <c:tx>
            <c:strRef>
              <c:f>'8.12'!$A$30</c:f>
              <c:strCache>
                <c:ptCount val="1"/>
                <c:pt idx="0">
                  <c:v>Stavebnictví</c:v>
                </c:pt>
              </c:strCache>
            </c:strRef>
          </c:tx>
          <c:invertIfNegative val="0"/>
          <c:val>
            <c:numRef>
              <c:f>'8.12'!$B$30:$M$30</c:f>
              <c:numCache>
                <c:formatCode>#\ ##0.0</c:formatCode>
                <c:ptCount val="12"/>
                <c:pt idx="0">
                  <c:v>6.9239420000000003</c:v>
                </c:pt>
                <c:pt idx="1">
                  <c:v>3.5733790000000001</c:v>
                </c:pt>
                <c:pt idx="2">
                  <c:v>4.3281780000000003</c:v>
                </c:pt>
                <c:pt idx="3">
                  <c:v>2.6018080000000001</c:v>
                </c:pt>
                <c:pt idx="4">
                  <c:v>1.912388</c:v>
                </c:pt>
                <c:pt idx="5">
                  <c:v>4.2209700000000003</c:v>
                </c:pt>
                <c:pt idx="6">
                  <c:v>1.5764800000000001</c:v>
                </c:pt>
                <c:pt idx="7">
                  <c:v>0.82880999999999994</c:v>
                </c:pt>
                <c:pt idx="8">
                  <c:v>1.74868</c:v>
                </c:pt>
                <c:pt idx="9">
                  <c:v>0.122645</c:v>
                </c:pt>
                <c:pt idx="10">
                  <c:v>0.16552600000000001</c:v>
                </c:pt>
                <c:pt idx="11">
                  <c:v>9.0540999999999996E-2</c:v>
                </c:pt>
              </c:numCache>
            </c:numRef>
          </c:val>
          <c:extLst>
            <c:ext xmlns:c16="http://schemas.microsoft.com/office/drawing/2014/chart" uri="{C3380CC4-5D6E-409C-BE32-E72D297353CC}">
              <c16:uniqueId val="{00000003-72DF-4AAF-B273-0CD73148B88E}"/>
            </c:ext>
          </c:extLst>
        </c:ser>
        <c:ser>
          <c:idx val="4"/>
          <c:order val="4"/>
          <c:tx>
            <c:strRef>
              <c:f>'8.12'!$A$31</c:f>
              <c:strCache>
                <c:ptCount val="1"/>
                <c:pt idx="0">
                  <c:v>Zemědělství a lesnictví</c:v>
                </c:pt>
              </c:strCache>
            </c:strRef>
          </c:tx>
          <c:invertIfNegative val="0"/>
          <c:val>
            <c:numRef>
              <c:f>'8.12'!$B$31:$M$31</c:f>
              <c:numCache>
                <c:formatCode>#\ ##0.0</c:formatCode>
                <c:ptCount val="12"/>
                <c:pt idx="0">
                  <c:v>1.288689</c:v>
                </c:pt>
                <c:pt idx="1">
                  <c:v>1.3094030000000001</c:v>
                </c:pt>
                <c:pt idx="2">
                  <c:v>1.312826</c:v>
                </c:pt>
                <c:pt idx="3">
                  <c:v>1.241047</c:v>
                </c:pt>
                <c:pt idx="4">
                  <c:v>1.2735970000000001</c:v>
                </c:pt>
                <c:pt idx="5">
                  <c:v>0.818021</c:v>
                </c:pt>
                <c:pt idx="6">
                  <c:v>1.1776059999999999</c:v>
                </c:pt>
                <c:pt idx="7">
                  <c:v>1.05629</c:v>
                </c:pt>
                <c:pt idx="8">
                  <c:v>2.1355599999999999</c:v>
                </c:pt>
                <c:pt idx="9">
                  <c:v>2.1427560000000003</c:v>
                </c:pt>
                <c:pt idx="10">
                  <c:v>1.8978809999999999</c:v>
                </c:pt>
                <c:pt idx="11">
                  <c:v>1.251919</c:v>
                </c:pt>
              </c:numCache>
            </c:numRef>
          </c:val>
          <c:extLst>
            <c:ext xmlns:c16="http://schemas.microsoft.com/office/drawing/2014/chart" uri="{C3380CC4-5D6E-409C-BE32-E72D297353CC}">
              <c16:uniqueId val="{00000004-72DF-4AAF-B273-0CD73148B88E}"/>
            </c:ext>
          </c:extLst>
        </c:ser>
        <c:ser>
          <c:idx val="5"/>
          <c:order val="5"/>
          <c:tx>
            <c:strRef>
              <c:f>'8.12'!$A$32</c:f>
              <c:strCache>
                <c:ptCount val="1"/>
                <c:pt idx="0">
                  <c:v>Domácnosti</c:v>
                </c:pt>
              </c:strCache>
            </c:strRef>
          </c:tx>
          <c:invertIfNegative val="0"/>
          <c:val>
            <c:numRef>
              <c:f>'8.12'!$B$32:$M$32</c:f>
              <c:numCache>
                <c:formatCode>#\ ##0.0</c:formatCode>
                <c:ptCount val="12"/>
                <c:pt idx="0">
                  <c:v>392.99054100000001</c:v>
                </c:pt>
                <c:pt idx="1">
                  <c:v>312.72904299999999</c:v>
                </c:pt>
                <c:pt idx="2">
                  <c:v>309.49033500000002</c:v>
                </c:pt>
                <c:pt idx="3">
                  <c:v>190.35042899999999</c:v>
                </c:pt>
                <c:pt idx="4">
                  <c:v>151.35357100000002</c:v>
                </c:pt>
                <c:pt idx="5">
                  <c:v>75.611177999999995</c:v>
                </c:pt>
                <c:pt idx="6">
                  <c:v>63.021261999999993</c:v>
                </c:pt>
                <c:pt idx="7">
                  <c:v>62.288361999999992</c:v>
                </c:pt>
                <c:pt idx="8">
                  <c:v>92.95531800000002</c:v>
                </c:pt>
                <c:pt idx="9">
                  <c:v>220.60022800000007</c:v>
                </c:pt>
                <c:pt idx="10">
                  <c:v>305.4030800000001</c:v>
                </c:pt>
                <c:pt idx="11">
                  <c:v>363.0876780000001</c:v>
                </c:pt>
              </c:numCache>
            </c:numRef>
          </c:val>
          <c:extLst>
            <c:ext xmlns:c16="http://schemas.microsoft.com/office/drawing/2014/chart" uri="{C3380CC4-5D6E-409C-BE32-E72D297353CC}">
              <c16:uniqueId val="{00000005-72DF-4AAF-B273-0CD73148B88E}"/>
            </c:ext>
          </c:extLst>
        </c:ser>
        <c:ser>
          <c:idx val="6"/>
          <c:order val="6"/>
          <c:tx>
            <c:strRef>
              <c:f>'8.12'!$A$33</c:f>
              <c:strCache>
                <c:ptCount val="1"/>
                <c:pt idx="0">
                  <c:v>Obchod, služby, školství, zdravotnictví</c:v>
                </c:pt>
              </c:strCache>
            </c:strRef>
          </c:tx>
          <c:invertIfNegative val="0"/>
          <c:val>
            <c:numRef>
              <c:f>'8.12'!$B$33:$M$33</c:f>
              <c:numCache>
                <c:formatCode>#\ ##0.0</c:formatCode>
                <c:ptCount val="12"/>
                <c:pt idx="0">
                  <c:v>192.71616500000002</c:v>
                </c:pt>
                <c:pt idx="1">
                  <c:v>152.53782499999997</c:v>
                </c:pt>
                <c:pt idx="2">
                  <c:v>142.61618099999998</c:v>
                </c:pt>
                <c:pt idx="3">
                  <c:v>80.873387999999991</c:v>
                </c:pt>
                <c:pt idx="4">
                  <c:v>60.030731000000003</c:v>
                </c:pt>
                <c:pt idx="5">
                  <c:v>30.107869999999998</c:v>
                </c:pt>
                <c:pt idx="6">
                  <c:v>23.580786</c:v>
                </c:pt>
                <c:pt idx="7">
                  <c:v>23.774652000000003</c:v>
                </c:pt>
                <c:pt idx="8">
                  <c:v>35.568203999999994</c:v>
                </c:pt>
                <c:pt idx="9">
                  <c:v>93.29145699999998</c:v>
                </c:pt>
                <c:pt idx="10">
                  <c:v>136.77018799999999</c:v>
                </c:pt>
                <c:pt idx="11">
                  <c:v>175.06513100000001</c:v>
                </c:pt>
              </c:numCache>
            </c:numRef>
          </c:val>
          <c:extLst>
            <c:ext xmlns:c16="http://schemas.microsoft.com/office/drawing/2014/chart" uri="{C3380CC4-5D6E-409C-BE32-E72D297353CC}">
              <c16:uniqueId val="{00000006-72DF-4AAF-B273-0CD73148B88E}"/>
            </c:ext>
          </c:extLst>
        </c:ser>
        <c:ser>
          <c:idx val="7"/>
          <c:order val="7"/>
          <c:tx>
            <c:strRef>
              <c:f>'8.12'!$A$34</c:f>
              <c:strCache>
                <c:ptCount val="1"/>
                <c:pt idx="0">
                  <c:v>Ostatní</c:v>
                </c:pt>
              </c:strCache>
            </c:strRef>
          </c:tx>
          <c:invertIfNegative val="0"/>
          <c:val>
            <c:numRef>
              <c:f>'8.12'!$B$34:$M$34</c:f>
              <c:numCache>
                <c:formatCode>#\ ##0.0</c:formatCode>
                <c:ptCount val="12"/>
                <c:pt idx="0">
                  <c:v>2.760068</c:v>
                </c:pt>
                <c:pt idx="1">
                  <c:v>2.3512750000000002</c:v>
                </c:pt>
                <c:pt idx="2">
                  <c:v>2.3860949999999996</c:v>
                </c:pt>
                <c:pt idx="3">
                  <c:v>1.5342040000000001</c:v>
                </c:pt>
                <c:pt idx="4">
                  <c:v>0.96118300000000001</c:v>
                </c:pt>
                <c:pt idx="5">
                  <c:v>0.33394499999999999</c:v>
                </c:pt>
                <c:pt idx="6">
                  <c:v>0.20317000000000002</c:v>
                </c:pt>
                <c:pt idx="7">
                  <c:v>0.19453000000000001</c:v>
                </c:pt>
                <c:pt idx="8">
                  <c:v>0.52462599999999993</c:v>
                </c:pt>
                <c:pt idx="9">
                  <c:v>1.524932</c:v>
                </c:pt>
                <c:pt idx="10">
                  <c:v>2.0202659999999999</c:v>
                </c:pt>
                <c:pt idx="11">
                  <c:v>2.2436310000000002</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1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pPr>
            <a:endParaRPr lang="cs-CZ"/>
          </a:p>
        </c:txPr>
        <c:crossAx val="290172928"/>
        <c:crosses val="autoZero"/>
        <c:auto val="1"/>
        <c:lblAlgn val="ctr"/>
        <c:lblOffset val="100"/>
        <c:noMultiLvlLbl val="0"/>
      </c:catAx>
      <c:valAx>
        <c:axId val="290172928"/>
        <c:scaling>
          <c:orientation val="minMax"/>
          <c:max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29016294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Instalovaný výkon</c:v>
                </c:pt>
              </c:strCache>
            </c:strRef>
          </c:tx>
          <c:invertIfNegative val="0"/>
          <c:val>
            <c:numRef>
              <c:f>'8.12'!$N$39</c:f>
              <c:numCache>
                <c:formatCode>0.0%</c:formatCode>
                <c:ptCount val="1"/>
                <c:pt idx="0">
                  <c:v>0.10898532765035669</c:v>
                </c:pt>
              </c:numCache>
            </c:numRef>
          </c:val>
          <c:extLst>
            <c:ext xmlns:c16="http://schemas.microsoft.com/office/drawing/2014/chart" uri="{C3380CC4-5D6E-409C-BE32-E72D297353CC}">
              <c16:uniqueId val="{00000000-4E36-46C0-A91E-7D3667508618}"/>
            </c:ext>
          </c:extLst>
        </c:ser>
        <c:ser>
          <c:idx val="1"/>
          <c:order val="1"/>
          <c:tx>
            <c:strRef>
              <c:f>'8.12'!$M$40</c:f>
              <c:strCache>
                <c:ptCount val="1"/>
                <c:pt idx="0">
                  <c:v>Výroba tepla brutto</c:v>
                </c:pt>
              </c:strCache>
            </c:strRef>
          </c:tx>
          <c:invertIfNegative val="0"/>
          <c:val>
            <c:numRef>
              <c:f>'8.12'!$N$40</c:f>
              <c:numCache>
                <c:formatCode>0.0%</c:formatCode>
                <c:ptCount val="1"/>
                <c:pt idx="0">
                  <c:v>0.16582157020346502</c:v>
                </c:pt>
              </c:numCache>
            </c:numRef>
          </c:val>
          <c:extLst>
            <c:ext xmlns:c16="http://schemas.microsoft.com/office/drawing/2014/chart" uri="{C3380CC4-5D6E-409C-BE32-E72D297353CC}">
              <c16:uniqueId val="{00000001-4E36-46C0-A91E-7D3667508618}"/>
            </c:ext>
          </c:extLst>
        </c:ser>
        <c:ser>
          <c:idx val="2"/>
          <c:order val="2"/>
          <c:tx>
            <c:strRef>
              <c:f>'8.12'!$M$41</c:f>
              <c:strCache>
                <c:ptCount val="1"/>
                <c:pt idx="0">
                  <c:v>Dodávky tepla</c:v>
                </c:pt>
              </c:strCache>
            </c:strRef>
          </c:tx>
          <c:invertIfNegative val="0"/>
          <c:val>
            <c:numRef>
              <c:f>'8.12'!$N$41</c:f>
              <c:numCache>
                <c:formatCode>0.0%</c:formatCode>
                <c:ptCount val="1"/>
                <c:pt idx="0">
                  <c:v>0.22861118199977498</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valAx>
    </c:plotArea>
    <c:legend>
      <c:legendPos val="b"/>
      <c:layout>
        <c:manualLayout>
          <c:xMode val="edge"/>
          <c:yMode val="edge"/>
          <c:x val="0.18609824399565114"/>
          <c:y val="0.73209573726817645"/>
          <c:w val="0.81390175600434878"/>
          <c:h val="0.2679042627318235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'8.12'!$A$9</c:f>
              <c:strCache>
                <c:ptCount val="1"/>
                <c:pt idx="0">
                  <c:v>Biomasa</c:v>
                </c:pt>
              </c:strCache>
            </c:strRef>
          </c:tx>
          <c:spPr>
            <a:solidFill>
              <a:schemeClr val="accent3">
                <a:lumMod val="75000"/>
              </a:schemeClr>
            </a:solidFill>
          </c:spPr>
          <c:invertIfNegative val="0"/>
          <c:val>
            <c:numRef>
              <c:f>'8.12'!$B$9:$M$9</c:f>
              <c:numCache>
                <c:formatCode>#\ ##0.0</c:formatCode>
                <c:ptCount val="12"/>
                <c:pt idx="0">
                  <c:v>112.543263</c:v>
                </c:pt>
                <c:pt idx="1">
                  <c:v>112.225617</c:v>
                </c:pt>
                <c:pt idx="2">
                  <c:v>99.897691000000009</c:v>
                </c:pt>
                <c:pt idx="3">
                  <c:v>89.029392999999999</c:v>
                </c:pt>
                <c:pt idx="4">
                  <c:v>81.144441999999998</c:v>
                </c:pt>
                <c:pt idx="5">
                  <c:v>34.219241000000004</c:v>
                </c:pt>
                <c:pt idx="6">
                  <c:v>18.768915</c:v>
                </c:pt>
                <c:pt idx="7">
                  <c:v>12.582078000000001</c:v>
                </c:pt>
                <c:pt idx="8">
                  <c:v>24.857595</c:v>
                </c:pt>
                <c:pt idx="9">
                  <c:v>91.633116000000015</c:v>
                </c:pt>
                <c:pt idx="10">
                  <c:v>143.59043800000001</c:v>
                </c:pt>
                <c:pt idx="11">
                  <c:v>166.07055300000002</c:v>
                </c:pt>
              </c:numCache>
            </c:numRef>
          </c:val>
          <c:extLst>
            <c:ext xmlns:c16="http://schemas.microsoft.com/office/drawing/2014/chart" uri="{C3380CC4-5D6E-409C-BE32-E72D297353CC}">
              <c16:uniqueId val="{00000000-2D92-4281-A4C1-DC17004EBD29}"/>
            </c:ext>
          </c:extLst>
        </c:ser>
        <c:ser>
          <c:idx val="1"/>
          <c:order val="1"/>
          <c:tx>
            <c:strRef>
              <c:f>'8.12'!$A$10</c:f>
              <c:strCache>
                <c:ptCount val="1"/>
                <c:pt idx="0">
                  <c:v>Bioplyn</c:v>
                </c:pt>
              </c:strCache>
            </c:strRef>
          </c:tx>
          <c:spPr>
            <a:solidFill>
              <a:schemeClr val="bg2">
                <a:lumMod val="50000"/>
              </a:schemeClr>
            </a:solidFill>
          </c:spPr>
          <c:invertIfNegative val="0"/>
          <c:val>
            <c:numRef>
              <c:f>'8.12'!$B$10:$M$10</c:f>
              <c:numCache>
                <c:formatCode>#\ ##0.0</c:formatCode>
                <c:ptCount val="12"/>
                <c:pt idx="0">
                  <c:v>4.0172210000000002</c:v>
                </c:pt>
                <c:pt idx="1">
                  <c:v>4.0879250000000003</c:v>
                </c:pt>
                <c:pt idx="2">
                  <c:v>3.9522899999999996</c:v>
                </c:pt>
                <c:pt idx="3">
                  <c:v>3.5121729999999998</c:v>
                </c:pt>
                <c:pt idx="4">
                  <c:v>3.2875150000000004</c:v>
                </c:pt>
                <c:pt idx="5">
                  <c:v>1.9135820000000001</c:v>
                </c:pt>
                <c:pt idx="6">
                  <c:v>2.6049499999999997</c:v>
                </c:pt>
                <c:pt idx="7">
                  <c:v>2.4017220000000004</c:v>
                </c:pt>
                <c:pt idx="8">
                  <c:v>3.7504430000000002</c:v>
                </c:pt>
                <c:pt idx="9">
                  <c:v>4.2518519999999995</c:v>
                </c:pt>
                <c:pt idx="10">
                  <c:v>4.3710389999999997</c:v>
                </c:pt>
                <c:pt idx="11">
                  <c:v>4.2361490000000002</c:v>
                </c:pt>
              </c:numCache>
            </c:numRef>
          </c:val>
          <c:extLst>
            <c:ext xmlns:c16="http://schemas.microsoft.com/office/drawing/2014/chart" uri="{C3380CC4-5D6E-409C-BE32-E72D297353CC}">
              <c16:uniqueId val="{00000001-2D92-4281-A4C1-DC17004EBD29}"/>
            </c:ext>
          </c:extLst>
        </c:ser>
        <c:ser>
          <c:idx val="2"/>
          <c:order val="2"/>
          <c:tx>
            <c:strRef>
              <c:f>'8.12'!$A$11</c:f>
              <c:strCache>
                <c:ptCount val="1"/>
                <c:pt idx="0">
                  <c:v>Černé uhlí</c:v>
                </c:pt>
              </c:strCache>
            </c:strRef>
          </c:tx>
          <c:spPr>
            <a:solidFill>
              <a:schemeClr val="tx1"/>
            </a:solidFill>
          </c:spPr>
          <c:invertIfNegative val="0"/>
          <c:val>
            <c:numRef>
              <c:f>'8.12'!$B$11:$M$11</c:f>
              <c:numCache>
                <c:formatCode>#\ ##0.0</c:formatCode>
                <c:ptCount val="12"/>
                <c:pt idx="0">
                  <c:v>0</c:v>
                </c:pt>
                <c:pt idx="1">
                  <c:v>0</c:v>
                </c:pt>
                <c:pt idx="2">
                  <c:v>0</c:v>
                </c:pt>
                <c:pt idx="3">
                  <c:v>0</c:v>
                </c:pt>
                <c:pt idx="4">
                  <c:v>0</c:v>
                </c:pt>
                <c:pt idx="5">
                  <c:v>0</c:v>
                </c:pt>
                <c:pt idx="6">
                  <c:v>0</c:v>
                </c:pt>
                <c:pt idx="7">
                  <c:v>0</c:v>
                </c:pt>
                <c:pt idx="8">
                  <c:v>0</c:v>
                </c:pt>
                <c:pt idx="9">
                  <c:v>0</c:v>
                </c:pt>
                <c:pt idx="10">
                  <c:v>4.1000000000000002E-2</c:v>
                </c:pt>
                <c:pt idx="11">
                  <c:v>0</c:v>
                </c:pt>
              </c:numCache>
            </c:numRef>
          </c:val>
          <c:extLst>
            <c:ext xmlns:c16="http://schemas.microsoft.com/office/drawing/2014/chart" uri="{C3380CC4-5D6E-409C-BE32-E72D297353CC}">
              <c16:uniqueId val="{00000002-2D92-4281-A4C1-DC17004EBD29}"/>
            </c:ext>
          </c:extLst>
        </c:ser>
        <c:ser>
          <c:idx val="3"/>
          <c:order val="3"/>
          <c:tx>
            <c:strRef>
              <c:f>'8.12'!$A$12</c:f>
              <c:strCache>
                <c:ptCount val="1"/>
                <c:pt idx="0">
                  <c:v>Elektrická energie</c:v>
                </c:pt>
              </c:strCache>
            </c:strRef>
          </c:tx>
          <c:invertIfNegative val="0"/>
          <c:val>
            <c:numRef>
              <c:f>'8.12'!$B$12:$M$12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D92-4281-A4C1-DC17004EBD29}"/>
            </c:ext>
          </c:extLst>
        </c:ser>
        <c:ser>
          <c:idx val="4"/>
          <c:order val="4"/>
          <c:tx>
            <c:strRef>
              <c:f>'8.12'!$A$13</c:f>
              <c:strCache>
                <c:ptCount val="1"/>
                <c:pt idx="0">
                  <c:v>Energie prostředí (tepelné čerpadlo)</c:v>
                </c:pt>
              </c:strCache>
            </c:strRef>
          </c:tx>
          <c:invertIfNegative val="0"/>
          <c:val>
            <c:numRef>
              <c:f>'8.12'!$B$13:$M$13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2-4281-A4C1-DC17004EBD29}"/>
            </c:ext>
          </c:extLst>
        </c:ser>
        <c:ser>
          <c:idx val="5"/>
          <c:order val="5"/>
          <c:tx>
            <c:strRef>
              <c:f>'8.12'!$A$14</c:f>
              <c:strCache>
                <c:ptCount val="1"/>
                <c:pt idx="0">
                  <c:v>Energie Slunce (solární kolektor)</c:v>
                </c:pt>
              </c:strCache>
            </c:strRef>
          </c:tx>
          <c:invertIfNegative val="0"/>
          <c:val>
            <c:numRef>
              <c:f>'8.12'!$B$14:$M$14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D92-4281-A4C1-DC17004EBD29}"/>
            </c:ext>
          </c:extLst>
        </c:ser>
        <c:ser>
          <c:idx val="6"/>
          <c:order val="6"/>
          <c:tx>
            <c:strRef>
              <c:f>'8.12'!$A$15</c:f>
              <c:strCache>
                <c:ptCount val="1"/>
                <c:pt idx="0">
                  <c:v>Hnědé uhlí</c:v>
                </c:pt>
              </c:strCache>
            </c:strRef>
          </c:tx>
          <c:spPr>
            <a:solidFill>
              <a:srgbClr val="6E4932"/>
            </a:solidFill>
          </c:spPr>
          <c:invertIfNegative val="0"/>
          <c:val>
            <c:numRef>
              <c:f>'8.12'!$B$15:$M$15</c:f>
              <c:numCache>
                <c:formatCode>#\ ##0.0</c:formatCode>
                <c:ptCount val="12"/>
                <c:pt idx="0">
                  <c:v>2032.2202269999998</c:v>
                </c:pt>
                <c:pt idx="1">
                  <c:v>1599.4701110000001</c:v>
                </c:pt>
                <c:pt idx="2">
                  <c:v>1569.292156</c:v>
                </c:pt>
                <c:pt idx="3">
                  <c:v>913.90452000000005</c:v>
                </c:pt>
                <c:pt idx="4">
                  <c:v>748.57791399999996</c:v>
                </c:pt>
                <c:pt idx="5">
                  <c:v>375.68582100000003</c:v>
                </c:pt>
                <c:pt idx="6">
                  <c:v>220.87954000000002</c:v>
                </c:pt>
                <c:pt idx="7">
                  <c:v>249.98171500000001</c:v>
                </c:pt>
                <c:pt idx="8">
                  <c:v>458.95953000000003</c:v>
                </c:pt>
                <c:pt idx="9">
                  <c:v>1075.8806850000001</c:v>
                </c:pt>
                <c:pt idx="10">
                  <c:v>1480.3682470000001</c:v>
                </c:pt>
                <c:pt idx="11">
                  <c:v>1771.8568720000001</c:v>
                </c:pt>
              </c:numCache>
            </c:numRef>
          </c:val>
          <c:extLst>
            <c:ext xmlns:c16="http://schemas.microsoft.com/office/drawing/2014/chart" uri="{C3380CC4-5D6E-409C-BE32-E72D297353CC}">
              <c16:uniqueId val="{00000006-2D92-4281-A4C1-DC17004EBD29}"/>
            </c:ext>
          </c:extLst>
        </c:ser>
        <c:ser>
          <c:idx val="7"/>
          <c:order val="7"/>
          <c:tx>
            <c:strRef>
              <c:f>'8.12'!$A$16</c:f>
              <c:strCache>
                <c:ptCount val="1"/>
                <c:pt idx="0">
                  <c:v>Jaderné palivo</c:v>
                </c:pt>
              </c:strCache>
            </c:strRef>
          </c:tx>
          <c:invertIfNegative val="0"/>
          <c:val>
            <c:numRef>
              <c:f>'8.12'!$B$16:$M$16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D92-4281-A4C1-DC17004EBD29}"/>
            </c:ext>
          </c:extLst>
        </c:ser>
        <c:ser>
          <c:idx val="8"/>
          <c:order val="8"/>
          <c:tx>
            <c:strRef>
              <c:f>'8.12'!$A$17</c:f>
              <c:strCache>
                <c:ptCount val="1"/>
                <c:pt idx="0">
                  <c:v>Koks</c:v>
                </c:pt>
              </c:strCache>
            </c:strRef>
          </c:tx>
          <c:invertIfNegative val="0"/>
          <c:val>
            <c:numRef>
              <c:f>'8.12'!$B$17:$M$17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D92-4281-A4C1-DC17004EBD29}"/>
            </c:ext>
          </c:extLst>
        </c:ser>
        <c:ser>
          <c:idx val="9"/>
          <c:order val="9"/>
          <c:tx>
            <c:strRef>
              <c:f>'8.12'!$A$18</c:f>
              <c:strCache>
                <c:ptCount val="1"/>
                <c:pt idx="0">
                  <c:v>Odpadní teplo</c:v>
                </c:pt>
              </c:strCache>
            </c:strRef>
          </c:tx>
          <c:invertIfNegative val="0"/>
          <c:val>
            <c:numRef>
              <c:f>'8.12'!$B$18:$M$18</c:f>
              <c:numCache>
                <c:formatCode>#\ ##0.0</c:formatCode>
                <c:ptCount val="12"/>
                <c:pt idx="0">
                  <c:v>10.432499999999999</c:v>
                </c:pt>
                <c:pt idx="1">
                  <c:v>9.673</c:v>
                </c:pt>
                <c:pt idx="2">
                  <c:v>4.8757700000000002</c:v>
                </c:pt>
                <c:pt idx="3">
                  <c:v>4.9588000000000001</c:v>
                </c:pt>
                <c:pt idx="4">
                  <c:v>9.242799999999999</c:v>
                </c:pt>
                <c:pt idx="5">
                  <c:v>13.108540000000001</c:v>
                </c:pt>
                <c:pt idx="6">
                  <c:v>9.1381700000000006</c:v>
                </c:pt>
                <c:pt idx="7">
                  <c:v>10.295530000000001</c:v>
                </c:pt>
                <c:pt idx="8">
                  <c:v>17.364078999999997</c:v>
                </c:pt>
                <c:pt idx="9">
                  <c:v>4.2226679999999996</c:v>
                </c:pt>
                <c:pt idx="10">
                  <c:v>2.812621</c:v>
                </c:pt>
                <c:pt idx="11">
                  <c:v>5.8620239999999999</c:v>
                </c:pt>
              </c:numCache>
            </c:numRef>
          </c:val>
          <c:extLst>
            <c:ext xmlns:c16="http://schemas.microsoft.com/office/drawing/2014/chart" uri="{C3380CC4-5D6E-409C-BE32-E72D297353CC}">
              <c16:uniqueId val="{00000009-2D92-4281-A4C1-DC17004EBD29}"/>
            </c:ext>
          </c:extLst>
        </c:ser>
        <c:ser>
          <c:idx val="10"/>
          <c:order val="10"/>
          <c:tx>
            <c:strRef>
              <c:f>'8.12'!$A$19</c:f>
              <c:strCache>
                <c:ptCount val="1"/>
                <c:pt idx="0">
                  <c:v>Ostatní kapalná paliva</c:v>
                </c:pt>
              </c:strCache>
            </c:strRef>
          </c:tx>
          <c:invertIfNegative val="0"/>
          <c:val>
            <c:numRef>
              <c:f>'8.12'!$B$19:$M$19</c:f>
              <c:numCache>
                <c:formatCode>#\ ##0.0</c:formatCode>
                <c:ptCount val="12"/>
                <c:pt idx="0">
                  <c:v>1.3761920000000001</c:v>
                </c:pt>
                <c:pt idx="1">
                  <c:v>3.7512530000000002</c:v>
                </c:pt>
                <c:pt idx="2">
                  <c:v>1.5323330000000002</c:v>
                </c:pt>
                <c:pt idx="3">
                  <c:v>1.1178379999999999</c:v>
                </c:pt>
                <c:pt idx="4">
                  <c:v>0.920126</c:v>
                </c:pt>
                <c:pt idx="5">
                  <c:v>0.75080899999999995</c:v>
                </c:pt>
                <c:pt idx="6">
                  <c:v>0.74216700000000002</c:v>
                </c:pt>
                <c:pt idx="7">
                  <c:v>0.88324900000000006</c:v>
                </c:pt>
                <c:pt idx="8">
                  <c:v>0.96196900000000007</c:v>
                </c:pt>
                <c:pt idx="9">
                  <c:v>1.7840530000000001</c:v>
                </c:pt>
                <c:pt idx="10">
                  <c:v>2.450717</c:v>
                </c:pt>
                <c:pt idx="11">
                  <c:v>3.0816599999999998</c:v>
                </c:pt>
              </c:numCache>
            </c:numRef>
          </c:val>
          <c:extLst>
            <c:ext xmlns:c16="http://schemas.microsoft.com/office/drawing/2014/chart" uri="{C3380CC4-5D6E-409C-BE32-E72D297353CC}">
              <c16:uniqueId val="{0000000A-2D92-4281-A4C1-DC17004EBD29}"/>
            </c:ext>
          </c:extLst>
        </c:ser>
        <c:ser>
          <c:idx val="11"/>
          <c:order val="11"/>
          <c:tx>
            <c:strRef>
              <c:f>'8.12'!$A$20</c:f>
              <c:strCache>
                <c:ptCount val="1"/>
                <c:pt idx="0">
                  <c:v>Ostatní pevná paliva</c:v>
                </c:pt>
              </c:strCache>
            </c:strRef>
          </c:tx>
          <c:invertIfNegative val="0"/>
          <c:val>
            <c:numRef>
              <c:f>'8.12'!$B$20:$M$20</c:f>
              <c:numCache>
                <c:formatCode>#\ ##0.0</c:formatCode>
                <c:ptCount val="12"/>
                <c:pt idx="0">
                  <c:v>0.53794534563468799</c:v>
                </c:pt>
                <c:pt idx="1">
                  <c:v>10.080240792228313</c:v>
                </c:pt>
                <c:pt idx="2">
                  <c:v>7.4013962083073137</c:v>
                </c:pt>
                <c:pt idx="3">
                  <c:v>8.9185067375130469</c:v>
                </c:pt>
                <c:pt idx="4">
                  <c:v>7.5472623428074002</c:v>
                </c:pt>
                <c:pt idx="5">
                  <c:v>6.6761382892824708</c:v>
                </c:pt>
                <c:pt idx="6">
                  <c:v>7.2393098707196915</c:v>
                </c:pt>
                <c:pt idx="7">
                  <c:v>8.4120763850358209</c:v>
                </c:pt>
                <c:pt idx="8">
                  <c:v>1.241790063634447</c:v>
                </c:pt>
                <c:pt idx="9">
                  <c:v>7.7763183098015674</c:v>
                </c:pt>
                <c:pt idx="10">
                  <c:v>6.9582327776172361</c:v>
                </c:pt>
                <c:pt idx="11">
                  <c:v>7.3847005910485608</c:v>
                </c:pt>
              </c:numCache>
            </c:numRef>
          </c:val>
          <c:extLst>
            <c:ext xmlns:c16="http://schemas.microsoft.com/office/drawing/2014/chart" uri="{C3380CC4-5D6E-409C-BE32-E72D297353CC}">
              <c16:uniqueId val="{0000000B-2D92-4281-A4C1-DC17004EBD29}"/>
            </c:ext>
          </c:extLst>
        </c:ser>
        <c:ser>
          <c:idx val="12"/>
          <c:order val="12"/>
          <c:tx>
            <c:strRef>
              <c:f>'8.12'!$A$21</c:f>
              <c:strCache>
                <c:ptCount val="1"/>
                <c:pt idx="0">
                  <c:v>Ostatní plyny</c:v>
                </c:pt>
              </c:strCache>
            </c:strRef>
          </c:tx>
          <c:invertIfNegative val="0"/>
          <c:val>
            <c:numRef>
              <c:f>'8.12'!$B$21:$M$21</c:f>
              <c:numCache>
                <c:formatCode>#\ ##0.0</c:formatCode>
                <c:ptCount val="12"/>
                <c:pt idx="0">
                  <c:v>72.354987999999992</c:v>
                </c:pt>
                <c:pt idx="1">
                  <c:v>73.236806000000016</c:v>
                </c:pt>
                <c:pt idx="2">
                  <c:v>49.571365</c:v>
                </c:pt>
                <c:pt idx="3">
                  <c:v>19.392790000000002</c:v>
                </c:pt>
                <c:pt idx="4">
                  <c:v>23.208382</c:v>
                </c:pt>
                <c:pt idx="5">
                  <c:v>54.726360000000007</c:v>
                </c:pt>
                <c:pt idx="6">
                  <c:v>71.622808000000006</c:v>
                </c:pt>
                <c:pt idx="7">
                  <c:v>81.514440000000008</c:v>
                </c:pt>
                <c:pt idx="8">
                  <c:v>68.503264000000016</c:v>
                </c:pt>
                <c:pt idx="9">
                  <c:v>57.120175000000003</c:v>
                </c:pt>
                <c:pt idx="10">
                  <c:v>53.864840999999998</c:v>
                </c:pt>
                <c:pt idx="11">
                  <c:v>33.667722999999995</c:v>
                </c:pt>
              </c:numCache>
            </c:numRef>
          </c:val>
          <c:extLst>
            <c:ext xmlns:c16="http://schemas.microsoft.com/office/drawing/2014/chart" uri="{C3380CC4-5D6E-409C-BE32-E72D297353CC}">
              <c16:uniqueId val="{0000000C-2D92-4281-A4C1-DC17004EBD29}"/>
            </c:ext>
          </c:extLst>
        </c:ser>
        <c:ser>
          <c:idx val="13"/>
          <c:order val="13"/>
          <c:tx>
            <c:strRef>
              <c:f>'8.12'!$A$22</c:f>
              <c:strCache>
                <c:ptCount val="1"/>
                <c:pt idx="0">
                  <c:v>Ostatní</c:v>
                </c:pt>
              </c:strCache>
            </c:strRef>
          </c:tx>
          <c:invertIfNegative val="0"/>
          <c:val>
            <c:numRef>
              <c:f>'8.12'!$B$22:$M$22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2D92-4281-A4C1-DC17004EBD29}"/>
            </c:ext>
          </c:extLst>
        </c:ser>
        <c:ser>
          <c:idx val="14"/>
          <c:order val="14"/>
          <c:tx>
            <c:strRef>
              <c:f>'8.12'!$A$23</c:f>
              <c:strCache>
                <c:ptCount val="1"/>
                <c:pt idx="0">
                  <c:v>Topné oleje</c:v>
                </c:pt>
              </c:strCache>
            </c:strRef>
          </c:tx>
          <c:invertIfNegative val="0"/>
          <c:val>
            <c:numRef>
              <c:f>'8.12'!$B$23:$M$23</c:f>
              <c:numCache>
                <c:formatCode>#\ ##0.0</c:formatCode>
                <c:ptCount val="12"/>
                <c:pt idx="0">
                  <c:v>0.90900000000000003</c:v>
                </c:pt>
                <c:pt idx="1">
                  <c:v>0.59490900000000013</c:v>
                </c:pt>
                <c:pt idx="2">
                  <c:v>0.40081600000000001</c:v>
                </c:pt>
                <c:pt idx="3">
                  <c:v>0.21710000000000002</c:v>
                </c:pt>
                <c:pt idx="4">
                  <c:v>0.16119999999999998</c:v>
                </c:pt>
                <c:pt idx="5">
                  <c:v>4.6900000000000004E-2</c:v>
                </c:pt>
                <c:pt idx="6">
                  <c:v>2.5651999999999999</c:v>
                </c:pt>
                <c:pt idx="7">
                  <c:v>3.1199999999999999E-2</c:v>
                </c:pt>
                <c:pt idx="8">
                  <c:v>8.3000000000000004E-2</c:v>
                </c:pt>
                <c:pt idx="9">
                  <c:v>0.2571</c:v>
                </c:pt>
                <c:pt idx="10">
                  <c:v>5.995457</c:v>
                </c:pt>
                <c:pt idx="11">
                  <c:v>0.56375600000000003</c:v>
                </c:pt>
              </c:numCache>
            </c:numRef>
          </c:val>
          <c:extLst>
            <c:ext xmlns:c16="http://schemas.microsoft.com/office/drawing/2014/chart" uri="{C3380CC4-5D6E-409C-BE32-E72D297353CC}">
              <c16:uniqueId val="{0000000E-2D92-4281-A4C1-DC17004EBD29}"/>
            </c:ext>
          </c:extLst>
        </c:ser>
        <c:ser>
          <c:idx val="15"/>
          <c:order val="15"/>
          <c:tx>
            <c:strRef>
              <c:f>'8.12'!$A$24</c:f>
              <c:strCache>
                <c:ptCount val="1"/>
                <c:pt idx="0">
                  <c:v>Zemní plyn</c:v>
                </c:pt>
              </c:strCache>
            </c:strRef>
          </c:tx>
          <c:spPr>
            <a:solidFill>
              <a:srgbClr val="EBE600"/>
            </a:solidFill>
          </c:spPr>
          <c:invertIfNegative val="0"/>
          <c:val>
            <c:numRef>
              <c:f>'8.12'!$B$24:$M$24</c:f>
              <c:numCache>
                <c:formatCode>#\ ##0.0</c:formatCode>
                <c:ptCount val="12"/>
                <c:pt idx="0">
                  <c:v>575.78799765436531</c:v>
                </c:pt>
                <c:pt idx="1">
                  <c:v>483.88838320777165</c:v>
                </c:pt>
                <c:pt idx="2">
                  <c:v>524.89056679169266</c:v>
                </c:pt>
                <c:pt idx="3">
                  <c:v>379.56035326248684</c:v>
                </c:pt>
                <c:pt idx="4">
                  <c:v>310.96970365719267</c:v>
                </c:pt>
                <c:pt idx="5">
                  <c:v>287.90036671071755</c:v>
                </c:pt>
                <c:pt idx="6">
                  <c:v>368.52235212928025</c:v>
                </c:pt>
                <c:pt idx="7">
                  <c:v>370.99502961496421</c:v>
                </c:pt>
                <c:pt idx="8">
                  <c:v>374.92626393636544</c:v>
                </c:pt>
                <c:pt idx="9">
                  <c:v>435.34512469019847</c:v>
                </c:pt>
                <c:pt idx="10">
                  <c:v>526.74212022238271</c:v>
                </c:pt>
                <c:pt idx="11">
                  <c:v>606.49692640895148</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1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pPr>
            <a:endParaRPr lang="cs-CZ"/>
          </a:p>
        </c:txPr>
        <c:crossAx val="289914880"/>
        <c:crosses val="autoZero"/>
        <c:auto val="1"/>
        <c:lblAlgn val="ctr"/>
        <c:lblOffset val="100"/>
        <c:noMultiLvlLbl val="0"/>
      </c:catAx>
      <c:valAx>
        <c:axId val="289914880"/>
        <c:scaling>
          <c:orientation val="minMax"/>
          <c:max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28991308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DA5-4C17-A205-7FBD478FF063}"/>
              </c:ext>
            </c:extLst>
          </c:dPt>
          <c:dPt>
            <c:idx val="1"/>
            <c:bubble3D val="0"/>
            <c:spPr>
              <a:solidFill>
                <a:srgbClr val="EEECE1">
                  <a:lumMod val="50000"/>
                </a:srgbClr>
              </a:solidFill>
            </c:spPr>
            <c:extLst>
              <c:ext xmlns:c16="http://schemas.microsoft.com/office/drawing/2014/chart" uri="{C3380CC4-5D6E-409C-BE32-E72D297353CC}">
                <c16:uniqueId val="{00000003-0DA5-4C17-A205-7FBD478FF063}"/>
              </c:ext>
            </c:extLst>
          </c:dPt>
          <c:dPt>
            <c:idx val="2"/>
            <c:bubble3D val="0"/>
            <c:spPr>
              <a:solidFill>
                <a:sysClr val="windowText" lastClr="000000"/>
              </a:solidFill>
            </c:spPr>
            <c:extLst>
              <c:ext xmlns:c16="http://schemas.microsoft.com/office/drawing/2014/chart" uri="{C3380CC4-5D6E-409C-BE32-E72D297353CC}">
                <c16:uniqueId val="{00000005-0DA5-4C17-A205-7FBD478FF063}"/>
              </c:ext>
            </c:extLst>
          </c:dPt>
          <c:dPt>
            <c:idx val="5"/>
            <c:bubble3D val="0"/>
            <c:extLst>
              <c:ext xmlns:c16="http://schemas.microsoft.com/office/drawing/2014/chart" uri="{C3380CC4-5D6E-409C-BE32-E72D297353CC}">
                <c16:uniqueId val="{00000006-0DA5-4C17-A205-7FBD478FF063}"/>
              </c:ext>
            </c:extLst>
          </c:dPt>
          <c:dPt>
            <c:idx val="6"/>
            <c:bubble3D val="0"/>
            <c:spPr>
              <a:solidFill>
                <a:srgbClr val="6E4932"/>
              </a:solidFill>
            </c:spPr>
            <c:extLst>
              <c:ext xmlns:c16="http://schemas.microsoft.com/office/drawing/2014/chart" uri="{C3380CC4-5D6E-409C-BE32-E72D297353CC}">
                <c16:uniqueId val="{00000008-0DA5-4C17-A205-7FBD478FF063}"/>
              </c:ext>
            </c:extLst>
          </c:dPt>
          <c:dPt>
            <c:idx val="7"/>
            <c:bubble3D val="0"/>
            <c:extLst>
              <c:ext xmlns:c16="http://schemas.microsoft.com/office/drawing/2014/chart" uri="{C3380CC4-5D6E-409C-BE32-E72D297353CC}">
                <c16:uniqueId val="{00000009-0DA5-4C17-A205-7FBD478FF063}"/>
              </c:ext>
            </c:extLst>
          </c:dPt>
          <c:dPt>
            <c:idx val="15"/>
            <c:bubble3D val="0"/>
            <c:spPr>
              <a:solidFill>
                <a:srgbClr val="EBE600"/>
              </a:solidFill>
            </c:spPr>
            <c:extLst>
              <c:ext xmlns:c16="http://schemas.microsoft.com/office/drawing/2014/chart" uri="{C3380CC4-5D6E-409C-BE32-E72D297353CC}">
                <c16:uniqueId val="{0000000B-0DA5-4C17-A205-7FBD478FF063}"/>
              </c:ext>
            </c:extLst>
          </c:dPt>
          <c:cat>
            <c:numRef>
              <c:f>'8.12'!$U$9:$U$24</c:f>
              <c:numCache>
                <c:formatCode>0.0%</c:formatCode>
                <c:ptCount val="16"/>
              </c:numCache>
            </c:numRef>
          </c:cat>
          <c:val>
            <c:numRef>
              <c:f>'8.12'!$P$9:$P$24</c:f>
              <c:numCache>
                <c:formatCode>0.0</c:formatCode>
                <c:ptCount val="16"/>
              </c:numCache>
            </c:numRef>
          </c:val>
          <c:extLst>
            <c:ext xmlns:c16="http://schemas.microsoft.com/office/drawing/2014/chart" uri="{C3380CC4-5D6E-409C-BE32-E72D297353CC}">
              <c16:uniqueId val="{0000000C-0DA5-4C17-A205-7FBD478FF063}"/>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 ##0.0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invertIfNegative val="0"/>
          <c:cat>
            <c:numRef>
              <c:f>'5.2'!$P$6</c:f>
              <c:numCache>
                <c:formatCode>General</c:formatCode>
                <c:ptCount val="1"/>
              </c:numCache>
            </c:numRef>
          </c:cat>
          <c:val>
            <c:numRef>
              <c:f>'5.2'!$P$8</c:f>
              <c:numCache>
                <c:formatCode>#\ ##0.0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invertIfNegative val="0"/>
          <c:cat>
            <c:numRef>
              <c:f>'5.2'!$P$6</c:f>
              <c:numCache>
                <c:formatCode>General</c:formatCode>
                <c:ptCount val="1"/>
              </c:numCache>
            </c:numRef>
          </c:cat>
          <c:val>
            <c:numRef>
              <c:f>'5.2'!$P$9</c:f>
              <c:numCache>
                <c:formatCode>#\ ##0.0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 ##0.0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 ##0.0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 ##0.0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 ##0.0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 ##0.0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 ##0.0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 ##0.0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 ##0.0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 ##0.0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 ##0.0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 ##0.0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 ##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1AB6-46F9-809F-7CCCFE37A1E9}"/>
              </c:ext>
            </c:extLst>
          </c:dPt>
          <c:cat>
            <c:numRef>
              <c:f>'8.12'!$U$27:$U$34</c:f>
              <c:numCache>
                <c:formatCode>#\ ##0.0</c:formatCode>
                <c:ptCount val="8"/>
              </c:numCache>
            </c:numRef>
          </c:cat>
          <c:val>
            <c:numRef>
              <c:f>'8.12'!$P$27:$P$34</c:f>
              <c:numCache>
                <c:formatCode>0.0</c:formatCode>
                <c:ptCount val="8"/>
              </c:numCache>
            </c:numRef>
          </c:val>
          <c:extLst>
            <c:ext xmlns:c16="http://schemas.microsoft.com/office/drawing/2014/chart" uri="{C3380CC4-5D6E-409C-BE32-E72D297353CC}">
              <c16:uniqueId val="{00000001-1AB6-46F9-809F-7CCCFE37A1E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'8.13'!$A$27</c:f>
              <c:strCache>
                <c:ptCount val="1"/>
                <c:pt idx="0">
                  <c:v>Průmysl</c:v>
                </c:pt>
              </c:strCache>
            </c:strRef>
          </c:tx>
          <c:invertIfNegative val="0"/>
          <c:val>
            <c:numRef>
              <c:f>'8.13'!$B$27:$M$27</c:f>
              <c:numCache>
                <c:formatCode>#\ ##0.0</c:formatCode>
                <c:ptCount val="12"/>
                <c:pt idx="0">
                  <c:v>424.55294099999998</c:v>
                </c:pt>
                <c:pt idx="1">
                  <c:v>381.91787400000004</c:v>
                </c:pt>
                <c:pt idx="2">
                  <c:v>384.82914200000005</c:v>
                </c:pt>
                <c:pt idx="3">
                  <c:v>337.504366</c:v>
                </c:pt>
                <c:pt idx="4">
                  <c:v>287.27418700000004</c:v>
                </c:pt>
                <c:pt idx="5">
                  <c:v>258.04940699999997</c:v>
                </c:pt>
                <c:pt idx="6">
                  <c:v>244.78073099999997</c:v>
                </c:pt>
                <c:pt idx="7">
                  <c:v>247.97287800000007</c:v>
                </c:pt>
                <c:pt idx="8">
                  <c:v>303.20609200000007</c:v>
                </c:pt>
                <c:pt idx="9">
                  <c:v>305.19410799999991</c:v>
                </c:pt>
                <c:pt idx="10">
                  <c:v>372.46434999999997</c:v>
                </c:pt>
                <c:pt idx="11">
                  <c:v>414.5050599999999</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val>
            <c:numRef>
              <c:f>'8.13'!$B$28:$M$28</c:f>
              <c:numCache>
                <c:formatCode>#\ ##0.0</c:formatCode>
                <c:ptCount val="12"/>
                <c:pt idx="0">
                  <c:v>87.428412000000009</c:v>
                </c:pt>
                <c:pt idx="1">
                  <c:v>71.652884</c:v>
                </c:pt>
                <c:pt idx="2">
                  <c:v>73.975657999999996</c:v>
                </c:pt>
                <c:pt idx="3">
                  <c:v>43.906734</c:v>
                </c:pt>
                <c:pt idx="4">
                  <c:v>32.764513000000001</c:v>
                </c:pt>
                <c:pt idx="5">
                  <c:v>16.006375999999999</c:v>
                </c:pt>
                <c:pt idx="6">
                  <c:v>26.450310000000002</c:v>
                </c:pt>
                <c:pt idx="7">
                  <c:v>25.730781</c:v>
                </c:pt>
                <c:pt idx="8">
                  <c:v>22.298470000000002</c:v>
                </c:pt>
                <c:pt idx="9">
                  <c:v>58.580211000000006</c:v>
                </c:pt>
                <c:pt idx="10">
                  <c:v>73.800054000000003</c:v>
                </c:pt>
                <c:pt idx="11">
                  <c:v>81.063195000000007</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val>
            <c:numRef>
              <c:f>'8.13'!$B$29:$M$29</c:f>
              <c:numCache>
                <c:formatCode>#\ ##0.0</c:formatCode>
                <c:ptCount val="12"/>
                <c:pt idx="0">
                  <c:v>24.893480000000004</c:v>
                </c:pt>
                <c:pt idx="1">
                  <c:v>20.318919999999999</c:v>
                </c:pt>
                <c:pt idx="2">
                  <c:v>19.425000000000001</c:v>
                </c:pt>
                <c:pt idx="3">
                  <c:v>11.844239999999999</c:v>
                </c:pt>
                <c:pt idx="4">
                  <c:v>6.6960299999999995</c:v>
                </c:pt>
                <c:pt idx="5">
                  <c:v>2.04365</c:v>
                </c:pt>
                <c:pt idx="6">
                  <c:v>0.99812999999999996</c:v>
                </c:pt>
                <c:pt idx="7">
                  <c:v>0.7389</c:v>
                </c:pt>
                <c:pt idx="8">
                  <c:v>2.0539849999999999</c:v>
                </c:pt>
                <c:pt idx="9">
                  <c:v>12.678550000000001</c:v>
                </c:pt>
                <c:pt idx="10">
                  <c:v>18.446069999999999</c:v>
                </c:pt>
                <c:pt idx="11">
                  <c:v>21.717460000000003</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val>
            <c:numRef>
              <c:f>'8.13'!$B$30:$M$30</c:f>
              <c:numCache>
                <c:formatCode>#\ ##0.0</c:formatCode>
                <c:ptCount val="12"/>
                <c:pt idx="0">
                  <c:v>1.3043289999999998</c:v>
                </c:pt>
                <c:pt idx="1">
                  <c:v>1.040394</c:v>
                </c:pt>
                <c:pt idx="2">
                  <c:v>0.98851399999999989</c:v>
                </c:pt>
                <c:pt idx="3">
                  <c:v>0.66177799999999998</c:v>
                </c:pt>
                <c:pt idx="4">
                  <c:v>0.47031899999999999</c:v>
                </c:pt>
                <c:pt idx="5">
                  <c:v>4.3677000000000001E-2</c:v>
                </c:pt>
                <c:pt idx="6">
                  <c:v>1.4396000000000001E-2</c:v>
                </c:pt>
                <c:pt idx="7">
                  <c:v>1.2997E-2</c:v>
                </c:pt>
                <c:pt idx="8">
                  <c:v>0.222077</c:v>
                </c:pt>
                <c:pt idx="9">
                  <c:v>0.85449799999999998</c:v>
                </c:pt>
                <c:pt idx="10">
                  <c:v>1.325218</c:v>
                </c:pt>
                <c:pt idx="11">
                  <c:v>1.457778</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val>
            <c:numRef>
              <c:f>'8.13'!$B$31:$M$31</c:f>
              <c:numCache>
                <c:formatCode>#\ ##0.0</c:formatCode>
                <c:ptCount val="12"/>
                <c:pt idx="0">
                  <c:v>12.752130000000001</c:v>
                </c:pt>
                <c:pt idx="1">
                  <c:v>14.456809999999999</c:v>
                </c:pt>
                <c:pt idx="2">
                  <c:v>15.573639999999997</c:v>
                </c:pt>
                <c:pt idx="3">
                  <c:v>9.4965599999999988</c:v>
                </c:pt>
                <c:pt idx="4">
                  <c:v>6.4198500000000003</c:v>
                </c:pt>
                <c:pt idx="5">
                  <c:v>2.22539</c:v>
                </c:pt>
                <c:pt idx="6">
                  <c:v>2.5741099999999997</c:v>
                </c:pt>
                <c:pt idx="7">
                  <c:v>2.6692800000000001</c:v>
                </c:pt>
                <c:pt idx="8">
                  <c:v>5.1713799999999992</c:v>
                </c:pt>
                <c:pt idx="9">
                  <c:v>10.56967</c:v>
                </c:pt>
                <c:pt idx="10">
                  <c:v>13.412540000000002</c:v>
                </c:pt>
                <c:pt idx="11">
                  <c:v>11.71172</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invertIfNegative val="0"/>
          <c:val>
            <c:numRef>
              <c:f>'8.13'!$B$32:$M$32</c:f>
              <c:numCache>
                <c:formatCode>#\ ##0.0</c:formatCode>
                <c:ptCount val="12"/>
                <c:pt idx="0">
                  <c:v>604.42079599999988</c:v>
                </c:pt>
                <c:pt idx="1">
                  <c:v>486.29894299999995</c:v>
                </c:pt>
                <c:pt idx="2">
                  <c:v>480.75276999999988</c:v>
                </c:pt>
                <c:pt idx="3">
                  <c:v>295.14303799999999</c:v>
                </c:pt>
                <c:pt idx="4">
                  <c:v>236.73051999999998</c:v>
                </c:pt>
                <c:pt idx="5">
                  <c:v>112.32164599999999</c:v>
                </c:pt>
                <c:pt idx="6">
                  <c:v>111.27604099999998</c:v>
                </c:pt>
                <c:pt idx="7">
                  <c:v>98.589332000000013</c:v>
                </c:pt>
                <c:pt idx="8">
                  <c:v>142.990354</c:v>
                </c:pt>
                <c:pt idx="9">
                  <c:v>350.09903099999997</c:v>
                </c:pt>
                <c:pt idx="10">
                  <c:v>471.61351900000005</c:v>
                </c:pt>
                <c:pt idx="11">
                  <c:v>577.00436100000002</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invertIfNegative val="0"/>
          <c:val>
            <c:numRef>
              <c:f>'8.13'!$B$33:$M$33</c:f>
              <c:numCache>
                <c:formatCode>#\ ##0.0</c:formatCode>
                <c:ptCount val="12"/>
                <c:pt idx="0">
                  <c:v>287.688199</c:v>
                </c:pt>
                <c:pt idx="1">
                  <c:v>228.82692699999996</c:v>
                </c:pt>
                <c:pt idx="2">
                  <c:v>214.48692899999998</c:v>
                </c:pt>
                <c:pt idx="3">
                  <c:v>125.14958600000001</c:v>
                </c:pt>
                <c:pt idx="4">
                  <c:v>93.547623000000016</c:v>
                </c:pt>
                <c:pt idx="5">
                  <c:v>41.383041000000006</c:v>
                </c:pt>
                <c:pt idx="6">
                  <c:v>39.899687999999998</c:v>
                </c:pt>
                <c:pt idx="7">
                  <c:v>34.478462000000007</c:v>
                </c:pt>
                <c:pt idx="8">
                  <c:v>53.988527000000012</c:v>
                </c:pt>
                <c:pt idx="9">
                  <c:v>142.940428</c:v>
                </c:pt>
                <c:pt idx="10">
                  <c:v>207.15927200000002</c:v>
                </c:pt>
                <c:pt idx="11">
                  <c:v>262.43445099999997</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invertIfNegative val="0"/>
          <c:val>
            <c:numRef>
              <c:f>'8.13'!$B$34:$M$34</c:f>
              <c:numCache>
                <c:formatCode>#\ ##0.0</c:formatCode>
                <c:ptCount val="12"/>
                <c:pt idx="0">
                  <c:v>28.681144000000003</c:v>
                </c:pt>
                <c:pt idx="1">
                  <c:v>23.338201000000002</c:v>
                </c:pt>
                <c:pt idx="2">
                  <c:v>21.003430000000002</c:v>
                </c:pt>
                <c:pt idx="3">
                  <c:v>11.859650999999999</c:v>
                </c:pt>
                <c:pt idx="4">
                  <c:v>8.3963250000000009</c:v>
                </c:pt>
                <c:pt idx="5">
                  <c:v>4.407006</c:v>
                </c:pt>
                <c:pt idx="6">
                  <c:v>3.8112900000000001</c:v>
                </c:pt>
                <c:pt idx="7">
                  <c:v>3.5760159999999996</c:v>
                </c:pt>
                <c:pt idx="8">
                  <c:v>5.2666679999999992</c:v>
                </c:pt>
                <c:pt idx="9">
                  <c:v>13.960699</c:v>
                </c:pt>
                <c:pt idx="10">
                  <c:v>19.910129000000001</c:v>
                </c:pt>
                <c:pt idx="11">
                  <c:v>22.777365000000003</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1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pPr>
            <a:endParaRPr lang="cs-CZ"/>
          </a:p>
        </c:txPr>
        <c:crossAx val="289436416"/>
        <c:crosses val="autoZero"/>
        <c:auto val="1"/>
        <c:lblAlgn val="ctr"/>
        <c:lblOffset val="100"/>
        <c:noMultiLvlLbl val="0"/>
      </c:catAx>
      <c:valAx>
        <c:axId val="289436416"/>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89430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Instalovaný výkon</c:v>
                </c:pt>
              </c:strCache>
            </c:strRef>
          </c:tx>
          <c:invertIfNegative val="0"/>
          <c:val>
            <c:numRef>
              <c:f>'8.13'!$N$39</c:f>
              <c:numCache>
                <c:formatCode>0.0%</c:formatCode>
                <c:ptCount val="1"/>
                <c:pt idx="0">
                  <c:v>0.25318849119936693</c:v>
                </c:pt>
              </c:numCache>
            </c:numRef>
          </c:val>
          <c:extLst>
            <c:ext xmlns:c16="http://schemas.microsoft.com/office/drawing/2014/chart" uri="{C3380CC4-5D6E-409C-BE32-E72D297353CC}">
              <c16:uniqueId val="{00000000-46E4-4F37-874A-FF5326A516FF}"/>
            </c:ext>
          </c:extLst>
        </c:ser>
        <c:ser>
          <c:idx val="1"/>
          <c:order val="1"/>
          <c:tx>
            <c:strRef>
              <c:f>'8.13'!$M$40</c:f>
              <c:strCache>
                <c:ptCount val="1"/>
                <c:pt idx="0">
                  <c:v>Výroba tepla brutto</c:v>
                </c:pt>
              </c:strCache>
            </c:strRef>
          </c:tx>
          <c:invertIfNegative val="0"/>
          <c:val>
            <c:numRef>
              <c:f>'8.13'!$N$40</c:f>
              <c:numCache>
                <c:formatCode>0.0%</c:formatCode>
                <c:ptCount val="1"/>
                <c:pt idx="0">
                  <c:v>0.1942572320110412</c:v>
                </c:pt>
              </c:numCache>
            </c:numRef>
          </c:val>
          <c:extLst>
            <c:ext xmlns:c16="http://schemas.microsoft.com/office/drawing/2014/chart" uri="{C3380CC4-5D6E-409C-BE32-E72D297353CC}">
              <c16:uniqueId val="{00000001-46E4-4F37-874A-FF5326A516FF}"/>
            </c:ext>
          </c:extLst>
        </c:ser>
        <c:ser>
          <c:idx val="2"/>
          <c:order val="2"/>
          <c:tx>
            <c:strRef>
              <c:f>'8.13'!$M$41</c:f>
              <c:strCache>
                <c:ptCount val="1"/>
                <c:pt idx="0">
                  <c:v>Dodávky tepla</c:v>
                </c:pt>
              </c:strCache>
            </c:strRef>
          </c:tx>
          <c:invertIfNegative val="0"/>
          <c:val>
            <c:numRef>
              <c:f>'8.13'!$N$41</c:f>
              <c:numCache>
                <c:formatCode>0.0%</c:formatCode>
                <c:ptCount val="1"/>
                <c:pt idx="0">
                  <c:v>0.14157654218356963</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0.18609824399565114"/>
          <c:y val="0.74908068686696816"/>
          <c:w val="0.81390175600434878"/>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'8.13'!$A$10</c:f>
              <c:strCache>
                <c:ptCount val="1"/>
                <c:pt idx="0">
                  <c:v>Biomasa</c:v>
                </c:pt>
              </c:strCache>
            </c:strRef>
          </c:tx>
          <c:spPr>
            <a:solidFill>
              <a:schemeClr val="accent3">
                <a:lumMod val="75000"/>
              </a:schemeClr>
            </a:solidFill>
          </c:spPr>
          <c:invertIfNegative val="0"/>
          <c:val>
            <c:numRef>
              <c:f>'8.13'!$B$10:$M$10</c:f>
              <c:numCache>
                <c:formatCode>#\ ##0.0</c:formatCode>
                <c:ptCount val="12"/>
                <c:pt idx="0">
                  <c:v>140.30134600000002</c:v>
                </c:pt>
                <c:pt idx="1">
                  <c:v>117.728399</c:v>
                </c:pt>
                <c:pt idx="2">
                  <c:v>120.444519</c:v>
                </c:pt>
                <c:pt idx="3">
                  <c:v>95.676309999999987</c:v>
                </c:pt>
                <c:pt idx="4">
                  <c:v>93.718739000000014</c:v>
                </c:pt>
                <c:pt idx="5">
                  <c:v>81.90779400000001</c:v>
                </c:pt>
                <c:pt idx="6">
                  <c:v>85.035502999999977</c:v>
                </c:pt>
                <c:pt idx="7">
                  <c:v>86.734809999999996</c:v>
                </c:pt>
                <c:pt idx="8">
                  <c:v>88.906659999999988</c:v>
                </c:pt>
                <c:pt idx="9">
                  <c:v>90.113255000000009</c:v>
                </c:pt>
                <c:pt idx="10">
                  <c:v>118.091199</c:v>
                </c:pt>
                <c:pt idx="11">
                  <c:v>129.066991</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chemeClr val="bg2">
                <a:lumMod val="50000"/>
              </a:schemeClr>
            </a:solidFill>
          </c:spPr>
          <c:invertIfNegative val="0"/>
          <c:val>
            <c:numRef>
              <c:f>'8.13'!$B$11:$M$11</c:f>
              <c:numCache>
                <c:formatCode>#\ ##0.0</c:formatCode>
                <c:ptCount val="12"/>
                <c:pt idx="0">
                  <c:v>2.7191000000000005</c:v>
                </c:pt>
                <c:pt idx="1">
                  <c:v>2.9937589999999998</c:v>
                </c:pt>
                <c:pt idx="2">
                  <c:v>3.1352829999999998</c:v>
                </c:pt>
                <c:pt idx="3">
                  <c:v>2.7224749999999998</c:v>
                </c:pt>
                <c:pt idx="4">
                  <c:v>2.9596130000000005</c:v>
                </c:pt>
                <c:pt idx="5">
                  <c:v>1.4859259999999999</c:v>
                </c:pt>
                <c:pt idx="6">
                  <c:v>2.1024609999999999</c:v>
                </c:pt>
                <c:pt idx="7">
                  <c:v>2.0872519999999999</c:v>
                </c:pt>
                <c:pt idx="8">
                  <c:v>2.00169</c:v>
                </c:pt>
                <c:pt idx="9">
                  <c:v>2.2780270000000002</c:v>
                </c:pt>
                <c:pt idx="10">
                  <c:v>2.3932870000000004</c:v>
                </c:pt>
                <c:pt idx="11">
                  <c:v>3.2044229999999998</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chemeClr val="tx1"/>
            </a:solidFill>
          </c:spPr>
          <c:invertIfNegative val="0"/>
          <c:val>
            <c:numRef>
              <c:f>'8.13'!$B$12:$M$12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invertIfNegative val="0"/>
          <c:val>
            <c:numRef>
              <c:f>'8.13'!$B$13:$M$13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invertIfNegative val="0"/>
          <c:val>
            <c:numRef>
              <c:f>'8.13'!$B$14:$M$14</c:f>
              <c:numCache>
                <c:formatCode>#\ ##0.0</c:formatCode>
                <c:ptCount val="12"/>
                <c:pt idx="0">
                  <c:v>12.200701953964321</c:v>
                </c:pt>
                <c:pt idx="1">
                  <c:v>9.7906684900389678</c:v>
                </c:pt>
                <c:pt idx="2">
                  <c:v>9.7228403808651915</c:v>
                </c:pt>
                <c:pt idx="3">
                  <c:v>5.8249048692531611</c:v>
                </c:pt>
                <c:pt idx="4">
                  <c:v>4.5183909508765252</c:v>
                </c:pt>
                <c:pt idx="5">
                  <c:v>2.252404224911952</c:v>
                </c:pt>
                <c:pt idx="6">
                  <c:v>2.061333960277171</c:v>
                </c:pt>
                <c:pt idx="7">
                  <c:v>1.934653202696625</c:v>
                </c:pt>
                <c:pt idx="8">
                  <c:v>2.7518347099602676</c:v>
                </c:pt>
                <c:pt idx="9">
                  <c:v>6.740280897653335</c:v>
                </c:pt>
                <c:pt idx="10">
                  <c:v>9.2522635899812844</c:v>
                </c:pt>
                <c:pt idx="11">
                  <c:v>10.939722769521211</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invertIfNegative val="0"/>
          <c:val>
            <c:numRef>
              <c:f>'8.13'!$B$15:$M$15</c:f>
              <c:numCache>
                <c:formatCode>#\ ##0.0</c:formatCode>
                <c:ptCount val="12"/>
                <c:pt idx="0">
                  <c:v>1E-3</c:v>
                </c:pt>
                <c:pt idx="1">
                  <c:v>3.0000000000000001E-3</c:v>
                </c:pt>
                <c:pt idx="2">
                  <c:v>7.0000000000000001E-3</c:v>
                </c:pt>
                <c:pt idx="3">
                  <c:v>1.0999999999999999E-2</c:v>
                </c:pt>
                <c:pt idx="4">
                  <c:v>8.0000000000000002E-3</c:v>
                </c:pt>
                <c:pt idx="5">
                  <c:v>0.01</c:v>
                </c:pt>
                <c:pt idx="6">
                  <c:v>1.4E-2</c:v>
                </c:pt>
                <c:pt idx="7">
                  <c:v>1.2999999999999999E-2</c:v>
                </c:pt>
                <c:pt idx="8">
                  <c:v>7.0000000000000001E-3</c:v>
                </c:pt>
                <c:pt idx="9">
                  <c:v>2E-3</c:v>
                </c:pt>
                <c:pt idx="10">
                  <c:v>1E-3</c:v>
                </c:pt>
                <c:pt idx="11">
                  <c:v>1E-3</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6E4932"/>
            </a:solidFill>
          </c:spPr>
          <c:invertIfNegative val="0"/>
          <c:val>
            <c:numRef>
              <c:f>'8.13'!$B$16:$M$16</c:f>
              <c:numCache>
                <c:formatCode>#\ ##0.0</c:formatCode>
                <c:ptCount val="12"/>
                <c:pt idx="0">
                  <c:v>1330.1497430000002</c:v>
                </c:pt>
                <c:pt idx="1">
                  <c:v>1109.1048410000003</c:v>
                </c:pt>
                <c:pt idx="2">
                  <c:v>1101.588013</c:v>
                </c:pt>
                <c:pt idx="3">
                  <c:v>755.46471000000008</c:v>
                </c:pt>
                <c:pt idx="4">
                  <c:v>614.15067199999987</c:v>
                </c:pt>
                <c:pt idx="5">
                  <c:v>383.47470799999996</c:v>
                </c:pt>
                <c:pt idx="6">
                  <c:v>364.25512199999997</c:v>
                </c:pt>
                <c:pt idx="7">
                  <c:v>336.068153</c:v>
                </c:pt>
                <c:pt idx="8">
                  <c:v>465.05954199999996</c:v>
                </c:pt>
                <c:pt idx="9">
                  <c:v>825.43826500000011</c:v>
                </c:pt>
                <c:pt idx="10">
                  <c:v>1082.678842</c:v>
                </c:pt>
                <c:pt idx="11">
                  <c:v>1213.4232500000001</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invertIfNegative val="0"/>
          <c:val>
            <c:numRef>
              <c:f>'8.13'!$B$17:$M$17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invertIfNegative val="0"/>
          <c:val>
            <c:numRef>
              <c:f>'8.13'!$B$18:$M$18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invertIfNegative val="0"/>
          <c:val>
            <c:numRef>
              <c:f>'8.13'!$B$19:$M$19</c:f>
              <c:numCache>
                <c:formatCode>#\ ##0.0</c:formatCode>
                <c:ptCount val="12"/>
                <c:pt idx="0">
                  <c:v>1.044</c:v>
                </c:pt>
                <c:pt idx="1">
                  <c:v>0.84899999999999998</c:v>
                </c:pt>
                <c:pt idx="2">
                  <c:v>1.095</c:v>
                </c:pt>
                <c:pt idx="3">
                  <c:v>7.2999999999999995E-2</c:v>
                </c:pt>
                <c:pt idx="4">
                  <c:v>7.3999999999999996E-2</c:v>
                </c:pt>
                <c:pt idx="5">
                  <c:v>0.19400000000000001</c:v>
                </c:pt>
                <c:pt idx="6">
                  <c:v>3.0000000000000001E-3</c:v>
                </c:pt>
                <c:pt idx="7">
                  <c:v>0</c:v>
                </c:pt>
                <c:pt idx="8">
                  <c:v>0</c:v>
                </c:pt>
                <c:pt idx="9">
                  <c:v>0.27</c:v>
                </c:pt>
                <c:pt idx="10">
                  <c:v>0.379</c:v>
                </c:pt>
                <c:pt idx="11">
                  <c:v>1.7230000000000001</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invertIfNegative val="0"/>
          <c:val>
            <c:numRef>
              <c:f>'8.13'!$B$20:$M$20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invertIfNegative val="0"/>
          <c:val>
            <c:numRef>
              <c:f>'8.13'!$B$21:$M$21</c:f>
              <c:numCache>
                <c:formatCode>#\ ##0.0</c:formatCode>
                <c:ptCount val="12"/>
                <c:pt idx="0">
                  <c:v>1.38086</c:v>
                </c:pt>
                <c:pt idx="1">
                  <c:v>0.41208</c:v>
                </c:pt>
                <c:pt idx="2">
                  <c:v>1.6511900000000002</c:v>
                </c:pt>
                <c:pt idx="3">
                  <c:v>1.5051600000000001</c:v>
                </c:pt>
                <c:pt idx="4">
                  <c:v>1.0910899999999999</c:v>
                </c:pt>
                <c:pt idx="5">
                  <c:v>0.20632</c:v>
                </c:pt>
                <c:pt idx="6">
                  <c:v>1.1311900000000001</c:v>
                </c:pt>
                <c:pt idx="7">
                  <c:v>1.0305199999999999</c:v>
                </c:pt>
                <c:pt idx="8">
                  <c:v>1.2417199999999999</c:v>
                </c:pt>
                <c:pt idx="9">
                  <c:v>2.4987399999999997</c:v>
                </c:pt>
                <c:pt idx="10">
                  <c:v>2.67381</c:v>
                </c:pt>
                <c:pt idx="11">
                  <c:v>2.7641300000000002</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invertIfNegative val="0"/>
          <c:val>
            <c:numRef>
              <c:f>'8.13'!$B$22:$M$22</c:f>
              <c:numCache>
                <c:formatCode>#\ ##0.0</c:formatCode>
                <c:ptCount val="12"/>
                <c:pt idx="0">
                  <c:v>0</c:v>
                </c:pt>
                <c:pt idx="1">
                  <c:v>6.8440000000000003</c:v>
                </c:pt>
                <c:pt idx="2">
                  <c:v>0</c:v>
                </c:pt>
                <c:pt idx="3">
                  <c:v>0</c:v>
                </c:pt>
                <c:pt idx="4">
                  <c:v>34.268999999999998</c:v>
                </c:pt>
                <c:pt idx="5">
                  <c:v>8.5690000000000008</c:v>
                </c:pt>
                <c:pt idx="6">
                  <c:v>7.5679999999999996</c:v>
                </c:pt>
                <c:pt idx="7">
                  <c:v>23.283999999999999</c:v>
                </c:pt>
                <c:pt idx="8">
                  <c:v>9.5679999999999996</c:v>
                </c:pt>
                <c:pt idx="9">
                  <c:v>0</c:v>
                </c:pt>
                <c:pt idx="10">
                  <c:v>0</c:v>
                </c:pt>
                <c:pt idx="11">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invertIfNegative val="0"/>
          <c:val>
            <c:numRef>
              <c:f>'8.13'!$B$23:$M$23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invertIfNegative val="0"/>
          <c:val>
            <c:numRef>
              <c:f>'8.13'!$B$24:$M$24</c:f>
              <c:numCache>
                <c:formatCode>#\ ##0.0</c:formatCode>
                <c:ptCount val="12"/>
                <c:pt idx="0">
                  <c:v>0.18810399999999999</c:v>
                </c:pt>
                <c:pt idx="1">
                  <c:v>0.11445900000000001</c:v>
                </c:pt>
                <c:pt idx="2">
                  <c:v>0.10788100000000002</c:v>
                </c:pt>
                <c:pt idx="3">
                  <c:v>6.2274000000000003E-2</c:v>
                </c:pt>
                <c:pt idx="4">
                  <c:v>4.9625000000000002E-2</c:v>
                </c:pt>
                <c:pt idx="5">
                  <c:v>0.16374799999999998</c:v>
                </c:pt>
                <c:pt idx="6">
                  <c:v>0.20926700000000001</c:v>
                </c:pt>
                <c:pt idx="7">
                  <c:v>5.2040000000000003E-2</c:v>
                </c:pt>
                <c:pt idx="8">
                  <c:v>4.786E-2</c:v>
                </c:pt>
                <c:pt idx="9">
                  <c:v>0.92249599999999998</c:v>
                </c:pt>
                <c:pt idx="10">
                  <c:v>9.9079999999999988E-2</c:v>
                </c:pt>
                <c:pt idx="11">
                  <c:v>0.16238899999999998</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solidFill>
              <a:srgbClr val="EBE600"/>
            </a:solidFill>
          </c:spPr>
          <c:invertIfNegative val="0"/>
          <c:val>
            <c:numRef>
              <c:f>'8.13'!$B$25:$M$25</c:f>
              <c:numCache>
                <c:formatCode>#\ ##0.0</c:formatCode>
                <c:ptCount val="12"/>
                <c:pt idx="0">
                  <c:v>150.24503304603564</c:v>
                </c:pt>
                <c:pt idx="1">
                  <c:v>118.66366950996103</c:v>
                </c:pt>
                <c:pt idx="2">
                  <c:v>118.97768461913481</c:v>
                </c:pt>
                <c:pt idx="3">
                  <c:v>96.840595130746806</c:v>
                </c:pt>
                <c:pt idx="4">
                  <c:v>62.469625049123486</c:v>
                </c:pt>
                <c:pt idx="5">
                  <c:v>46.475167775088053</c:v>
                </c:pt>
                <c:pt idx="6">
                  <c:v>45.321580039722825</c:v>
                </c:pt>
                <c:pt idx="7">
                  <c:v>45.997556797303375</c:v>
                </c:pt>
                <c:pt idx="8">
                  <c:v>52.059130290039732</c:v>
                </c:pt>
                <c:pt idx="9">
                  <c:v>101.27119610234669</c:v>
                </c:pt>
                <c:pt idx="10">
                  <c:v>113.86477941001873</c:v>
                </c:pt>
                <c:pt idx="11">
                  <c:v>160.96864123047874</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1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pPr>
            <a:endParaRPr lang="cs-CZ"/>
          </a:p>
        </c:txPr>
        <c:crossAx val="290640640"/>
        <c:crosses val="autoZero"/>
        <c:auto val="1"/>
        <c:lblAlgn val="ctr"/>
        <c:lblOffset val="100"/>
        <c:noMultiLvlLbl val="0"/>
      </c:catAx>
      <c:valAx>
        <c:axId val="2906406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062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4E8-4EE7-B9E3-847874D1A836}"/>
              </c:ext>
            </c:extLst>
          </c:dPt>
          <c:dPt>
            <c:idx val="1"/>
            <c:bubble3D val="0"/>
            <c:spPr>
              <a:solidFill>
                <a:srgbClr val="EEECE1">
                  <a:lumMod val="50000"/>
                </a:srgbClr>
              </a:solidFill>
            </c:spPr>
            <c:extLst>
              <c:ext xmlns:c16="http://schemas.microsoft.com/office/drawing/2014/chart" uri="{C3380CC4-5D6E-409C-BE32-E72D297353CC}">
                <c16:uniqueId val="{00000003-C4E8-4EE7-B9E3-847874D1A836}"/>
              </c:ext>
            </c:extLst>
          </c:dPt>
          <c:dPt>
            <c:idx val="2"/>
            <c:bubble3D val="0"/>
            <c:spPr>
              <a:solidFill>
                <a:sysClr val="windowText" lastClr="000000"/>
              </a:solidFill>
            </c:spPr>
            <c:extLst>
              <c:ext xmlns:c16="http://schemas.microsoft.com/office/drawing/2014/chart" uri="{C3380CC4-5D6E-409C-BE32-E72D297353CC}">
                <c16:uniqueId val="{00000005-C4E8-4EE7-B9E3-847874D1A836}"/>
              </c:ext>
            </c:extLst>
          </c:dPt>
          <c:dPt>
            <c:idx val="5"/>
            <c:bubble3D val="0"/>
            <c:extLst>
              <c:ext xmlns:c16="http://schemas.microsoft.com/office/drawing/2014/chart" uri="{C3380CC4-5D6E-409C-BE32-E72D297353CC}">
                <c16:uniqueId val="{00000006-C4E8-4EE7-B9E3-847874D1A836}"/>
              </c:ext>
            </c:extLst>
          </c:dPt>
          <c:dPt>
            <c:idx val="6"/>
            <c:bubble3D val="0"/>
            <c:spPr>
              <a:solidFill>
                <a:srgbClr val="6E4932"/>
              </a:solidFill>
            </c:spPr>
            <c:extLst>
              <c:ext xmlns:c16="http://schemas.microsoft.com/office/drawing/2014/chart" uri="{C3380CC4-5D6E-409C-BE32-E72D297353CC}">
                <c16:uniqueId val="{00000008-C4E8-4EE7-B9E3-847874D1A836}"/>
              </c:ext>
            </c:extLst>
          </c:dPt>
          <c:dPt>
            <c:idx val="7"/>
            <c:bubble3D val="0"/>
            <c:extLst>
              <c:ext xmlns:c16="http://schemas.microsoft.com/office/drawing/2014/chart" uri="{C3380CC4-5D6E-409C-BE32-E72D297353CC}">
                <c16:uniqueId val="{00000009-C4E8-4EE7-B9E3-847874D1A836}"/>
              </c:ext>
            </c:extLst>
          </c:dPt>
          <c:dPt>
            <c:idx val="15"/>
            <c:bubble3D val="0"/>
            <c:spPr>
              <a:solidFill>
                <a:srgbClr val="EBE600"/>
              </a:solidFill>
            </c:spPr>
            <c:extLst>
              <c:ext xmlns:c16="http://schemas.microsoft.com/office/drawing/2014/chart" uri="{C3380CC4-5D6E-409C-BE32-E72D297353CC}">
                <c16:uniqueId val="{0000000B-C4E8-4EE7-B9E3-847874D1A836}"/>
              </c:ext>
            </c:extLst>
          </c:dPt>
          <c:cat>
            <c:numRef>
              <c:f>'8.13'!$U$10:$U$25</c:f>
              <c:numCache>
                <c:formatCode>0.0%</c:formatCode>
                <c:ptCount val="16"/>
              </c:numCache>
            </c:numRef>
          </c:cat>
          <c:val>
            <c:numRef>
              <c:f>'8.13'!$P$10:$P$25</c:f>
              <c:numCache>
                <c:formatCode>0.0</c:formatCode>
                <c:ptCount val="16"/>
              </c:numCache>
            </c:numRef>
          </c:val>
          <c:extLst>
            <c:ext xmlns:c16="http://schemas.microsoft.com/office/drawing/2014/chart" uri="{C3380CC4-5D6E-409C-BE32-E72D297353CC}">
              <c16:uniqueId val="{0000000C-C4E8-4EE7-B9E3-847874D1A83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4FF1-4476-8D90-C4B49F5DE83E}"/>
              </c:ext>
            </c:extLst>
          </c:dPt>
          <c:cat>
            <c:numRef>
              <c:f>'8.13'!$U$27:$U$34</c:f>
              <c:numCache>
                <c:formatCode>#\ ##0.0</c:formatCode>
                <c:ptCount val="8"/>
              </c:numCache>
            </c:numRef>
          </c:cat>
          <c:val>
            <c:numRef>
              <c:f>'8.13'!$P$27:$P$34</c:f>
              <c:numCache>
                <c:formatCode>0.0</c:formatCode>
                <c:ptCount val="8"/>
              </c:numCache>
            </c:numRef>
          </c:val>
          <c:extLst>
            <c:ext xmlns:c16="http://schemas.microsoft.com/office/drawing/2014/chart" uri="{C3380CC4-5D6E-409C-BE32-E72D297353CC}">
              <c16:uniqueId val="{00000001-4FF1-4476-8D90-C4B49F5DE8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'8.14'!$A$27</c:f>
              <c:strCache>
                <c:ptCount val="1"/>
                <c:pt idx="0">
                  <c:v>Průmysl</c:v>
                </c:pt>
              </c:strCache>
            </c:strRef>
          </c:tx>
          <c:invertIfNegative val="0"/>
          <c:val>
            <c:numRef>
              <c:f>'8.14'!$B$27:$M$27</c:f>
              <c:numCache>
                <c:formatCode>#\ ##0.0</c:formatCode>
                <c:ptCount val="12"/>
                <c:pt idx="0">
                  <c:v>256.27402099999995</c:v>
                </c:pt>
                <c:pt idx="1">
                  <c:v>212.35566099999997</c:v>
                </c:pt>
                <c:pt idx="2">
                  <c:v>192.80583800000002</c:v>
                </c:pt>
                <c:pt idx="3">
                  <c:v>107.536799</c:v>
                </c:pt>
                <c:pt idx="4">
                  <c:v>109.40668300000002</c:v>
                </c:pt>
                <c:pt idx="5">
                  <c:v>117.83176900000001</c:v>
                </c:pt>
                <c:pt idx="6">
                  <c:v>93.871524000000008</c:v>
                </c:pt>
                <c:pt idx="7">
                  <c:v>107.35192400000001</c:v>
                </c:pt>
                <c:pt idx="8">
                  <c:v>118.59712200000001</c:v>
                </c:pt>
                <c:pt idx="9">
                  <c:v>162.30234899999999</c:v>
                </c:pt>
                <c:pt idx="10">
                  <c:v>206.44240899999997</c:v>
                </c:pt>
                <c:pt idx="11">
                  <c:v>194.04455300000001</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val>
            <c:numRef>
              <c:f>'8.14'!$B$28:$M$28</c:f>
              <c:numCache>
                <c:formatCode>#\ ##0.0</c:formatCode>
                <c:ptCount val="12"/>
                <c:pt idx="0">
                  <c:v>0.45080800000000004</c:v>
                </c:pt>
                <c:pt idx="1">
                  <c:v>0.42419600000000002</c:v>
                </c:pt>
                <c:pt idx="2">
                  <c:v>0.38627899999999998</c:v>
                </c:pt>
                <c:pt idx="3">
                  <c:v>4.6899999999999997E-2</c:v>
                </c:pt>
                <c:pt idx="4">
                  <c:v>0.27832099999999999</c:v>
                </c:pt>
                <c:pt idx="5">
                  <c:v>0.30384500000000003</c:v>
                </c:pt>
                <c:pt idx="6">
                  <c:v>0.41783599999999999</c:v>
                </c:pt>
                <c:pt idx="7">
                  <c:v>0.82578499999999999</c:v>
                </c:pt>
                <c:pt idx="8">
                  <c:v>0.59006999999999998</c:v>
                </c:pt>
                <c:pt idx="9">
                  <c:v>0.41942800000000002</c:v>
                </c:pt>
                <c:pt idx="10">
                  <c:v>0.269791</c:v>
                </c:pt>
                <c:pt idx="11">
                  <c:v>0.19770299999999999</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val>
            <c:numRef>
              <c:f>'8.14'!$B$29:$M$29</c:f>
              <c:numCache>
                <c:formatCode>#\ ##0.0</c:formatCode>
                <c:ptCount val="12"/>
                <c:pt idx="0">
                  <c:v>3.9249800000000001</c:v>
                </c:pt>
                <c:pt idx="1">
                  <c:v>2.9738899999999999</c:v>
                </c:pt>
                <c:pt idx="2">
                  <c:v>2.8229299999999999</c:v>
                </c:pt>
                <c:pt idx="3">
                  <c:v>1.60192</c:v>
                </c:pt>
                <c:pt idx="4">
                  <c:v>0.64112000000000002</c:v>
                </c:pt>
                <c:pt idx="5">
                  <c:v>0.45130999999999999</c:v>
                </c:pt>
                <c:pt idx="6">
                  <c:v>0.20859</c:v>
                </c:pt>
                <c:pt idx="7">
                  <c:v>0.19799</c:v>
                </c:pt>
                <c:pt idx="8">
                  <c:v>0.26955000000000001</c:v>
                </c:pt>
                <c:pt idx="9">
                  <c:v>1.0327999999999999</c:v>
                </c:pt>
                <c:pt idx="10">
                  <c:v>1.5981399999999999</c:v>
                </c:pt>
                <c:pt idx="11">
                  <c:v>3.0126999999999997</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val>
            <c:numRef>
              <c:f>'8.14'!$B$30:$M$30</c:f>
              <c:numCache>
                <c:formatCode>#\ ##0.0</c:formatCode>
                <c:ptCount val="12"/>
                <c:pt idx="0">
                  <c:v>3.366009</c:v>
                </c:pt>
                <c:pt idx="1">
                  <c:v>2.391607</c:v>
                </c:pt>
                <c:pt idx="2">
                  <c:v>2.4717740000000004</c:v>
                </c:pt>
                <c:pt idx="3">
                  <c:v>1.6708800000000001</c:v>
                </c:pt>
                <c:pt idx="4">
                  <c:v>0.44024099999999999</c:v>
                </c:pt>
                <c:pt idx="5">
                  <c:v>0.37140799999999996</c:v>
                </c:pt>
                <c:pt idx="6">
                  <c:v>0.19213</c:v>
                </c:pt>
                <c:pt idx="7">
                  <c:v>0.11352</c:v>
                </c:pt>
                <c:pt idx="8">
                  <c:v>0.17818999999999999</c:v>
                </c:pt>
                <c:pt idx="9">
                  <c:v>1.333458</c:v>
                </c:pt>
                <c:pt idx="10">
                  <c:v>2.0232589999999999</c:v>
                </c:pt>
                <c:pt idx="11">
                  <c:v>3.1425269999999998</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val>
            <c:numRef>
              <c:f>'8.14'!$B$31:$M$31</c:f>
              <c:numCache>
                <c:formatCode>#\ ##0.0</c:formatCode>
                <c:ptCount val="12"/>
                <c:pt idx="0">
                  <c:v>1.57897</c:v>
                </c:pt>
                <c:pt idx="1">
                  <c:v>1.3546399999999998</c:v>
                </c:pt>
                <c:pt idx="2">
                  <c:v>1.4807000000000001</c:v>
                </c:pt>
                <c:pt idx="3">
                  <c:v>1.1830399999999999</c:v>
                </c:pt>
                <c:pt idx="4">
                  <c:v>1.1788800000000001</c:v>
                </c:pt>
                <c:pt idx="5">
                  <c:v>0.85483999999999993</c:v>
                </c:pt>
                <c:pt idx="6">
                  <c:v>0.74443000000000004</c:v>
                </c:pt>
                <c:pt idx="7">
                  <c:v>0.76546000000000003</c:v>
                </c:pt>
                <c:pt idx="8">
                  <c:v>0.91161999999999999</c:v>
                </c:pt>
                <c:pt idx="9">
                  <c:v>0.96722000000000008</c:v>
                </c:pt>
                <c:pt idx="10">
                  <c:v>1.7221</c:v>
                </c:pt>
                <c:pt idx="11">
                  <c:v>1.01241</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invertIfNegative val="0"/>
          <c:val>
            <c:numRef>
              <c:f>'8.14'!$B$32:$M$32</c:f>
              <c:numCache>
                <c:formatCode>#\ ##0.0</c:formatCode>
                <c:ptCount val="12"/>
                <c:pt idx="0">
                  <c:v>209.209566</c:v>
                </c:pt>
                <c:pt idx="1">
                  <c:v>156.248626</c:v>
                </c:pt>
                <c:pt idx="2">
                  <c:v>150.75929199999999</c:v>
                </c:pt>
                <c:pt idx="3">
                  <c:v>97.698481999999984</c:v>
                </c:pt>
                <c:pt idx="4">
                  <c:v>76.01915799999999</c:v>
                </c:pt>
                <c:pt idx="5">
                  <c:v>33.800733000000001</c:v>
                </c:pt>
                <c:pt idx="6">
                  <c:v>31.306086999999998</c:v>
                </c:pt>
                <c:pt idx="7">
                  <c:v>27.681388000000002</c:v>
                </c:pt>
                <c:pt idx="8">
                  <c:v>41.725042999999999</c:v>
                </c:pt>
                <c:pt idx="9">
                  <c:v>107.54451999999998</c:v>
                </c:pt>
                <c:pt idx="10">
                  <c:v>151.952189</c:v>
                </c:pt>
                <c:pt idx="11">
                  <c:v>187.16644499999998</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invertIfNegative val="0"/>
          <c:val>
            <c:numRef>
              <c:f>'8.14'!$B$33:$M$33</c:f>
              <c:numCache>
                <c:formatCode>#\ ##0.0</c:formatCode>
                <c:ptCount val="12"/>
                <c:pt idx="0">
                  <c:v>116.66562600000002</c:v>
                </c:pt>
                <c:pt idx="1">
                  <c:v>84.714174999999983</c:v>
                </c:pt>
                <c:pt idx="2">
                  <c:v>77.165261000000001</c:v>
                </c:pt>
                <c:pt idx="3">
                  <c:v>43.542238999999995</c:v>
                </c:pt>
                <c:pt idx="4">
                  <c:v>26.587425</c:v>
                </c:pt>
                <c:pt idx="5">
                  <c:v>17.450659000000002</c:v>
                </c:pt>
                <c:pt idx="6">
                  <c:v>11.969825999999999</c:v>
                </c:pt>
                <c:pt idx="7">
                  <c:v>10.621381</c:v>
                </c:pt>
                <c:pt idx="8">
                  <c:v>14.693175999999999</c:v>
                </c:pt>
                <c:pt idx="9">
                  <c:v>45.802890999999995</c:v>
                </c:pt>
                <c:pt idx="10">
                  <c:v>64.443356000000009</c:v>
                </c:pt>
                <c:pt idx="11">
                  <c:v>96.389751000000018</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invertIfNegative val="0"/>
          <c:val>
            <c:numRef>
              <c:f>'8.14'!$B$34:$M$34</c:f>
              <c:numCache>
                <c:formatCode>#\ ##0.0</c:formatCode>
                <c:ptCount val="12"/>
                <c:pt idx="0">
                  <c:v>0.76056099999999993</c:v>
                </c:pt>
                <c:pt idx="1">
                  <c:v>0.62789499999999998</c:v>
                </c:pt>
                <c:pt idx="2">
                  <c:v>0.51736099999999996</c:v>
                </c:pt>
                <c:pt idx="3">
                  <c:v>0.23997299999999999</c:v>
                </c:pt>
                <c:pt idx="4">
                  <c:v>0.18773099999999998</c:v>
                </c:pt>
                <c:pt idx="5">
                  <c:v>6.9999999999999999E-4</c:v>
                </c:pt>
                <c:pt idx="6">
                  <c:v>0</c:v>
                </c:pt>
                <c:pt idx="7">
                  <c:v>0</c:v>
                </c:pt>
                <c:pt idx="8">
                  <c:v>2.5689999999999998E-2</c:v>
                </c:pt>
                <c:pt idx="9">
                  <c:v>0.33868699999999996</c:v>
                </c:pt>
                <c:pt idx="10">
                  <c:v>0.44787299999999997</c:v>
                </c:pt>
                <c:pt idx="11">
                  <c:v>0.58898399999999995</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1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44262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Instalovaný výkon</c:v>
                </c:pt>
              </c:strCache>
            </c:strRef>
          </c:tx>
          <c:invertIfNegative val="0"/>
          <c:val>
            <c:numRef>
              <c:f>'8.14'!$N$39</c:f>
              <c:numCache>
                <c:formatCode>0.0%</c:formatCode>
                <c:ptCount val="1"/>
                <c:pt idx="0">
                  <c:v>3.4604019457956776E-2</c:v>
                </c:pt>
              </c:numCache>
            </c:numRef>
          </c:val>
          <c:extLst>
            <c:ext xmlns:c16="http://schemas.microsoft.com/office/drawing/2014/chart" uri="{C3380CC4-5D6E-409C-BE32-E72D297353CC}">
              <c16:uniqueId val="{00000000-0A0C-4FB2-83B0-E06802AF94F6}"/>
            </c:ext>
          </c:extLst>
        </c:ser>
        <c:ser>
          <c:idx val="1"/>
          <c:order val="1"/>
          <c:tx>
            <c:strRef>
              <c:f>'8.14'!$M$40</c:f>
              <c:strCache>
                <c:ptCount val="1"/>
                <c:pt idx="0">
                  <c:v>Výroba tepla brutto</c:v>
                </c:pt>
              </c:strCache>
            </c:strRef>
          </c:tx>
          <c:invertIfNegative val="0"/>
          <c:val>
            <c:numRef>
              <c:f>'8.14'!$N$40</c:f>
              <c:numCache>
                <c:formatCode>0.0%</c:formatCode>
                <c:ptCount val="1"/>
                <c:pt idx="0">
                  <c:v>4.7994513374637407E-2</c:v>
                </c:pt>
              </c:numCache>
            </c:numRef>
          </c:val>
          <c:extLst>
            <c:ext xmlns:c16="http://schemas.microsoft.com/office/drawing/2014/chart" uri="{C3380CC4-5D6E-409C-BE32-E72D297353CC}">
              <c16:uniqueId val="{00000001-0A0C-4FB2-83B0-E06802AF94F6}"/>
            </c:ext>
          </c:extLst>
        </c:ser>
        <c:ser>
          <c:idx val="2"/>
          <c:order val="2"/>
          <c:tx>
            <c:strRef>
              <c:f>'8.14'!$M$41</c:f>
              <c:strCache>
                <c:ptCount val="1"/>
                <c:pt idx="0">
                  <c:v>Dodávky tepla</c:v>
                </c:pt>
              </c:strCache>
            </c:strRef>
          </c:tx>
          <c:invertIfNegative val="0"/>
          <c:val>
            <c:numRef>
              <c:f>'8.14'!$N$41</c:f>
              <c:numCache>
                <c:formatCode>0.0%</c:formatCode>
                <c:ptCount val="1"/>
                <c:pt idx="0">
                  <c:v>4.5024487799856003E-2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valAx>
    </c:plotArea>
    <c:legend>
      <c:legendPos val="b"/>
      <c:layout>
        <c:manualLayout>
          <c:xMode val="edge"/>
          <c:yMode val="edge"/>
          <c:x val="0.18609824399565114"/>
          <c:y val="0.74908068686696816"/>
          <c:w val="0.81390175600434878"/>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'8.14'!$A$10</c:f>
              <c:strCache>
                <c:ptCount val="1"/>
                <c:pt idx="0">
                  <c:v>Biomasa</c:v>
                </c:pt>
              </c:strCache>
            </c:strRef>
          </c:tx>
          <c:spPr>
            <a:solidFill>
              <a:schemeClr val="accent3">
                <a:lumMod val="75000"/>
              </a:schemeClr>
            </a:solidFill>
          </c:spPr>
          <c:invertIfNegative val="0"/>
          <c:val>
            <c:numRef>
              <c:f>'8.14'!$B$10:$M$10</c:f>
              <c:numCache>
                <c:formatCode>#\ ##0.0</c:formatCode>
                <c:ptCount val="12"/>
                <c:pt idx="0">
                  <c:v>45.745263999999999</c:v>
                </c:pt>
                <c:pt idx="1">
                  <c:v>36.243693</c:v>
                </c:pt>
                <c:pt idx="2">
                  <c:v>38.096527000000002</c:v>
                </c:pt>
                <c:pt idx="3">
                  <c:v>27.05076</c:v>
                </c:pt>
                <c:pt idx="4">
                  <c:v>22.762491999999998</c:v>
                </c:pt>
                <c:pt idx="5">
                  <c:v>10.920593999999999</c:v>
                </c:pt>
                <c:pt idx="6">
                  <c:v>5.5025940000000002</c:v>
                </c:pt>
                <c:pt idx="7">
                  <c:v>10.984541000000002</c:v>
                </c:pt>
                <c:pt idx="8">
                  <c:v>9.2860169999999993</c:v>
                </c:pt>
                <c:pt idx="9">
                  <c:v>13.455202000000002</c:v>
                </c:pt>
                <c:pt idx="10">
                  <c:v>37.320307</c:v>
                </c:pt>
                <c:pt idx="11">
                  <c:v>41.062709999999996</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chemeClr val="bg2">
                <a:lumMod val="50000"/>
              </a:schemeClr>
            </a:solidFill>
          </c:spPr>
          <c:invertIfNegative val="0"/>
          <c:val>
            <c:numRef>
              <c:f>'8.14'!$B$11:$M$11</c:f>
              <c:numCache>
                <c:formatCode>#\ ##0.0</c:formatCode>
                <c:ptCount val="12"/>
                <c:pt idx="0">
                  <c:v>1.7826900000000001</c:v>
                </c:pt>
                <c:pt idx="1">
                  <c:v>1.25501</c:v>
                </c:pt>
                <c:pt idx="2">
                  <c:v>1.37463</c:v>
                </c:pt>
                <c:pt idx="3">
                  <c:v>0.70087999999999995</c:v>
                </c:pt>
                <c:pt idx="4">
                  <c:v>0.80365999999999993</c:v>
                </c:pt>
                <c:pt idx="5">
                  <c:v>1.1389400000000001</c:v>
                </c:pt>
                <c:pt idx="6">
                  <c:v>0.93746000000000007</c:v>
                </c:pt>
                <c:pt idx="7">
                  <c:v>0.71702999999999995</c:v>
                </c:pt>
                <c:pt idx="8">
                  <c:v>0.87623000000000006</c:v>
                </c:pt>
                <c:pt idx="9">
                  <c:v>1.0077400000000001</c:v>
                </c:pt>
                <c:pt idx="10">
                  <c:v>1.39123</c:v>
                </c:pt>
                <c:pt idx="11">
                  <c:v>0.68547999999999998</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chemeClr val="tx1"/>
            </a:solidFill>
          </c:spPr>
          <c:invertIfNegative val="0"/>
          <c:val>
            <c:numRef>
              <c:f>'8.14'!$B$12:$M$12</c:f>
              <c:numCache>
                <c:formatCode>#\ ##0.0</c:formatCode>
                <c:ptCount val="12"/>
                <c:pt idx="0">
                  <c:v>14.789</c:v>
                </c:pt>
                <c:pt idx="1">
                  <c:v>0</c:v>
                </c:pt>
                <c:pt idx="2">
                  <c:v>20.625</c:v>
                </c:pt>
                <c:pt idx="3">
                  <c:v>0</c:v>
                </c:pt>
                <c:pt idx="4">
                  <c:v>0</c:v>
                </c:pt>
                <c:pt idx="5">
                  <c:v>0</c:v>
                </c:pt>
                <c:pt idx="6">
                  <c:v>0</c:v>
                </c:pt>
                <c:pt idx="7">
                  <c:v>0</c:v>
                </c:pt>
                <c:pt idx="8">
                  <c:v>0</c:v>
                </c:pt>
                <c:pt idx="9">
                  <c:v>0</c:v>
                </c:pt>
                <c:pt idx="10">
                  <c:v>19.185839999999999</c:v>
                </c:pt>
                <c:pt idx="11">
                  <c:v>19.242999999999999</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invertIfNegative val="0"/>
          <c:val>
            <c:numRef>
              <c:f>'8.14'!$B$13:$M$13</c:f>
              <c:numCache>
                <c:formatCode>#\ ##0.0</c:formatCode>
                <c:ptCount val="12"/>
                <c:pt idx="0">
                  <c:v>0</c:v>
                </c:pt>
                <c:pt idx="1">
                  <c:v>0</c:v>
                </c:pt>
                <c:pt idx="2">
                  <c:v>0</c:v>
                </c:pt>
                <c:pt idx="3">
                  <c:v>3.0000000000000001E-3</c:v>
                </c:pt>
                <c:pt idx="4">
                  <c:v>1.9E-3</c:v>
                </c:pt>
                <c:pt idx="5">
                  <c:v>4.5999999999999999E-2</c:v>
                </c:pt>
                <c:pt idx="6">
                  <c:v>0.11040000000000001</c:v>
                </c:pt>
                <c:pt idx="7">
                  <c:v>9.0900000000000009E-2</c:v>
                </c:pt>
                <c:pt idx="8">
                  <c:v>8.6800000000000002E-2</c:v>
                </c:pt>
                <c:pt idx="9">
                  <c:v>1.4500000000000001E-2</c:v>
                </c:pt>
                <c:pt idx="10">
                  <c:v>0</c:v>
                </c:pt>
                <c:pt idx="11">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invertIfNegative val="0"/>
          <c:val>
            <c:numRef>
              <c:f>'8.14'!$B$14:$M$14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invertIfNegative val="0"/>
          <c:val>
            <c:numRef>
              <c:f>'8.14'!$B$15:$M$15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6E4932"/>
            </a:solidFill>
          </c:spPr>
          <c:invertIfNegative val="0"/>
          <c:val>
            <c:numRef>
              <c:f>'8.14'!$B$16:$M$16</c:f>
              <c:numCache>
                <c:formatCode>#\ ##0.0</c:formatCode>
                <c:ptCount val="12"/>
                <c:pt idx="0">
                  <c:v>379.985163</c:v>
                </c:pt>
                <c:pt idx="1">
                  <c:v>306.87064000000004</c:v>
                </c:pt>
                <c:pt idx="2">
                  <c:v>256.04334600000004</c:v>
                </c:pt>
                <c:pt idx="3">
                  <c:v>150.45579499999999</c:v>
                </c:pt>
                <c:pt idx="4">
                  <c:v>112.616658</c:v>
                </c:pt>
                <c:pt idx="5">
                  <c:v>93.247103999999993</c:v>
                </c:pt>
                <c:pt idx="6">
                  <c:v>81.11994</c:v>
                </c:pt>
                <c:pt idx="7">
                  <c:v>74.167541</c:v>
                </c:pt>
                <c:pt idx="8">
                  <c:v>93.882580000000004</c:v>
                </c:pt>
                <c:pt idx="9">
                  <c:v>175.60709</c:v>
                </c:pt>
                <c:pt idx="10">
                  <c:v>242.10843700000001</c:v>
                </c:pt>
                <c:pt idx="11">
                  <c:v>277.04549500000002</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invertIfNegative val="0"/>
          <c:val>
            <c:numRef>
              <c:f>'8.14'!$B$17:$M$17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invertIfNegative val="0"/>
          <c:val>
            <c:numRef>
              <c:f>'8.14'!$B$18:$M$18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invertIfNegative val="0"/>
          <c:val>
            <c:numRef>
              <c:f>'8.14'!$B$19:$M$19</c:f>
              <c:numCache>
                <c:formatCode>#\ ##0.0</c:formatCode>
                <c:ptCount val="12"/>
                <c:pt idx="0">
                  <c:v>2.883</c:v>
                </c:pt>
                <c:pt idx="1">
                  <c:v>1.9790000000000001</c:v>
                </c:pt>
                <c:pt idx="2">
                  <c:v>2.3039999999999998</c:v>
                </c:pt>
                <c:pt idx="3">
                  <c:v>1.5</c:v>
                </c:pt>
                <c:pt idx="4">
                  <c:v>2.1880000000000002</c:v>
                </c:pt>
                <c:pt idx="5">
                  <c:v>1.3089999999999999</c:v>
                </c:pt>
                <c:pt idx="6">
                  <c:v>0.79900000000000004</c:v>
                </c:pt>
                <c:pt idx="7">
                  <c:v>0.54500000000000004</c:v>
                </c:pt>
                <c:pt idx="8">
                  <c:v>1.1659999999999999</c:v>
                </c:pt>
                <c:pt idx="9">
                  <c:v>2.4510000000000001</c:v>
                </c:pt>
                <c:pt idx="10">
                  <c:v>2.7410000000000001</c:v>
                </c:pt>
                <c:pt idx="11">
                  <c:v>0.48</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invertIfNegative val="0"/>
          <c:val>
            <c:numRef>
              <c:f>'8.14'!$B$20:$M$20</c:f>
              <c:numCache>
                <c:formatCode>#\ ##0.0</c:formatCode>
                <c:ptCount val="12"/>
                <c:pt idx="0">
                  <c:v>11.113</c:v>
                </c:pt>
                <c:pt idx="1">
                  <c:v>9.7789999999999999</c:v>
                </c:pt>
                <c:pt idx="2">
                  <c:v>8.5950000000000006</c:v>
                </c:pt>
                <c:pt idx="3">
                  <c:v>8.1440000000000001</c:v>
                </c:pt>
                <c:pt idx="4">
                  <c:v>0</c:v>
                </c:pt>
                <c:pt idx="5">
                  <c:v>1.091</c:v>
                </c:pt>
                <c:pt idx="6">
                  <c:v>1.3049999999999999</c:v>
                </c:pt>
                <c:pt idx="7">
                  <c:v>0</c:v>
                </c:pt>
                <c:pt idx="8">
                  <c:v>0.68</c:v>
                </c:pt>
                <c:pt idx="9">
                  <c:v>3.7160000000000002</c:v>
                </c:pt>
                <c:pt idx="10">
                  <c:v>5.1310000000000002</c:v>
                </c:pt>
                <c:pt idx="11">
                  <c:v>9.8610000000000007</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invertIfNegative val="0"/>
          <c:val>
            <c:numRef>
              <c:f>'8.14'!$B$21:$M$21</c:f>
              <c:numCache>
                <c:formatCode>#\ ##0.0</c:formatCode>
                <c:ptCount val="12"/>
                <c:pt idx="0">
                  <c:v>2.3820000000000001</c:v>
                </c:pt>
                <c:pt idx="1">
                  <c:v>2.1520000000000001</c:v>
                </c:pt>
                <c:pt idx="2">
                  <c:v>2.3839999999999999</c:v>
                </c:pt>
                <c:pt idx="3">
                  <c:v>1.7116</c:v>
                </c:pt>
                <c:pt idx="4">
                  <c:v>2.1774</c:v>
                </c:pt>
                <c:pt idx="5">
                  <c:v>2.1012</c:v>
                </c:pt>
                <c:pt idx="6">
                  <c:v>2.2533000000000003</c:v>
                </c:pt>
                <c:pt idx="7">
                  <c:v>2.6745000000000001</c:v>
                </c:pt>
                <c:pt idx="8">
                  <c:v>2.4445999999999999</c:v>
                </c:pt>
                <c:pt idx="9">
                  <c:v>2.1943000000000001</c:v>
                </c:pt>
                <c:pt idx="10">
                  <c:v>2.41</c:v>
                </c:pt>
                <c:pt idx="11">
                  <c:v>2.7189000000000001</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invertIfNegative val="0"/>
          <c:val>
            <c:numRef>
              <c:f>'8.14'!$B$22:$M$22</c:f>
              <c:numCache>
                <c:formatCode>#\ ##0.0</c:formatCode>
                <c:ptCount val="12"/>
                <c:pt idx="0">
                  <c:v>9.1530000000000005</c:v>
                </c:pt>
                <c:pt idx="1">
                  <c:v>9.76</c:v>
                </c:pt>
                <c:pt idx="2">
                  <c:v>9.0670000000000002</c:v>
                </c:pt>
                <c:pt idx="3">
                  <c:v>4.1340000000000003</c:v>
                </c:pt>
                <c:pt idx="4">
                  <c:v>3.5720000000000001</c:v>
                </c:pt>
                <c:pt idx="5">
                  <c:v>3.1360000000000001</c:v>
                </c:pt>
                <c:pt idx="6">
                  <c:v>4.0620000000000003</c:v>
                </c:pt>
                <c:pt idx="7">
                  <c:v>3.8159999999999998</c:v>
                </c:pt>
                <c:pt idx="8">
                  <c:v>4.9630000000000001</c:v>
                </c:pt>
                <c:pt idx="9">
                  <c:v>11.006</c:v>
                </c:pt>
                <c:pt idx="10">
                  <c:v>12.302</c:v>
                </c:pt>
                <c:pt idx="11">
                  <c:v>12.831</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invertIfNegative val="0"/>
          <c:val>
            <c:numRef>
              <c:f>'8.14'!$B$23:$M$23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invertIfNegative val="0"/>
          <c:val>
            <c:numRef>
              <c:f>'8.14'!$B$24:$M$24</c:f>
              <c:numCache>
                <c:formatCode>#\ ##0.0</c:formatCode>
                <c:ptCount val="12"/>
                <c:pt idx="0">
                  <c:v>0.12776000000000001</c:v>
                </c:pt>
                <c:pt idx="1">
                  <c:v>5.9319999999999998E-2</c:v>
                </c:pt>
                <c:pt idx="2">
                  <c:v>8.7919999999999998E-2</c:v>
                </c:pt>
                <c:pt idx="3">
                  <c:v>0.13241999999999998</c:v>
                </c:pt>
                <c:pt idx="4">
                  <c:v>7.7810000000000004E-2</c:v>
                </c:pt>
                <c:pt idx="5">
                  <c:v>3.2350000000000004E-2</c:v>
                </c:pt>
                <c:pt idx="6">
                  <c:v>4.1759999999999999E-2</c:v>
                </c:pt>
                <c:pt idx="7">
                  <c:v>0.10349999999999999</c:v>
                </c:pt>
                <c:pt idx="8">
                  <c:v>4.8590000000000001E-2</c:v>
                </c:pt>
                <c:pt idx="9">
                  <c:v>0.2455</c:v>
                </c:pt>
                <c:pt idx="10">
                  <c:v>0.17893000000000001</c:v>
                </c:pt>
                <c:pt idx="11">
                  <c:v>0.12426999999999999</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solidFill>
              <a:srgbClr val="EBE600"/>
            </a:solidFill>
          </c:spPr>
          <c:invertIfNegative val="0"/>
          <c:val>
            <c:numRef>
              <c:f>'8.14'!$B$25:$M$25</c:f>
              <c:numCache>
                <c:formatCode>#\ ##0.0</c:formatCode>
                <c:ptCount val="12"/>
                <c:pt idx="0">
                  <c:v>128.14925038811933</c:v>
                </c:pt>
                <c:pt idx="1">
                  <c:v>96.722786110700511</c:v>
                </c:pt>
                <c:pt idx="2">
                  <c:v>94.472237275380593</c:v>
                </c:pt>
                <c:pt idx="3">
                  <c:v>65.396568266723193</c:v>
                </c:pt>
                <c:pt idx="4">
                  <c:v>76.691270186108284</c:v>
                </c:pt>
                <c:pt idx="5">
                  <c:v>63.025879660642381</c:v>
                </c:pt>
                <c:pt idx="6">
                  <c:v>46.764976145075067</c:v>
                </c:pt>
                <c:pt idx="7">
                  <c:v>58.126140607779604</c:v>
                </c:pt>
                <c:pt idx="8">
                  <c:v>67.574266599726627</c:v>
                </c:pt>
                <c:pt idx="9">
                  <c:v>113.69303528563243</c:v>
                </c:pt>
                <c:pt idx="10">
                  <c:v>109.55267923306354</c:v>
                </c:pt>
                <c:pt idx="11">
                  <c:v>123.84370127453629</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1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pPr>
            <a:endParaRPr lang="cs-CZ"/>
          </a:p>
        </c:txPr>
        <c:crossAx val="290469376"/>
        <c:crosses val="autoZero"/>
        <c:auto val="1"/>
        <c:lblAlgn val="ctr"/>
        <c:lblOffset val="100"/>
        <c:noMultiLvlLbl val="0"/>
      </c:catAx>
      <c:valAx>
        <c:axId val="290469376"/>
        <c:scaling>
          <c:orientation val="minMax"/>
          <c:max val="700"/>
        </c:scaling>
        <c:delete val="0"/>
        <c:axPos val="l"/>
        <c:majorGridlines/>
        <c:numFmt formatCode="#,##0" sourceLinked="0"/>
        <c:majorTickMark val="out"/>
        <c:minorTickMark val="none"/>
        <c:tickLblPos val="nextTo"/>
        <c:spPr>
          <a:ln>
            <a:noFill/>
          </a:ln>
        </c:spPr>
        <c:txPr>
          <a:bodyPr/>
          <a:lstStyle/>
          <a:p>
            <a:pPr>
              <a:defRPr sz="900"/>
            </a:pPr>
            <a:endParaRPr lang="cs-CZ"/>
          </a:p>
        </c:txPr>
        <c:crossAx val="290467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FDC-4800-BFE2-92D2DC0D7961}"/>
              </c:ext>
            </c:extLst>
          </c:dPt>
          <c:dPt>
            <c:idx val="1"/>
            <c:bubble3D val="0"/>
            <c:spPr>
              <a:solidFill>
                <a:srgbClr val="EEECE1">
                  <a:lumMod val="50000"/>
                </a:srgbClr>
              </a:solidFill>
            </c:spPr>
            <c:extLst>
              <c:ext xmlns:c16="http://schemas.microsoft.com/office/drawing/2014/chart" uri="{C3380CC4-5D6E-409C-BE32-E72D297353CC}">
                <c16:uniqueId val="{00000003-0FDC-4800-BFE2-92D2DC0D7961}"/>
              </c:ext>
            </c:extLst>
          </c:dPt>
          <c:dPt>
            <c:idx val="2"/>
            <c:bubble3D val="0"/>
            <c:spPr>
              <a:solidFill>
                <a:sysClr val="windowText" lastClr="000000"/>
              </a:solidFill>
            </c:spPr>
            <c:extLst>
              <c:ext xmlns:c16="http://schemas.microsoft.com/office/drawing/2014/chart" uri="{C3380CC4-5D6E-409C-BE32-E72D297353CC}">
                <c16:uniqueId val="{00000005-0FDC-4800-BFE2-92D2DC0D7961}"/>
              </c:ext>
            </c:extLst>
          </c:dPt>
          <c:dPt>
            <c:idx val="5"/>
            <c:bubble3D val="0"/>
            <c:extLst>
              <c:ext xmlns:c16="http://schemas.microsoft.com/office/drawing/2014/chart" uri="{C3380CC4-5D6E-409C-BE32-E72D297353CC}">
                <c16:uniqueId val="{00000006-0FDC-4800-BFE2-92D2DC0D7961}"/>
              </c:ext>
            </c:extLst>
          </c:dPt>
          <c:dPt>
            <c:idx val="6"/>
            <c:bubble3D val="0"/>
            <c:spPr>
              <a:solidFill>
                <a:srgbClr val="6E4932"/>
              </a:solidFill>
            </c:spPr>
            <c:extLst>
              <c:ext xmlns:c16="http://schemas.microsoft.com/office/drawing/2014/chart" uri="{C3380CC4-5D6E-409C-BE32-E72D297353CC}">
                <c16:uniqueId val="{00000008-0FDC-4800-BFE2-92D2DC0D7961}"/>
              </c:ext>
            </c:extLst>
          </c:dPt>
          <c:dPt>
            <c:idx val="7"/>
            <c:bubble3D val="0"/>
            <c:extLst>
              <c:ext xmlns:c16="http://schemas.microsoft.com/office/drawing/2014/chart" uri="{C3380CC4-5D6E-409C-BE32-E72D297353CC}">
                <c16:uniqueId val="{00000009-0FDC-4800-BFE2-92D2DC0D7961}"/>
              </c:ext>
            </c:extLst>
          </c:dPt>
          <c:dPt>
            <c:idx val="15"/>
            <c:bubble3D val="0"/>
            <c:spPr>
              <a:solidFill>
                <a:srgbClr val="EBE600"/>
              </a:solidFill>
            </c:spPr>
            <c:extLst>
              <c:ext xmlns:c16="http://schemas.microsoft.com/office/drawing/2014/chart" uri="{C3380CC4-5D6E-409C-BE32-E72D297353CC}">
                <c16:uniqueId val="{0000000B-0FDC-4800-BFE2-92D2DC0D7961}"/>
              </c:ext>
            </c:extLst>
          </c:dPt>
          <c:cat>
            <c:numRef>
              <c:f>'8.14'!$U$10:$U$25</c:f>
              <c:numCache>
                <c:formatCode>0.0%</c:formatCode>
                <c:ptCount val="16"/>
              </c:numCache>
            </c:numRef>
          </c:cat>
          <c:val>
            <c:numRef>
              <c:f>'8.14'!$P$10:$P$25</c:f>
              <c:numCache>
                <c:formatCode>0.0</c:formatCode>
                <c:ptCount val="16"/>
              </c:numCache>
            </c:numRef>
          </c:val>
          <c:extLst>
            <c:ext xmlns:c16="http://schemas.microsoft.com/office/drawing/2014/chart" uri="{C3380CC4-5D6E-409C-BE32-E72D297353CC}">
              <c16:uniqueId val="{0000000C-0FDC-4800-BFE2-92D2DC0D796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1309.009953</c:v>
                </c:pt>
                <c:pt idx="2">
                  <c:v>449.90208999999999</c:v>
                </c:pt>
                <c:pt idx="3">
                  <c:v>358.26516099999998</c:v>
                </c:pt>
                <c:pt idx="4">
                  <c:v>536.34232800000007</c:v>
                </c:pt>
                <c:pt idx="5">
                  <c:v>685.8508300000002</c:v>
                </c:pt>
                <c:pt idx="6">
                  <c:v>16.789960999999998</c:v>
                </c:pt>
                <c:pt idx="7">
                  <c:v>884.50770599999987</c:v>
                </c:pt>
                <c:pt idx="8">
                  <c:v>193.34845100000001</c:v>
                </c:pt>
                <c:pt idx="9">
                  <c:v>39.573906999999998</c:v>
                </c:pt>
                <c:pt idx="10">
                  <c:v>586.73411700000042</c:v>
                </c:pt>
                <c:pt idx="11">
                  <c:v>986.56234199999994</c:v>
                </c:pt>
                <c:pt idx="12">
                  <c:v>1247.7255249999996</c:v>
                </c:pt>
                <c:pt idx="13">
                  <c:v>298.430701</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40.680999999999997</c:v>
                </c:pt>
                <c:pt idx="1">
                  <c:v>69.144559000000015</c:v>
                </c:pt>
                <c:pt idx="2">
                  <c:v>68.511021000000014</c:v>
                </c:pt>
                <c:pt idx="3">
                  <c:v>7.234</c:v>
                </c:pt>
                <c:pt idx="4">
                  <c:v>43.183681999999997</c:v>
                </c:pt>
                <c:pt idx="5">
                  <c:v>38.095210000000009</c:v>
                </c:pt>
                <c:pt idx="6">
                  <c:v>11.3088</c:v>
                </c:pt>
                <c:pt idx="7">
                  <c:v>0.58326</c:v>
                </c:pt>
                <c:pt idx="8">
                  <c:v>58.141442000000005</c:v>
                </c:pt>
                <c:pt idx="9">
                  <c:v>54.488475000000001</c:v>
                </c:pt>
                <c:pt idx="10">
                  <c:v>65.560769999999991</c:v>
                </c:pt>
                <c:pt idx="11">
                  <c:v>42.386860999999996</c:v>
                </c:pt>
                <c:pt idx="12">
                  <c:v>30.083295999999994</c:v>
                </c:pt>
                <c:pt idx="13">
                  <c:v>12.670980000000002</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0</c:v>
                </c:pt>
                <c:pt idx="2">
                  <c:v>0</c:v>
                </c:pt>
                <c:pt idx="3">
                  <c:v>0</c:v>
                </c:pt>
                <c:pt idx="4">
                  <c:v>0</c:v>
                </c:pt>
                <c:pt idx="5">
                  <c:v>68.884160000000008</c:v>
                </c:pt>
                <c:pt idx="6">
                  <c:v>0</c:v>
                </c:pt>
                <c:pt idx="7">
                  <c:v>8330.9636159999991</c:v>
                </c:pt>
                <c:pt idx="8">
                  <c:v>675.29510299999993</c:v>
                </c:pt>
                <c:pt idx="9">
                  <c:v>20.234000000000002</c:v>
                </c:pt>
                <c:pt idx="10">
                  <c:v>0</c:v>
                </c:pt>
                <c:pt idx="11">
                  <c:v>4.1000000000000002E-2</c:v>
                </c:pt>
                <c:pt idx="12">
                  <c:v>0</c:v>
                </c:pt>
                <c:pt idx="13">
                  <c:v>73.842839999999995</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0</c:v>
                </c:pt>
                <c:pt idx="1">
                  <c:v>0.5203000000000001</c:v>
                </c:pt>
                <c:pt idx="2">
                  <c:v>4.1749999999999998</c:v>
                </c:pt>
                <c:pt idx="3">
                  <c:v>1.5023E-2</c:v>
                </c:pt>
                <c:pt idx="4">
                  <c:v>1.7000000000000001E-2</c:v>
                </c:pt>
                <c:pt idx="5">
                  <c:v>0</c:v>
                </c:pt>
                <c:pt idx="6">
                  <c:v>0</c:v>
                </c:pt>
                <c:pt idx="7">
                  <c:v>1.0425309999999999</c:v>
                </c:pt>
                <c:pt idx="8">
                  <c:v>0.32487600000000005</c:v>
                </c:pt>
                <c:pt idx="9">
                  <c:v>0</c:v>
                </c:pt>
                <c:pt idx="10">
                  <c:v>2.327915</c:v>
                </c:pt>
                <c:pt idx="11">
                  <c:v>0</c:v>
                </c:pt>
                <c:pt idx="12">
                  <c:v>0</c:v>
                </c:pt>
                <c:pt idx="13">
                  <c:v>0.35349999999999998</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6.0810000000000004</c:v>
                </c:pt>
                <c:pt idx="1">
                  <c:v>0</c:v>
                </c:pt>
                <c:pt idx="2">
                  <c:v>0.62</c:v>
                </c:pt>
                <c:pt idx="3">
                  <c:v>5.1979400000000009</c:v>
                </c:pt>
                <c:pt idx="4">
                  <c:v>0</c:v>
                </c:pt>
                <c:pt idx="5">
                  <c:v>0</c:v>
                </c:pt>
                <c:pt idx="6">
                  <c:v>0</c:v>
                </c:pt>
                <c:pt idx="7">
                  <c:v>0</c:v>
                </c:pt>
                <c:pt idx="8">
                  <c:v>0</c:v>
                </c:pt>
                <c:pt idx="9">
                  <c:v>0</c:v>
                </c:pt>
                <c:pt idx="10">
                  <c:v>0</c:v>
                </c:pt>
                <c:pt idx="11">
                  <c:v>0</c:v>
                </c:pt>
                <c:pt idx="12">
                  <c:v>77.990000000000009</c:v>
                </c:pt>
                <c:pt idx="13">
                  <c:v>0</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0.104</c:v>
                </c:pt>
                <c:pt idx="3">
                  <c:v>0.16211899999999996</c:v>
                </c:pt>
                <c:pt idx="4">
                  <c:v>0.1686</c:v>
                </c:pt>
                <c:pt idx="5">
                  <c:v>0</c:v>
                </c:pt>
                <c:pt idx="6">
                  <c:v>0</c:v>
                </c:pt>
                <c:pt idx="7">
                  <c:v>0</c:v>
                </c:pt>
                <c:pt idx="8">
                  <c:v>0</c:v>
                </c:pt>
                <c:pt idx="9">
                  <c:v>0</c:v>
                </c:pt>
                <c:pt idx="10">
                  <c:v>0</c:v>
                </c:pt>
                <c:pt idx="11">
                  <c:v>0</c:v>
                </c:pt>
                <c:pt idx="12">
                  <c:v>7.8E-2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2784.8273530000006</c:v>
                </c:pt>
                <c:pt idx="2">
                  <c:v>48.760399999999997</c:v>
                </c:pt>
                <c:pt idx="3">
                  <c:v>1606.7397340000002</c:v>
                </c:pt>
                <c:pt idx="4">
                  <c:v>250.96809500000001</c:v>
                </c:pt>
                <c:pt idx="5">
                  <c:v>1003.0671100000001</c:v>
                </c:pt>
                <c:pt idx="6">
                  <c:v>87.774370000000005</c:v>
                </c:pt>
                <c:pt idx="7">
                  <c:v>287.9356410000002</c:v>
                </c:pt>
                <c:pt idx="8">
                  <c:v>1350.7306480000002</c:v>
                </c:pt>
                <c:pt idx="9">
                  <c:v>3358.5818139999988</c:v>
                </c:pt>
                <c:pt idx="10">
                  <c:v>2346.4439229999998</c:v>
                </c:pt>
                <c:pt idx="11">
                  <c:v>12497.077337999997</c:v>
                </c:pt>
                <c:pt idx="12">
                  <c:v>9580.8558609999909</c:v>
                </c:pt>
                <c:pt idx="13">
                  <c:v>2243.1497890000005</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156.61574999999999</c:v>
                </c:pt>
                <c:pt idx="2">
                  <c:v>0</c:v>
                </c:pt>
                <c:pt idx="3">
                  <c:v>0</c:v>
                </c:pt>
                <c:pt idx="4">
                  <c:v>42.444220000000001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0.12214</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72.945210000000003</c:v>
                </c:pt>
                <c:pt idx="3">
                  <c:v>0.19172000000000003</c:v>
                </c:pt>
                <c:pt idx="4">
                  <c:v>21.756430999999999</c:v>
                </c:pt>
                <c:pt idx="5">
                  <c:v>0</c:v>
                </c:pt>
                <c:pt idx="6">
                  <c:v>2.2744</c:v>
                </c:pt>
                <c:pt idx="7">
                  <c:v>715.70568999999989</c:v>
                </c:pt>
                <c:pt idx="8">
                  <c:v>0</c:v>
                </c:pt>
                <c:pt idx="9">
                  <c:v>29.018000000000001</c:v>
                </c:pt>
                <c:pt idx="10">
                  <c:v>0</c:v>
                </c:pt>
                <c:pt idx="11">
                  <c:v>101.986502</c:v>
                </c:pt>
                <c:pt idx="12">
                  <c:v>5.7039999999999997</c:v>
                </c:pt>
                <c:pt idx="13">
                  <c:v>20.344999999999999</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14.244999999999999</c:v>
                </c:pt>
                <c:pt idx="2">
                  <c:v>0</c:v>
                </c:pt>
                <c:pt idx="3">
                  <c:v>0</c:v>
                </c:pt>
                <c:pt idx="4">
                  <c:v>0</c:v>
                </c:pt>
                <c:pt idx="5">
                  <c:v>0</c:v>
                </c:pt>
                <c:pt idx="6">
                  <c:v>0</c:v>
                </c:pt>
                <c:pt idx="7">
                  <c:v>0</c:v>
                </c:pt>
                <c:pt idx="8">
                  <c:v>0</c:v>
                </c:pt>
                <c:pt idx="9">
                  <c:v>0</c:v>
                </c:pt>
                <c:pt idx="10">
                  <c:v>0</c:v>
                </c:pt>
                <c:pt idx="11">
                  <c:v>19.352366000000004</c:v>
                </c:pt>
                <c:pt idx="12">
                  <c:v>0</c:v>
                </c:pt>
                <c:pt idx="13">
                  <c:v>59.414999999999999</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822.56299999999999</c:v>
                </c:pt>
                <c:pt idx="1">
                  <c:v>8.1829999999999998</c:v>
                </c:pt>
                <c:pt idx="2">
                  <c:v>1158.8927999999999</c:v>
                </c:pt>
                <c:pt idx="3">
                  <c:v>0</c:v>
                </c:pt>
                <c:pt idx="4">
                  <c:v>6.2089999999999996</c:v>
                </c:pt>
                <c:pt idx="5">
                  <c:v>0</c:v>
                </c:pt>
                <c:pt idx="6">
                  <c:v>620.70799999999997</c:v>
                </c:pt>
                <c:pt idx="7">
                  <c:v>11.167999999999999</c:v>
                </c:pt>
                <c:pt idx="8">
                  <c:v>0.13233799999999998</c:v>
                </c:pt>
                <c:pt idx="9">
                  <c:v>0</c:v>
                </c:pt>
                <c:pt idx="10">
                  <c:v>274.23976500000003</c:v>
                </c:pt>
                <c:pt idx="11">
                  <c:v>80.173917713630573</c:v>
                </c:pt>
                <c:pt idx="12">
                  <c:v>17.586809999999996</c:v>
                </c:pt>
                <c:pt idx="13">
                  <c:v>27.6038</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0.96294600000000008</c:v>
                </c:pt>
                <c:pt idx="2">
                  <c:v>0</c:v>
                </c:pt>
                <c:pt idx="3">
                  <c:v>191.31926000000004</c:v>
                </c:pt>
                <c:pt idx="4">
                  <c:v>0</c:v>
                </c:pt>
                <c:pt idx="5">
                  <c:v>0</c:v>
                </c:pt>
                <c:pt idx="6">
                  <c:v>0</c:v>
                </c:pt>
                <c:pt idx="7">
                  <c:v>2393.310535999999</c:v>
                </c:pt>
                <c:pt idx="8">
                  <c:v>0</c:v>
                </c:pt>
                <c:pt idx="9">
                  <c:v>0</c:v>
                </c:pt>
                <c:pt idx="10">
                  <c:v>0.499</c:v>
                </c:pt>
                <c:pt idx="11">
                  <c:v>658.78394200000025</c:v>
                </c:pt>
                <c:pt idx="12">
                  <c:v>90.102000000000004</c:v>
                </c:pt>
                <c:pt idx="13">
                  <c:v>87.802000000000007</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2.4964499999999998</c:v>
                </c:pt>
                <c:pt idx="1">
                  <c:v>5.5598480000000006</c:v>
                </c:pt>
                <c:pt idx="2">
                  <c:v>6.3939699999999995</c:v>
                </c:pt>
                <c:pt idx="3">
                  <c:v>0</c:v>
                </c:pt>
                <c:pt idx="4">
                  <c:v>0.44923000000000002</c:v>
                </c:pt>
                <c:pt idx="5">
                  <c:v>1.45939</c:v>
                </c:pt>
                <c:pt idx="6">
                  <c:v>5.2294800000000006</c:v>
                </c:pt>
                <c:pt idx="7">
                  <c:v>7.2122700000000011</c:v>
                </c:pt>
                <c:pt idx="8">
                  <c:v>89.041361999999992</c:v>
                </c:pt>
                <c:pt idx="9">
                  <c:v>0.66092899999999999</c:v>
                </c:pt>
                <c:pt idx="10">
                  <c:v>1.1735459999999998</c:v>
                </c:pt>
                <c:pt idx="11">
                  <c:v>11.825638</c:v>
                </c:pt>
                <c:pt idx="12">
                  <c:v>2.1792229999999995</c:v>
                </c:pt>
                <c:pt idx="13">
                  <c:v>1.26013</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3240.414294000002</c:v>
                </c:pt>
                <c:pt idx="1">
                  <c:v>605.34491400000013</c:v>
                </c:pt>
                <c:pt idx="2">
                  <c:v>3603.3372599999989</c:v>
                </c:pt>
                <c:pt idx="3">
                  <c:v>1003.4032385246534</c:v>
                </c:pt>
                <c:pt idx="4">
                  <c:v>643.40533460000006</c:v>
                </c:pt>
                <c:pt idx="5">
                  <c:v>1091.1331430000005</c:v>
                </c:pt>
                <c:pt idx="6">
                  <c:v>1309.1780790731809</c:v>
                </c:pt>
                <c:pt idx="7">
                  <c:v>2197.2619710000017</c:v>
                </c:pt>
                <c:pt idx="8">
                  <c:v>964.01127999999949</c:v>
                </c:pt>
                <c:pt idx="9">
                  <c:v>477.90331299999991</c:v>
                </c:pt>
                <c:pt idx="10">
                  <c:v>692.14074700000015</c:v>
                </c:pt>
                <c:pt idx="11">
                  <c:v>5246.0251882863722</c:v>
                </c:pt>
                <c:pt idx="12">
                  <c:v>1113.1546590000003</c:v>
                </c:pt>
                <c:pt idx="13">
                  <c:v>1044.0127910334879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104"/>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3287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486A-4625-A826-CA599ED6AD40}"/>
              </c:ext>
            </c:extLst>
          </c:dPt>
          <c:cat>
            <c:numRef>
              <c:f>'8.14'!$U$27:$U$34</c:f>
              <c:numCache>
                <c:formatCode>#\ ##0.0</c:formatCode>
                <c:ptCount val="8"/>
              </c:numCache>
            </c:numRef>
          </c:cat>
          <c:val>
            <c:numRef>
              <c:f>'8.14'!$P$27:$P$34</c:f>
              <c:numCache>
                <c:formatCode>0.0</c:formatCode>
                <c:ptCount val="8"/>
              </c:numCache>
            </c:numRef>
          </c:val>
          <c:extLst>
            <c:ext xmlns:c16="http://schemas.microsoft.com/office/drawing/2014/chart" uri="{C3380CC4-5D6E-409C-BE32-E72D297353CC}">
              <c16:uniqueId val="{00000001-486A-4625-A826-CA599ED6AD4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777D-4DAD-B3E7-6E0A6E137D7B}"/>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777D-4DAD-B3E7-6E0A6E137D7B}"/>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777D-4DAD-B3E7-6E0A6E137D7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777D-4DAD-B3E7-6E0A6E137D7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777D-4DAD-B3E7-6E0A6E137D7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777D-4DAD-B3E7-6E0A6E137D7B}"/>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777D-4DAD-B3E7-6E0A6E137D7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777D-4DAD-B3E7-6E0A6E137D7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777D-4DAD-B3E7-6E0A6E137D7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777D-4DAD-B3E7-6E0A6E137D7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777D-4DAD-B3E7-6E0A6E137D7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777D-4DAD-B3E7-6E0A6E137D7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777D-4DAD-B3E7-6E0A6E137D7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777D-4DAD-B3E7-6E0A6E137D7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777D-4DAD-B3E7-6E0A6E137D7B}"/>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777D-4DAD-B3E7-6E0A6E137D7B}"/>
            </c:ext>
          </c:extLst>
        </c:ser>
        <c:dLbls>
          <c:showLegendKey val="0"/>
          <c:showVal val="0"/>
          <c:showCatName val="0"/>
          <c:showSerName val="0"/>
          <c:showPercent val="0"/>
          <c:showBubbleSize val="0"/>
        </c:dLbls>
        <c:gapWidth val="150"/>
        <c:axId val="295381248"/>
        <c:axId val="295395328"/>
      </c:barChart>
      <c:catAx>
        <c:axId val="295381248"/>
        <c:scaling>
          <c:orientation val="minMax"/>
        </c:scaling>
        <c:delete val="1"/>
        <c:axPos val="b"/>
        <c:numFmt formatCode="General" sourceLinked="1"/>
        <c:majorTickMark val="out"/>
        <c:minorTickMark val="none"/>
        <c:tickLblPos val="nextTo"/>
        <c:crossAx val="295395328"/>
        <c:crosses val="autoZero"/>
        <c:auto val="1"/>
        <c:lblAlgn val="ctr"/>
        <c:lblOffset val="100"/>
        <c:noMultiLvlLbl val="0"/>
      </c:catAx>
      <c:valAx>
        <c:axId val="295395328"/>
        <c:scaling>
          <c:orientation val="minMax"/>
        </c:scaling>
        <c:delete val="1"/>
        <c:axPos val="l"/>
        <c:numFmt formatCode="0" sourceLinked="1"/>
        <c:majorTickMark val="out"/>
        <c:minorTickMark val="none"/>
        <c:tickLblPos val="nextTo"/>
        <c:crossAx val="2953812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('9'!$B$6,'9'!$C$6,'9'!$E$6,'9'!$F$6,'9'!$H$6,'9'!$I$6,'9'!$K$6,'9'!$L$6)</c:f>
              <c:numCache>
                <c:formatCode>#\ ##0.0</c:formatCode>
                <c:ptCount val="8"/>
                <c:pt idx="0">
                  <c:v>6057.5490759999993</c:v>
                </c:pt>
                <c:pt idx="1">
                  <c:v>4915.1327162030784</c:v>
                </c:pt>
                <c:pt idx="2">
                  <c:v>5004.0823749999972</c:v>
                </c:pt>
                <c:pt idx="3">
                  <c:v>4167.7645604275849</c:v>
                </c:pt>
                <c:pt idx="4">
                  <c:v>4288.8693899999989</c:v>
                </c:pt>
                <c:pt idx="5">
                  <c:v>3720.7396749790469</c:v>
                </c:pt>
                <c:pt idx="6">
                  <c:v>5784.0350419999995</c:v>
                </c:pt>
                <c:pt idx="7">
                  <c:v>4390.8464805331296</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bg2">
                <a:lumMod val="50000"/>
              </a:schemeClr>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('9'!$B$7,'9'!$C$7,'9'!$E$7,'9'!$F$7,'9'!$H$7,'9'!$I$7,'9'!$K$7,'9'!$L$7)</c:f>
              <c:numCache>
                <c:formatCode>#\ ##0.0</c:formatCode>
                <c:ptCount val="8"/>
                <c:pt idx="0">
                  <c:v>623.2883052000011</c:v>
                </c:pt>
                <c:pt idx="1">
                  <c:v>602.23632799999996</c:v>
                </c:pt>
                <c:pt idx="2">
                  <c:v>468.37732380000006</c:v>
                </c:pt>
                <c:pt idx="3">
                  <c:v>443.91501480000005</c:v>
                </c:pt>
                <c:pt idx="4">
                  <c:v>392.27921600000013</c:v>
                </c:pt>
                <c:pt idx="5">
                  <c:v>368.40921400000002</c:v>
                </c:pt>
                <c:pt idx="6">
                  <c:v>626.55557479999993</c:v>
                </c:pt>
                <c:pt idx="7">
                  <c:v>594.71935680000001</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tx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('9'!$B$8,'9'!$C$8,'9'!$E$8,'9'!$F$8,'9'!$H$8,'9'!$I$8,'9'!$K$8,'9'!$L$8)</c:f>
              <c:numCache>
                <c:formatCode>#\ ##0.0</c:formatCode>
                <c:ptCount val="8"/>
                <c:pt idx="0">
                  <c:v>5142.9444420000009</c:v>
                </c:pt>
                <c:pt idx="1">
                  <c:v>4531.2323310000002</c:v>
                </c:pt>
                <c:pt idx="2">
                  <c:v>2219.868982</c:v>
                </c:pt>
                <c:pt idx="3">
                  <c:v>1777.8016510000002</c:v>
                </c:pt>
                <c:pt idx="4">
                  <c:v>1263.1663809999998</c:v>
                </c:pt>
                <c:pt idx="5">
                  <c:v>887.41157900000007</c:v>
                </c:pt>
                <c:pt idx="6">
                  <c:v>4243.2862439999999</c:v>
                </c:pt>
                <c:pt idx="7">
                  <c:v>3548.017836</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('9'!$B$9,'9'!$C$9,'9'!$E$9,'9'!$F$9,'9'!$H$9,'9'!$I$9,'9'!$K$9,'9'!$L$9)</c:f>
              <c:numCache>
                <c:formatCode>#\ ##0.0</c:formatCode>
                <c:ptCount val="8"/>
                <c:pt idx="0">
                  <c:v>3.9294199999999999</c:v>
                </c:pt>
                <c:pt idx="1">
                  <c:v>0</c:v>
                </c:pt>
                <c:pt idx="2">
                  <c:v>2.7857540000000003</c:v>
                </c:pt>
                <c:pt idx="3">
                  <c:v>0</c:v>
                </c:pt>
                <c:pt idx="4">
                  <c:v>3.8605740000000002</c:v>
                </c:pt>
                <c:pt idx="5">
                  <c:v>0</c:v>
                </c:pt>
                <c:pt idx="6">
                  <c:v>2.6951999999999998</c:v>
                </c:pt>
                <c:pt idx="7">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('9'!$B$10,'9'!$C$10,'9'!$E$10,'9'!$F$10,'9'!$H$10,'9'!$I$10,'9'!$K$10,'9'!$L$10)</c:f>
              <c:numCache>
                <c:formatCode>#\ ##0.0</c:formatCode>
                <c:ptCount val="8"/>
                <c:pt idx="0">
                  <c:v>3.2320699999999998</c:v>
                </c:pt>
                <c:pt idx="1">
                  <c:v>0</c:v>
                </c:pt>
                <c:pt idx="2">
                  <c:v>3.21461</c:v>
                </c:pt>
                <c:pt idx="3">
                  <c:v>0</c:v>
                </c:pt>
                <c:pt idx="4">
                  <c:v>5.6111400000000007</c:v>
                </c:pt>
                <c:pt idx="5">
                  <c:v>0</c:v>
                </c:pt>
                <c:pt idx="6">
                  <c:v>4.2981199999999999</c:v>
                </c:pt>
                <c:pt idx="7">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('9'!$B$11,'9'!$C$11,'9'!$E$11,'9'!$F$11,'9'!$H$11,'9'!$I$11,'9'!$K$11,'9'!$L$11)</c:f>
              <c:numCache>
                <c:formatCode>#\ ##0.0</c:formatCode>
                <c:ptCount val="8"/>
                <c:pt idx="0">
                  <c:v>6.8649000000000002E-2</c:v>
                </c:pt>
                <c:pt idx="1">
                  <c:v>0</c:v>
                </c:pt>
                <c:pt idx="2">
                  <c:v>0.19163899999999998</c:v>
                </c:pt>
                <c:pt idx="3">
                  <c:v>0</c:v>
                </c:pt>
                <c:pt idx="4">
                  <c:v>0.21502299999999999</c:v>
                </c:pt>
                <c:pt idx="5">
                  <c:v>0</c:v>
                </c:pt>
                <c:pt idx="6">
                  <c:v>3.7408000000000004E-2</c:v>
                </c:pt>
                <c:pt idx="7">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6E4932"/>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('9'!$B$12,'9'!$C$12,'9'!$E$12,'9'!$F$12,'9'!$H$12,'9'!$I$12,'9'!$K$12,'9'!$L$12)</c:f>
              <c:numCache>
                <c:formatCode>#\ ##0.0</c:formatCode>
                <c:ptCount val="8"/>
                <c:pt idx="0">
                  <c:v>22742.794190000001</c:v>
                </c:pt>
                <c:pt idx="1">
                  <c:v>19281.165460865919</c:v>
                </c:pt>
                <c:pt idx="2">
                  <c:v>11878.881583000006</c:v>
                </c:pt>
                <c:pt idx="3">
                  <c:v>9788.8479461934148</c:v>
                </c:pt>
                <c:pt idx="4">
                  <c:v>7638.7242190000015</c:v>
                </c:pt>
                <c:pt idx="5">
                  <c:v>6000.2978266929531</c:v>
                </c:pt>
                <c:pt idx="6">
                  <c:v>18025.526427000004</c:v>
                </c:pt>
                <c:pt idx="7">
                  <c:v>15488.229837766867</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('9'!$B$13,'9'!$C$13,'9'!$E$13,'9'!$F$13,'9'!$H$13,'9'!$I$13,'9'!$K$13,'9'!$L$13)</c:f>
              <c:numCache>
                <c:formatCode>#\ ##0.0</c:formatCode>
                <c:ptCount val="8"/>
                <c:pt idx="0">
                  <c:v>307.65199999999999</c:v>
                </c:pt>
                <c:pt idx="1">
                  <c:v>0</c:v>
                </c:pt>
                <c:pt idx="2">
                  <c:v>102.124</c:v>
                </c:pt>
                <c:pt idx="3">
                  <c:v>0</c:v>
                </c:pt>
                <c:pt idx="4">
                  <c:v>55.451000000000001</c:v>
                </c:pt>
                <c:pt idx="5">
                  <c:v>0</c:v>
                </c:pt>
                <c:pt idx="6">
                  <c:v>321.34699999999998</c:v>
                </c:pt>
                <c:pt idx="7">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('9'!$B$14,'9'!$C$14,'9'!$E$14,'9'!$F$14,'9'!$H$14,'9'!$I$14,'9'!$K$14,'9'!$L$14)</c:f>
              <c:numCache>
                <c:formatCode>#\ ##0.0</c:formatCode>
                <c:ptCount val="8"/>
                <c:pt idx="0">
                  <c:v>9.8420000000000007E-2</c:v>
                </c:pt>
                <c:pt idx="1">
                  <c:v>0</c:v>
                </c:pt>
                <c:pt idx="2">
                  <c:v>2.3719999999999998E-2</c:v>
                </c:pt>
                <c:pt idx="3">
                  <c:v>0</c:v>
                </c:pt>
                <c:pt idx="4">
                  <c:v>0</c:v>
                </c:pt>
                <c:pt idx="5">
                  <c:v>0</c:v>
                </c:pt>
                <c:pt idx="6">
                  <c:v>0</c:v>
                </c:pt>
                <c:pt idx="7">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('9'!$B$15,'9'!$C$15,'9'!$E$15,'9'!$F$15,'9'!$H$15,'9'!$I$15,'9'!$K$15,'9'!$L$15)</c:f>
              <c:numCache>
                <c:formatCode>#\ ##0.0</c:formatCode>
                <c:ptCount val="8"/>
                <c:pt idx="0">
                  <c:v>1792.7575960000001</c:v>
                </c:pt>
                <c:pt idx="1">
                  <c:v>212.05776</c:v>
                </c:pt>
                <c:pt idx="2">
                  <c:v>1502.807186</c:v>
                </c:pt>
                <c:pt idx="3">
                  <c:v>194.11804000000001</c:v>
                </c:pt>
                <c:pt idx="4">
                  <c:v>1887.7116639999999</c:v>
                </c:pt>
                <c:pt idx="5">
                  <c:v>156.48141000000001</c:v>
                </c:pt>
                <c:pt idx="6">
                  <c:v>1696.1792449999998</c:v>
                </c:pt>
                <c:pt idx="7">
                  <c:v>224.49606999999997</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('9'!$B$16,'9'!$C$16,'9'!$E$16,'9'!$F$16,'9'!$H$16,'9'!$I$16,'9'!$K$16,'9'!$L$16)</c:f>
              <c:numCache>
                <c:formatCode>#\ ##0.0</c:formatCode>
                <c:ptCount val="8"/>
                <c:pt idx="0">
                  <c:v>208.58297199999998</c:v>
                </c:pt>
                <c:pt idx="1">
                  <c:v>129.31822199999999</c:v>
                </c:pt>
                <c:pt idx="2">
                  <c:v>100.19259699999999</c:v>
                </c:pt>
                <c:pt idx="3">
                  <c:v>63.312417999999994</c:v>
                </c:pt>
                <c:pt idx="4">
                  <c:v>37.073834000000005</c:v>
                </c:pt>
                <c:pt idx="5">
                  <c:v>17.398264999999999</c:v>
                </c:pt>
                <c:pt idx="6">
                  <c:v>126.556865</c:v>
                </c:pt>
                <c:pt idx="7">
                  <c:v>115.37001000000001</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('9'!$B$17,'9'!$C$17,'9'!$E$17,'9'!$F$17,'9'!$H$17,'9'!$I$17,'9'!$K$17,'9'!$L$17)</c:f>
              <c:numCache>
                <c:formatCode>#\ ##0.0</c:formatCode>
                <c:ptCount val="8"/>
                <c:pt idx="0">
                  <c:v>959.70372499999974</c:v>
                </c:pt>
                <c:pt idx="1">
                  <c:v>682.62099999999998</c:v>
                </c:pt>
                <c:pt idx="2">
                  <c:v>898.67581647858196</c:v>
                </c:pt>
                <c:pt idx="3">
                  <c:v>555.05192499999998</c:v>
                </c:pt>
                <c:pt idx="4">
                  <c:v>683.93719342364193</c:v>
                </c:pt>
                <c:pt idx="5">
                  <c:v>520.51019500000007</c:v>
                </c:pt>
                <c:pt idx="6">
                  <c:v>927.45604917492233</c:v>
                </c:pt>
                <c:pt idx="7">
                  <c:v>607.58750799999996</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('9'!$B$18,'9'!$C$18,'9'!$E$18,'9'!$F$18,'9'!$H$18,'9'!$I$18,'9'!$K$18,'9'!$L$18)</c:f>
              <c:numCache>
                <c:formatCode>#\ ##0.0</c:formatCode>
                <c:ptCount val="8"/>
                <c:pt idx="0">
                  <c:v>2558.458978000001</c:v>
                </c:pt>
                <c:pt idx="1">
                  <c:v>1288.1043890000001</c:v>
                </c:pt>
                <c:pt idx="2">
                  <c:v>1831.3881259999996</c:v>
                </c:pt>
                <c:pt idx="3">
                  <c:v>924.25596100000007</c:v>
                </c:pt>
                <c:pt idx="4">
                  <c:v>1884.4967819999997</c:v>
                </c:pt>
                <c:pt idx="5">
                  <c:v>914.40282400000001</c:v>
                </c:pt>
                <c:pt idx="6">
                  <c:v>2036.8706789999999</c:v>
                </c:pt>
                <c:pt idx="7">
                  <c:v>1230.022997</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('9'!$B$19,'9'!$C$19,'9'!$E$19,'9'!$F$19,'9'!$H$19,'9'!$I$19,'9'!$K$19,'9'!$L$19)</c:f>
              <c:numCache>
                <c:formatCode>#\ ##0.0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('9'!$B$20,'9'!$C$20,'9'!$E$20,'9'!$F$20,'9'!$H$20,'9'!$I$20,'9'!$K$20,'9'!$L$20)</c:f>
              <c:numCache>
                <c:formatCode>#\ ##0.0</c:formatCode>
                <c:ptCount val="8"/>
                <c:pt idx="0">
                  <c:v>33.420868000000013</c:v>
                </c:pt>
                <c:pt idx="1">
                  <c:v>3.9416209999999992</c:v>
                </c:pt>
                <c:pt idx="2">
                  <c:v>22.841308999999999</c:v>
                </c:pt>
                <c:pt idx="3">
                  <c:v>3.1436119999999996</c:v>
                </c:pt>
                <c:pt idx="4">
                  <c:v>27.539654000000006</c:v>
                </c:pt>
                <c:pt idx="5">
                  <c:v>3.0824729999999994</c:v>
                </c:pt>
                <c:pt idx="6">
                  <c:v>90.354311999999979</c:v>
                </c:pt>
                <c:pt idx="7">
                  <c:v>6.8046360000000004</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solidFill>
              <a:srgbClr val="EBE600"/>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('9'!$B$21,'9'!$C$21,'9'!$E$21,'9'!$F$21,'9'!$H$21,'9'!$I$21,'9'!$K$21,'9'!$L$21)</c:f>
              <c:numCache>
                <c:formatCode>#\ ##0.0</c:formatCode>
                <c:ptCount val="8"/>
                <c:pt idx="0">
                  <c:v>10603.169188192989</c:v>
                </c:pt>
                <c:pt idx="1">
                  <c:v>3750.1845909599983</c:v>
                </c:pt>
                <c:pt idx="2">
                  <c:v>5296.2908334549929</c:v>
                </c:pt>
                <c:pt idx="3">
                  <c:v>1910.2553553199991</c:v>
                </c:pt>
                <c:pt idx="4">
                  <c:v>4334.7389981034285</c:v>
                </c:pt>
                <c:pt idx="5">
                  <c:v>1885.7820991437598</c:v>
                </c:pt>
                <c:pt idx="6">
                  <c:v>10797.673876167921</c:v>
                </c:pt>
                <c:pt idx="7">
                  <c:v>4391.9810479600001</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104"/>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64B4-4EC7-B98F-E0BEFB0BE867}"/>
              </c:ext>
            </c:extLst>
          </c:dPt>
          <c:dPt>
            <c:idx val="1"/>
            <c:bubble3D val="0"/>
            <c:spPr>
              <a:solidFill>
                <a:schemeClr val="bg2">
                  <a:lumMod val="50000"/>
                </a:schemeClr>
              </a:solidFill>
            </c:spPr>
            <c:extLst>
              <c:ext xmlns:c16="http://schemas.microsoft.com/office/drawing/2014/chart" uri="{C3380CC4-5D6E-409C-BE32-E72D297353CC}">
                <c16:uniqueId val="{00000003-64B4-4EC7-B98F-E0BEFB0BE867}"/>
              </c:ext>
            </c:extLst>
          </c:dPt>
          <c:dPt>
            <c:idx val="2"/>
            <c:bubble3D val="0"/>
            <c:spPr>
              <a:solidFill>
                <a:schemeClr val="tx1"/>
              </a:solidFill>
            </c:spPr>
            <c:extLst>
              <c:ext xmlns:c16="http://schemas.microsoft.com/office/drawing/2014/chart" uri="{C3380CC4-5D6E-409C-BE32-E72D297353CC}">
                <c16:uniqueId val="{00000005-64B4-4EC7-B98F-E0BEFB0BE867}"/>
              </c:ext>
            </c:extLst>
          </c:dPt>
          <c:dPt>
            <c:idx val="6"/>
            <c:bubble3D val="0"/>
            <c:spPr>
              <a:solidFill>
                <a:srgbClr val="6E4932"/>
              </a:solidFill>
            </c:spPr>
            <c:extLst>
              <c:ext xmlns:c16="http://schemas.microsoft.com/office/drawing/2014/chart" uri="{C3380CC4-5D6E-409C-BE32-E72D297353CC}">
                <c16:uniqueId val="{00000007-64B4-4EC7-B98F-E0BEFB0BE867}"/>
              </c:ext>
            </c:extLst>
          </c:dPt>
          <c:dPt>
            <c:idx val="15"/>
            <c:bubble3D val="0"/>
            <c:spPr>
              <a:solidFill>
                <a:srgbClr val="EBE600"/>
              </a:solid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4824272120115689"/>
                  <c:y val="-5.3046335701038144E-2"/>
                </c:manualLayout>
              </c:layout>
              <c:numFmt formatCode="0.0%" sourceLinked="0"/>
              <c:spPr>
                <a:noFill/>
                <a:ln>
                  <a:noFill/>
                </a:ln>
                <a:effectLst/>
              </c:spPr>
              <c:txPr>
                <a:bodyPr wrap="square" lIns="38100" tIns="19050" rIns="38100" bIns="19050" anchor="ctr">
                  <a:spAutoFit/>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2878476503630634"/>
                  <c:y val="-9.7735160801274437E-2"/>
                </c:manualLayout>
              </c:layout>
              <c:numFmt formatCode="0.0%" sourceLinked="0"/>
              <c:spPr>
                <a:noFill/>
                <a:ln>
                  <a:noFill/>
                </a:ln>
                <a:effectLst/>
              </c:spPr>
              <c:txPr>
                <a:bodyPr wrap="square" lIns="38100" tIns="19050" rIns="38100" bIns="19050" anchor="ctr">
                  <a:spAutoFit/>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numFmt formatCode="0%" sourceLinked="0"/>
            <c:spPr>
              <a:noFill/>
              <a:ln>
                <a:noFill/>
              </a:ln>
              <a:effectLst/>
            </c:spPr>
            <c:txPr>
              <a:bodyPr wrap="square" lIns="38100" tIns="19050" rIns="38100" bIns="19050" anchor="ctr">
                <a:spAutoFit/>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'9'!$O$6:$O$21</c:f>
              <c:numCache>
                <c:formatCode>#\ ##0.0</c:formatCode>
                <c:ptCount val="16"/>
                <c:pt idx="0">
                  <c:v>17194.483432142843</c:v>
                </c:pt>
                <c:pt idx="1">
                  <c:v>2009.2799136000001</c:v>
                </c:pt>
                <c:pt idx="2">
                  <c:v>10744.463397</c:v>
                </c:pt>
                <c:pt idx="3">
                  <c:v>0</c:v>
                </c:pt>
                <c:pt idx="4">
                  <c:v>0</c:v>
                </c:pt>
                <c:pt idx="5">
                  <c:v>0</c:v>
                </c:pt>
                <c:pt idx="6">
                  <c:v>50558.541071519154</c:v>
                </c:pt>
                <c:pt idx="7">
                  <c:v>0</c:v>
                </c:pt>
                <c:pt idx="8">
                  <c:v>0</c:v>
                </c:pt>
                <c:pt idx="9">
                  <c:v>787.15328</c:v>
                </c:pt>
                <c:pt idx="10">
                  <c:v>325.39891499999999</c:v>
                </c:pt>
                <c:pt idx="11">
                  <c:v>2365.7706279999998</c:v>
                </c:pt>
                <c:pt idx="12">
                  <c:v>4356.7861709999997</c:v>
                </c:pt>
                <c:pt idx="13">
                  <c:v>0</c:v>
                </c:pt>
                <c:pt idx="14">
                  <c:v>16.972341999999998</c:v>
                </c:pt>
                <c:pt idx="15">
                  <c:v>11938.203093383758</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(TJ)</a:t>
            </a:r>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59492.390079999997</c:v>
                </c:pt>
                <c:pt idx="1">
                  <c:v>33647.194624999996</c:v>
                </c:pt>
                <c:pt idx="2">
                  <c:v>26175.937772000001</c:v>
                </c:pt>
                <c:pt idx="3">
                  <c:v>50852.251840000004</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59760.704269999995</c:v>
                </c:pt>
                <c:pt idx="1">
                  <c:v>28688.566620000005</c:v>
                </c:pt>
                <c:pt idx="2">
                  <c:v>24452.443356</c:v>
                </c:pt>
                <c:pt idx="3">
                  <c:v>50022.549169999998</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55805.660349999998</c:v>
                </c:pt>
                <c:pt idx="1">
                  <c:v>32752.193618000001</c:v>
                </c:pt>
                <c:pt idx="2">
                  <c:v>24975.849622999998</c:v>
                </c:pt>
                <c:pt idx="3">
                  <c:v>48371.097999999998</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 ##0.0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dLbls>
          <c:showLegendKey val="0"/>
          <c:showVal val="0"/>
          <c:showCatName val="0"/>
          <c:showSerName val="0"/>
          <c:showPercent val="0"/>
          <c:showBubbleSize val="0"/>
        </c:dLbls>
        <c:gapWidth val="10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296082432"/>
        <c:crosses val="autoZero"/>
        <c:crossBetween val="between"/>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(TJ)</a:t>
            </a:r>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'10.1'!$B$11:$E$11</c:f>
              <c:numCache>
                <c:formatCode>#\ ##0.0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 ##0.0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 ##0.0</c:formatCode>
                <c:ptCount val="4"/>
                <c:pt idx="0">
                  <c:v>34395.786870000004</c:v>
                </c:pt>
                <c:pt idx="1">
                  <c:v>15803.19463</c:v>
                </c:pt>
                <c:pt idx="2">
                  <c:v>10045.009110999999</c:v>
                </c:pt>
                <c:pt idx="3">
                  <c:v>27515.391414999998</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'10.1'!$B$14:$E$14</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dLbls>
          <c:showLegendKey val="0"/>
          <c:showVal val="0"/>
          <c:showCatName val="0"/>
          <c:showSerName val="0"/>
          <c:showPercent val="0"/>
          <c:showBubbleSize val="0"/>
        </c:dLbls>
        <c:gapWidth val="10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295805696"/>
        <c:crosses val="autoZero"/>
        <c:crossBetween val="between"/>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(TJ)</a:t>
            </a:r>
            <a:endParaRPr lang="en-US" sz="1000"/>
          </a:p>
        </c:rich>
      </c:tx>
      <c:overlay val="0"/>
    </c:title>
    <c:autoTitleDeleted val="0"/>
    <c:plotArea>
      <c:layout>
        <c:manualLayout>
          <c:layoutTarget val="inner"/>
          <c:xMode val="edge"/>
          <c:yMode val="edge"/>
          <c:x val="0.1000609908875008"/>
          <c:y val="0.1068160230824818"/>
          <c:w val="0.87220324419107464"/>
          <c:h val="0.60023671661725064"/>
        </c:manualLayout>
      </c:layout>
      <c:lineChart>
        <c:grouping val="standard"/>
        <c:varyColors val="0"/>
        <c:ser>
          <c:idx val="0"/>
          <c:order val="0"/>
          <c:tx>
            <c:strRef>
              <c:f>'10.2'!$A$4</c:f>
              <c:strCache>
                <c:ptCount val="1"/>
                <c:pt idx="0">
                  <c:v>Výroba tepla brutto 2017</c:v>
                </c:pt>
              </c:strCache>
            </c:strRef>
          </c:tx>
          <c:marker>
            <c:symbol val="none"/>
          </c:marker>
          <c:val>
            <c:numRef>
              <c:f>'10.2'!$B$4:$M$4</c:f>
              <c:numCache>
                <c:formatCode>#\ ##0.0</c:formatCode>
                <c:ptCount val="12"/>
                <c:pt idx="0">
                  <c:v>24789.614329999997</c:v>
                </c:pt>
                <c:pt idx="1">
                  <c:v>18587.654649999997</c:v>
                </c:pt>
                <c:pt idx="2">
                  <c:v>16115.1211</c:v>
                </c:pt>
                <c:pt idx="3">
                  <c:v>14166.977929999999</c:v>
                </c:pt>
                <c:pt idx="4">
                  <c:v>11027.894619999999</c:v>
                </c:pt>
                <c:pt idx="5">
                  <c:v>8452.322075</c:v>
                </c:pt>
                <c:pt idx="6">
                  <c:v>7792.7375029999994</c:v>
                </c:pt>
                <c:pt idx="7">
                  <c:v>8048.3981189999995</c:v>
                </c:pt>
                <c:pt idx="8">
                  <c:v>10334.80215</c:v>
                </c:pt>
                <c:pt idx="9">
                  <c:v>13440.56381</c:v>
                </c:pt>
                <c:pt idx="10">
                  <c:v>17328.765500000001</c:v>
                </c:pt>
                <c:pt idx="11">
                  <c:v>20082.92253</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 ##0.0</c:formatCode>
                <c:ptCount val="12"/>
                <c:pt idx="0">
                  <c:v>20205.211440000003</c:v>
                </c:pt>
                <c:pt idx="1">
                  <c:v>19893.166390000002</c:v>
                </c:pt>
                <c:pt idx="2">
                  <c:v>19662.326440000001</c:v>
                </c:pt>
                <c:pt idx="3">
                  <c:v>11150.511060000001</c:v>
                </c:pt>
                <c:pt idx="4">
                  <c:v>9168.122096000001</c:v>
                </c:pt>
                <c:pt idx="5">
                  <c:v>8369.9334639999997</c:v>
                </c:pt>
                <c:pt idx="6">
                  <c:v>7962.9605089999995</c:v>
                </c:pt>
                <c:pt idx="7">
                  <c:v>7784.6699979999994</c:v>
                </c:pt>
                <c:pt idx="8">
                  <c:v>8704.8128489999999</c:v>
                </c:pt>
                <c:pt idx="9">
                  <c:v>13135.075859999999</c:v>
                </c:pt>
                <c:pt idx="10">
                  <c:v>16756.354490000002</c:v>
                </c:pt>
                <c:pt idx="11">
                  <c:v>20131.11882</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 ##0.0</c:formatCode>
                <c:ptCount val="12"/>
                <c:pt idx="0">
                  <c:v>22055.28255</c:v>
                </c:pt>
                <c:pt idx="1">
                  <c:v>17611.139940000001</c:v>
                </c:pt>
                <c:pt idx="2">
                  <c:v>16139.237859999999</c:v>
                </c:pt>
                <c:pt idx="3">
                  <c:v>12700.07538</c:v>
                </c:pt>
                <c:pt idx="4">
                  <c:v>11948.05927</c:v>
                </c:pt>
                <c:pt idx="5">
                  <c:v>8104.0589680000003</c:v>
                </c:pt>
                <c:pt idx="6">
                  <c:v>7551.9348600000003</c:v>
                </c:pt>
                <c:pt idx="7">
                  <c:v>7912.3546059999999</c:v>
                </c:pt>
                <c:pt idx="8">
                  <c:v>9511.5601569999999</c:v>
                </c:pt>
                <c:pt idx="9">
                  <c:v>13235.615029999999</c:v>
                </c:pt>
                <c:pt idx="10">
                  <c:v>16157.453589999999</c:v>
                </c:pt>
                <c:pt idx="11">
                  <c:v>18978.02938</c:v>
                </c:pt>
              </c:numCache>
            </c:numRef>
          </c:val>
          <c:smooth val="0"/>
          <c:extLst>
            <c:ext xmlns:c16="http://schemas.microsoft.com/office/drawing/2014/chart" uri="{C3380CC4-5D6E-409C-BE32-E72D297353CC}">
              <c16:uniqueId val="{00000001-EC6C-4268-AFAA-314D6B11CB3C}"/>
            </c:ext>
          </c:extLst>
        </c:ser>
        <c:ser>
          <c:idx val="6"/>
          <c:order val="3"/>
          <c:tx>
            <c:v>Výroba tepla brutto 2020</c:v>
          </c:tx>
          <c:marker>
            <c:symbol val="none"/>
          </c:marker>
          <c:val>
            <c:numRef>
              <c:f>'10.2'!$B$7:$M$7</c:f>
              <c:numCache>
                <c:formatCode>#\ ##0.0</c:formatCode>
                <c:ptCount val="12"/>
                <c:pt idx="0">
                  <c:v>20414.695697199997</c:v>
                </c:pt>
                <c:pt idx="1">
                  <c:v>16681.781302230935</c:v>
                </c:pt>
                <c:pt idx="2">
                  <c:v>16432.290710786918</c:v>
                </c:pt>
                <c:pt idx="3">
                  <c:v>12068.091523978623</c:v>
                </c:pt>
                <c:pt idx="4">
                  <c:v>10838.722607399999</c:v>
                </c:pt>
                <c:pt idx="5">
                  <c:v>8582.739557400002</c:v>
                </c:pt>
                <c:pt idx="6">
                  <c:v>8024.1053863999996</c:v>
                </c:pt>
                <c:pt idx="7">
                  <c:v>7694.3480824000017</c:v>
                </c:pt>
                <c:pt idx="8">
                  <c:v>8809.2105876000023</c:v>
                </c:pt>
                <c:pt idx="9">
                  <c:v>13094.066603000003</c:v>
                </c:pt>
                <c:pt idx="10">
                  <c:v>16139.0916548</c:v>
                </c:pt>
                <c:pt idx="11">
                  <c:v>18138.5645926</c:v>
                </c:pt>
              </c:numCache>
            </c:numRef>
          </c:val>
          <c:smooth val="0"/>
          <c:extLst>
            <c:ext xmlns:c16="http://schemas.microsoft.com/office/drawing/2014/chart" uri="{C3380CC4-5D6E-409C-BE32-E72D297353CC}">
              <c16:uniqueId val="{00000000-50CE-401A-ADB2-B4C91CB0B002}"/>
            </c:ext>
          </c:extLst>
        </c:ser>
        <c:ser>
          <c:idx val="2"/>
          <c:order val="4"/>
          <c:tx>
            <c:strRef>
              <c:f>'10.2'!$A$10</c:f>
              <c:strCache>
                <c:ptCount val="1"/>
                <c:pt idx="0">
                  <c:v>Dodávky tepla 2017</c:v>
                </c:pt>
              </c:strCache>
            </c:strRef>
          </c:tx>
          <c:marker>
            <c:symbol val="none"/>
          </c:marker>
          <c:val>
            <c:numRef>
              <c:f>'10.2'!$B$10:$M$10</c:f>
              <c:numCache>
                <c:formatCode>#\ ##0.0</c:formatCode>
                <c:ptCount val="12"/>
                <c:pt idx="0">
                  <c:v>16476.822179999999</c:v>
                </c:pt>
                <c:pt idx="1">
                  <c:v>11652.65742</c:v>
                </c:pt>
                <c:pt idx="2">
                  <c:v>9380.6852699999999</c:v>
                </c:pt>
                <c:pt idx="3">
                  <c:v>7846.1932240000006</c:v>
                </c:pt>
                <c:pt idx="4">
                  <c:v>5061.2887709999995</c:v>
                </c:pt>
                <c:pt idx="5">
                  <c:v>3193.7768569999998</c:v>
                </c:pt>
                <c:pt idx="6">
                  <c:v>3007.044367</c:v>
                </c:pt>
                <c:pt idx="7">
                  <c:v>3096.8376860000003</c:v>
                </c:pt>
                <c:pt idx="8">
                  <c:v>4788.216445</c:v>
                </c:pt>
                <c:pt idx="9">
                  <c:v>7068.3588329999993</c:v>
                </c:pt>
                <c:pt idx="10">
                  <c:v>10311.594859999999</c:v>
                </c:pt>
                <c:pt idx="11">
                  <c:v>12429.309359999999</c:v>
                </c:pt>
              </c:numCache>
            </c:numRef>
          </c:val>
          <c:smooth val="0"/>
          <c:extLst>
            <c:ext xmlns:c16="http://schemas.microsoft.com/office/drawing/2014/chart" uri="{C3380CC4-5D6E-409C-BE32-E72D297353CC}">
              <c16:uniqueId val="{00000002-EC6C-4268-AFAA-314D6B11CB3C}"/>
            </c:ext>
          </c:extLst>
        </c:ser>
        <c:ser>
          <c:idx val="5"/>
          <c:order val="5"/>
          <c:tx>
            <c:strRef>
              <c:f>'10.2'!$A$11</c:f>
              <c:strCache>
                <c:ptCount val="1"/>
                <c:pt idx="0">
                  <c:v>Dodávky tepla 2018</c:v>
                </c:pt>
              </c:strCache>
            </c:strRef>
          </c:tx>
          <c:marker>
            <c:symbol val="none"/>
          </c:marker>
          <c:val>
            <c:numRef>
              <c:f>'10.2'!$B$11:$M$11</c:f>
              <c:numCache>
                <c:formatCode>#\ ##0.0</c:formatCode>
                <c:ptCount val="12"/>
                <c:pt idx="0">
                  <c:v>12397.06983</c:v>
                </c:pt>
                <c:pt idx="1">
                  <c:v>13087.221869999999</c:v>
                </c:pt>
                <c:pt idx="2">
                  <c:v>12575.416380000001</c:v>
                </c:pt>
                <c:pt idx="3">
                  <c:v>5467.8344289999995</c:v>
                </c:pt>
                <c:pt idx="4">
                  <c:v>3743.242471</c:v>
                </c:pt>
                <c:pt idx="5">
                  <c:v>3165.3654919999999</c:v>
                </c:pt>
                <c:pt idx="6">
                  <c:v>3043.6241650000002</c:v>
                </c:pt>
                <c:pt idx="7">
                  <c:v>2999.7638299999999</c:v>
                </c:pt>
                <c:pt idx="8">
                  <c:v>3661.220468</c:v>
                </c:pt>
                <c:pt idx="9">
                  <c:v>6796.5151679999999</c:v>
                </c:pt>
                <c:pt idx="10">
                  <c:v>9833.6370210000005</c:v>
                </c:pt>
                <c:pt idx="11">
                  <c:v>12263.302250000001</c:v>
                </c:pt>
              </c:numCache>
            </c:numRef>
          </c:val>
          <c:smooth val="0"/>
          <c:extLst>
            <c:ext xmlns:c16="http://schemas.microsoft.com/office/drawing/2014/chart" uri="{C3380CC4-5D6E-409C-BE32-E72D297353CC}">
              <c16:uniqueId val="{00000001-F72C-4282-81E6-D0FBEDABB315}"/>
            </c:ext>
          </c:extLst>
        </c:ser>
        <c:ser>
          <c:idx val="3"/>
          <c:order val="6"/>
          <c:tx>
            <c:strRef>
              <c:f>'10.2'!$A$12</c:f>
              <c:strCache>
                <c:ptCount val="1"/>
                <c:pt idx="0">
                  <c:v>Dodávky tepla 2019</c:v>
                </c:pt>
              </c:strCache>
            </c:strRef>
          </c:tx>
          <c:marker>
            <c:symbol val="none"/>
          </c:marker>
          <c:val>
            <c:numRef>
              <c:f>'10.2'!$B$12:$M$12</c:f>
              <c:numCache>
                <c:formatCode>#\ ##0.0</c:formatCode>
                <c:ptCount val="12"/>
                <c:pt idx="0">
                  <c:v>14045.05731</c:v>
                </c:pt>
                <c:pt idx="1">
                  <c:v>10949.893169999999</c:v>
                </c:pt>
                <c:pt idx="2">
                  <c:v>9400.8363900000004</c:v>
                </c:pt>
                <c:pt idx="3">
                  <c:v>6672.0772619999998</c:v>
                </c:pt>
                <c:pt idx="4">
                  <c:v>6033.6550930000003</c:v>
                </c:pt>
                <c:pt idx="5">
                  <c:v>3097.4622749999999</c:v>
                </c:pt>
                <c:pt idx="6">
                  <c:v>2995.3719489999999</c:v>
                </c:pt>
                <c:pt idx="7">
                  <c:v>2997.8343650000002</c:v>
                </c:pt>
                <c:pt idx="8">
                  <c:v>4051.8027969999998</c:v>
                </c:pt>
                <c:pt idx="9">
                  <c:v>6856.4012860000003</c:v>
                </c:pt>
                <c:pt idx="10">
                  <c:v>9198.4051190000009</c:v>
                </c:pt>
                <c:pt idx="11">
                  <c:v>11460.585009999999</c:v>
                </c:pt>
              </c:numCache>
            </c:numRef>
          </c:val>
          <c:smooth val="0"/>
          <c:extLst>
            <c:ext xmlns:c16="http://schemas.microsoft.com/office/drawing/2014/chart" uri="{C3380CC4-5D6E-409C-BE32-E72D297353CC}">
              <c16:uniqueId val="{00000003-EC6C-4268-AFAA-314D6B11CB3C}"/>
            </c:ext>
          </c:extLst>
        </c:ser>
        <c:ser>
          <c:idx val="7"/>
          <c:order val="7"/>
          <c:tx>
            <c:v>Dodávky tepla 2020</c:v>
          </c:tx>
          <c:marker>
            <c:symbol val="none"/>
          </c:marker>
          <c:val>
            <c:numRef>
              <c:f>'10.2'!$B$13:$M$13</c:f>
              <c:numCache>
                <c:formatCode>#\ ##0.0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smooth val="0"/>
          <c:extLst>
            <c:ext xmlns:c16="http://schemas.microsoft.com/office/drawing/2014/chart" uri="{C3380CC4-5D6E-409C-BE32-E72D297353CC}">
              <c16:uniqueId val="{00000001-50CE-401A-ADB2-B4C91CB0B002}"/>
            </c:ext>
          </c:extLst>
        </c:ser>
        <c:dLbls>
          <c:showLegendKey val="0"/>
          <c:showVal val="0"/>
          <c:showCatName val="0"/>
          <c:showSerName val="0"/>
          <c:showPercent val="0"/>
          <c:showBubbleSize val="0"/>
        </c:dLbls>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ayout>
        <c:manualLayout>
          <c:xMode val="edge"/>
          <c:yMode val="edge"/>
          <c:x val="0"/>
          <c:y val="0.76033044012613304"/>
          <c:w val="0.98609772624527692"/>
          <c:h val="0.2059142945840607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p>
        </c:rich>
      </c:tx>
      <c:overlay val="0"/>
    </c:title>
    <c:autoTitleDeleted val="0"/>
    <c:plotArea>
      <c:layout/>
      <c:barChart>
        <c:barDir val="col"/>
        <c:grouping val="clustered"/>
        <c:varyColors val="0"/>
        <c:ser>
          <c:idx val="0"/>
          <c:order val="0"/>
          <c:tx>
            <c:strRef>
              <c:f>'10.2'!$A$9</c:f>
              <c:strCache>
                <c:ptCount val="1"/>
                <c:pt idx="0">
                  <c:v>Meziroční změna-výroba tepla brutto</c:v>
                </c:pt>
              </c:strCache>
            </c:strRef>
          </c:tx>
          <c:invertIfNegative val="0"/>
          <c:val>
            <c:numRef>
              <c:f>'10.2'!$B$9:$M$9</c:f>
              <c:numCache>
                <c:formatCode>0.0%</c:formatCode>
                <c:ptCount val="12"/>
                <c:pt idx="0">
                  <c:v>-7.4385211301679868E-2</c:v>
                </c:pt>
                <c:pt idx="1">
                  <c:v>-5.2771066548521574E-2</c:v>
                </c:pt>
                <c:pt idx="2">
                  <c:v>1.8157787457438124E-2</c:v>
                </c:pt>
                <c:pt idx="3">
                  <c:v>-4.9762212987855312E-2</c:v>
                </c:pt>
                <c:pt idx="4">
                  <c:v>-9.284659855893071E-2</c:v>
                </c:pt>
                <c:pt idx="5">
                  <c:v>5.9066770280193956E-2</c:v>
                </c:pt>
                <c:pt idx="6">
                  <c:v>6.2523119591632606E-2</c:v>
                </c:pt>
                <c:pt idx="7">
                  <c:v>-2.7552673566308843E-2</c:v>
                </c:pt>
                <c:pt idx="8">
                  <c:v>-7.3841678736911082E-2</c:v>
                </c:pt>
                <c:pt idx="9">
                  <c:v>-1.069451073328748E-2</c:v>
                </c:pt>
                <c:pt idx="10">
                  <c:v>-1.1364374403255643E-3</c:v>
                </c:pt>
                <c:pt idx="11">
                  <c:v>-4.4233506577066969E-2</c:v>
                </c:pt>
              </c:numCache>
            </c:numRef>
          </c:val>
          <c:extLst>
            <c:ext xmlns:c16="http://schemas.microsoft.com/office/drawing/2014/chart" uri="{C3380CC4-5D6E-409C-BE32-E72D297353CC}">
              <c16:uniqueId val="{00000000-DD71-4267-BCC9-0ED9F1BA0328}"/>
            </c:ext>
          </c:extLst>
        </c:ser>
        <c:ser>
          <c:idx val="1"/>
          <c:order val="1"/>
          <c:tx>
            <c:strRef>
              <c:f>'10.2'!$A$15</c:f>
              <c:strCache>
                <c:ptCount val="1"/>
                <c:pt idx="0">
                  <c:v>Meziroční změna-dodávky tepla</c:v>
                </c:pt>
              </c:strCache>
            </c:strRef>
          </c:tx>
          <c:invertIfNegative val="0"/>
          <c:val>
            <c:numRef>
              <c:f>'10.2'!$B$15:$M$15</c:f>
              <c:numCache>
                <c:formatCode>0.0%</c:formatCode>
                <c:ptCount val="12"/>
                <c:pt idx="0">
                  <c:v>-8.660726695518188E-2</c:v>
                </c:pt>
                <c:pt idx="1">
                  <c:v>-6.5684461909580064E-2</c:v>
                </c:pt>
                <c:pt idx="2">
                  <c:v>4.3698323230306112E-2</c:v>
                </c:pt>
                <c:pt idx="3">
                  <c:v>-4.8603365468081153E-2</c:v>
                </c:pt>
                <c:pt idx="4">
                  <c:v>-0.13215352205672515</c:v>
                </c:pt>
                <c:pt idx="5">
                  <c:v>4.4350567576342037E-2</c:v>
                </c:pt>
                <c:pt idx="6">
                  <c:v>1.9273786505889666E-3</c:v>
                </c:pt>
                <c:pt idx="7">
                  <c:v>-1.224825861659005E-2</c:v>
                </c:pt>
                <c:pt idx="8">
                  <c:v>-7.7472690682945003E-2</c:v>
                </c:pt>
                <c:pt idx="9">
                  <c:v>6.1983742532347959E-2</c:v>
                </c:pt>
                <c:pt idx="10">
                  <c:v>5.8644159299112174E-2</c:v>
                </c:pt>
                <c:pt idx="11">
                  <c:v>5.1189558012803022E-3</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17AD-4C32-A977-A6AB01219E51}"/>
            </c:ext>
          </c:extLst>
        </c:ser>
        <c:ser>
          <c:idx val="1"/>
          <c:order val="1"/>
          <c:tx>
            <c:strRef>
              <c:f>'4.1'!$O$9</c:f>
              <c:strCache>
                <c:ptCount val="1"/>
              </c:strCache>
            </c:strRef>
          </c:tx>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17AD-4C32-A977-A6AB01219E51}"/>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17AD-4C32-A977-A6AB01219E51}"/>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17AD-4C32-A977-A6AB01219E51}"/>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17AD-4C32-A977-A6AB01219E51}"/>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17AD-4C32-A977-A6AB01219E51}"/>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17AD-4C32-A977-A6AB01219E51}"/>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17AD-4C32-A977-A6AB01219E51}"/>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17AD-4C32-A977-A6AB01219E51}"/>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17AD-4C32-A977-A6AB01219E51}"/>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17AD-4C32-A977-A6AB01219E51}"/>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17AD-4C32-A977-A6AB01219E51}"/>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17AD-4C32-A977-A6AB01219E51}"/>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17AD-4C32-A977-A6AB01219E51}"/>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17AD-4C32-A977-A6AB01219E51}"/>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17AD-4C32-A977-A6AB01219E51}"/>
            </c:ext>
          </c:extLst>
        </c:ser>
        <c:dLbls>
          <c:showLegendKey val="0"/>
          <c:showVal val="0"/>
          <c:showCatName val="0"/>
          <c:showSerName val="0"/>
          <c:showPercent val="0"/>
          <c:showBubbleSize val="0"/>
        </c:dLbls>
        <c:gapWidth val="150"/>
        <c:axId val="288489856"/>
        <c:axId val="288491392"/>
      </c:barChart>
      <c:catAx>
        <c:axId val="288489856"/>
        <c:scaling>
          <c:orientation val="minMax"/>
        </c:scaling>
        <c:delete val="1"/>
        <c:axPos val="b"/>
        <c:numFmt formatCode="General" sourceLinked="1"/>
        <c:majorTickMark val="out"/>
        <c:minorTickMark val="none"/>
        <c:tickLblPos val="nextTo"/>
        <c:crossAx val="288491392"/>
        <c:crosses val="autoZero"/>
        <c:auto val="1"/>
        <c:lblAlgn val="ctr"/>
        <c:lblOffset val="100"/>
        <c:noMultiLvlLbl val="0"/>
      </c:catAx>
      <c:valAx>
        <c:axId val="288491392"/>
        <c:scaling>
          <c:orientation val="minMax"/>
        </c:scaling>
        <c:delete val="1"/>
        <c:axPos val="l"/>
        <c:numFmt formatCode="0" sourceLinked="1"/>
        <c:majorTickMark val="out"/>
        <c:minorTickMark val="none"/>
        <c:tickLblPos val="nextTo"/>
        <c:crossAx val="28848985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80-4C7F-B4BE-E4B542DD1271}"/>
            </c:ext>
          </c:extLst>
        </c:ser>
        <c:ser>
          <c:idx val="1"/>
          <c:order val="1"/>
          <c:tx>
            <c:strRef>
              <c:f>'4.1'!$O$9</c:f>
              <c:strCache>
                <c:ptCount val="1"/>
              </c:strCache>
            </c:strRef>
          </c:tx>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80-4C7F-B4BE-E4B542DD1271}"/>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80-4C7F-B4BE-E4B542DD1271}"/>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80-4C7F-B4BE-E4B542DD1271}"/>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80-4C7F-B4BE-E4B542DD1271}"/>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80-4C7F-B4BE-E4B542DD1271}"/>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80-4C7F-B4BE-E4B542DD1271}"/>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80-4C7F-B4BE-E4B542DD1271}"/>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80-4C7F-B4BE-E4B542DD1271}"/>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80-4C7F-B4BE-E4B542DD1271}"/>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80-4C7F-B4BE-E4B542DD1271}"/>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80-4C7F-B4BE-E4B542DD1271}"/>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80-4C7F-B4BE-E4B542DD1271}"/>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80-4C7F-B4BE-E4B542DD1271}"/>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80-4C7F-B4BE-E4B542DD1271}"/>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580-4C7F-B4BE-E4B542DD1271}"/>
            </c:ext>
          </c:extLst>
        </c:ser>
        <c:dLbls>
          <c:showLegendKey val="0"/>
          <c:showVal val="0"/>
          <c:showCatName val="0"/>
          <c:showSerName val="0"/>
          <c:showPercent val="0"/>
          <c:showBubbleSize val="0"/>
        </c:dLbls>
        <c:gapWidth val="150"/>
        <c:axId val="288574848"/>
        <c:axId val="288584832"/>
      </c:barChart>
      <c:catAx>
        <c:axId val="288574848"/>
        <c:scaling>
          <c:orientation val="minMax"/>
        </c:scaling>
        <c:delete val="1"/>
        <c:axPos val="b"/>
        <c:numFmt formatCode="General" sourceLinked="1"/>
        <c:majorTickMark val="out"/>
        <c:minorTickMark val="none"/>
        <c:tickLblPos val="nextTo"/>
        <c:crossAx val="288584832"/>
        <c:crosses val="autoZero"/>
        <c:auto val="1"/>
        <c:lblAlgn val="ctr"/>
        <c:lblOffset val="100"/>
        <c:noMultiLvlLbl val="0"/>
      </c:catAx>
      <c:valAx>
        <c:axId val="288584832"/>
        <c:scaling>
          <c:orientation val="minMax"/>
        </c:scaling>
        <c:delete val="1"/>
        <c:axPos val="l"/>
        <c:numFmt formatCode="0" sourceLinked="1"/>
        <c:majorTickMark val="out"/>
        <c:minorTickMark val="none"/>
        <c:tickLblPos val="nextTo"/>
        <c:crossAx val="288574848"/>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3F6-45BD-89B4-A4413705E4C3}"/>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3F6-45BD-89B4-A4413705E4C3}"/>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3F6-45BD-89B4-A4413705E4C3}"/>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3F6-45BD-89B4-A4413705E4C3}"/>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3F6-45BD-89B4-A4413705E4C3}"/>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3F6-45BD-89B4-A4413705E4C3}"/>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3F6-45BD-89B4-A4413705E4C3}"/>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3F6-45BD-89B4-A4413705E4C3}"/>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3F6-45BD-89B4-A4413705E4C3}"/>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3F6-45BD-89B4-A4413705E4C3}"/>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3F6-45BD-89B4-A4413705E4C3}"/>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3F6-45BD-89B4-A4413705E4C3}"/>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3F6-45BD-89B4-A4413705E4C3}"/>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3F6-45BD-89B4-A4413705E4C3}"/>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3F6-45BD-89B4-A4413705E4C3}"/>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3F6-45BD-89B4-A4413705E4C3}"/>
            </c:ext>
          </c:extLst>
        </c:ser>
        <c:dLbls>
          <c:showLegendKey val="0"/>
          <c:showVal val="0"/>
          <c:showCatName val="0"/>
          <c:showSerName val="0"/>
          <c:showPercent val="0"/>
          <c:showBubbleSize val="0"/>
        </c:dLbls>
        <c:gapWidth val="150"/>
        <c:axId val="232915712"/>
        <c:axId val="232917248"/>
      </c:barChart>
      <c:catAx>
        <c:axId val="232915712"/>
        <c:scaling>
          <c:orientation val="minMax"/>
        </c:scaling>
        <c:delete val="1"/>
        <c:axPos val="b"/>
        <c:numFmt formatCode="General" sourceLinked="1"/>
        <c:majorTickMark val="out"/>
        <c:minorTickMark val="none"/>
        <c:tickLblPos val="nextTo"/>
        <c:crossAx val="232917248"/>
        <c:crosses val="autoZero"/>
        <c:auto val="1"/>
        <c:lblAlgn val="ctr"/>
        <c:lblOffset val="100"/>
        <c:noMultiLvlLbl val="0"/>
      </c:catAx>
      <c:valAx>
        <c:axId val="232917248"/>
        <c:scaling>
          <c:orientation val="minMax"/>
        </c:scaling>
        <c:delete val="1"/>
        <c:axPos val="l"/>
        <c:numFmt formatCode="0" sourceLinked="1"/>
        <c:majorTickMark val="out"/>
        <c:minorTickMark val="none"/>
        <c:tickLblPos val="nextTo"/>
        <c:crossAx val="232915712"/>
        <c:crosses val="autoZero"/>
        <c:crossBetween val="between"/>
      </c:valAx>
      <c:spPr>
        <a:noFill/>
      </c:spPr>
    </c:plotArea>
    <c:legend>
      <c:legendPos val="r"/>
      <c:layout>
        <c:manualLayout>
          <c:xMode val="edge"/>
          <c:yMode val="edge"/>
          <c:x val="0"/>
          <c:y val="0"/>
          <c:w val="1"/>
          <c:h val="0.98"/>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1952452842224449"/>
          <c:w val="0.37940418275741011"/>
          <c:h val="0.7540067829586139"/>
        </c:manualLayout>
      </c:layout>
      <c:doughnutChart>
        <c:varyColors val="1"/>
        <c:ser>
          <c:idx val="0"/>
          <c:order val="0"/>
          <c:dPt>
            <c:idx val="1"/>
            <c:bubble3D val="0"/>
            <c:spPr>
              <a:solidFill>
                <a:schemeClr val="tx1"/>
              </a:solidFill>
            </c:spPr>
            <c:extLst>
              <c:ext xmlns:c16="http://schemas.microsoft.com/office/drawing/2014/chart" uri="{C3380CC4-5D6E-409C-BE32-E72D297353CC}">
                <c16:uniqueId val="{00000001-3BE2-448C-9EA2-7552889CB878}"/>
              </c:ext>
            </c:extLst>
          </c:dPt>
          <c:dPt>
            <c:idx val="4"/>
            <c:bubble3D val="0"/>
            <c:spPr>
              <a:solidFill>
                <a:srgbClr val="6E4932"/>
              </a:solidFill>
            </c:spPr>
            <c:extLst>
              <c:ext xmlns:c16="http://schemas.microsoft.com/office/drawing/2014/chart" uri="{C3380CC4-5D6E-409C-BE32-E72D297353CC}">
                <c16:uniqueId val="{00000003-3BE2-448C-9EA2-7552889CB878}"/>
              </c:ext>
            </c:extLst>
          </c:dPt>
          <c:dLbls>
            <c:dLbl>
              <c:idx val="0"/>
              <c:layout>
                <c:manualLayout>
                  <c:x val="0.13502516007155158"/>
                  <c:y val="-0.12944605293120837"/>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1-3BE2-448C-9EA2-7552889CB878}"/>
                </c:ext>
              </c:extLst>
            </c:dLbl>
            <c:dLbl>
              <c:idx val="2"/>
              <c:layout>
                <c:manualLayout>
                  <c:x val="0.13526422254543022"/>
                  <c:y val="9.8244942138837221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lang="cs-CZ" sz="900" b="0" i="0" u="none" strike="noStrike" kern="1200" baseline="0">
                        <a:solidFill>
                          <a:schemeClr val="bg1">
                            <a:lumMod val="95000"/>
                          </a:schemeClr>
                        </a:solidFill>
                        <a:latin typeface="+mn-lt"/>
                        <a:ea typeface="+mn-ea"/>
                        <a:cs typeface="+mn-cs"/>
                      </a:defRPr>
                    </a:pPr>
                    <a:r>
                      <a:rPr lang="en-US" sz="900" b="0" i="0" u="none" strike="noStrike" kern="1200" baseline="0">
                        <a:solidFill>
                          <a:schemeClr val="bg1">
                            <a:lumMod val="95000"/>
                          </a:schemeClr>
                        </a:solidFill>
                        <a:latin typeface="+mn-lt"/>
                        <a:ea typeface="+mn-ea"/>
                        <a:cs typeface="+mn-cs"/>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BE2-448C-9EA2-7552889CB878}"/>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'5.4'!$A$6:$A$13</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'5.4'!$N$6:$N$13</c:f>
              <c:numCache>
                <c:formatCode>#\ ##0.0</c:formatCode>
                <c:ptCount val="8"/>
                <c:pt idx="0">
                  <c:v>540.87805000000003</c:v>
                </c:pt>
                <c:pt idx="1">
                  <c:v>8401.8807179999985</c:v>
                </c:pt>
                <c:pt idx="2">
                  <c:v>226.50195100000002</c:v>
                </c:pt>
                <c:pt idx="3">
                  <c:v>3435.1697900000004</c:v>
                </c:pt>
                <c:pt idx="4">
                  <c:v>34006.348184999995</c:v>
                </c:pt>
                <c:pt idx="5">
                  <c:v>5.3941009999999991</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0"/>
          <c:showBubbleSize val="0"/>
          <c:showLeaderLines val="1"/>
        </c:dLbls>
        <c:firstSliceAng val="43"/>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 ##0.0</c:formatCode>
                <c:ptCount val="12"/>
                <c:pt idx="0">
                  <c:v>20414.695697199997</c:v>
                </c:pt>
                <c:pt idx="1">
                  <c:v>16681.781302230935</c:v>
                </c:pt>
                <c:pt idx="2">
                  <c:v>16432.290710786918</c:v>
                </c:pt>
                <c:pt idx="3">
                  <c:v>12068.091523978623</c:v>
                </c:pt>
                <c:pt idx="4">
                  <c:v>10838.722607399999</c:v>
                </c:pt>
                <c:pt idx="5">
                  <c:v>8582.739557400002</c:v>
                </c:pt>
                <c:pt idx="6">
                  <c:v>8024.1053863999996</c:v>
                </c:pt>
                <c:pt idx="7">
                  <c:v>7694.3480824000017</c:v>
                </c:pt>
                <c:pt idx="8">
                  <c:v>8809.2105876000023</c:v>
                </c:pt>
                <c:pt idx="9">
                  <c:v>13094.066603000003</c:v>
                </c:pt>
                <c:pt idx="10">
                  <c:v>16139.0916548</c:v>
                </c:pt>
                <c:pt idx="11">
                  <c:v>18138.5645926</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invertIfNegative val="0"/>
          <c:val>
            <c:numRef>
              <c:f>'3'!$B$19:$M$19</c:f>
              <c:numCache>
                <c:formatCode>#\ ##0.0</c:formatCode>
                <c:ptCount val="12"/>
                <c:pt idx="0">
                  <c:v>-863.29323400000021</c:v>
                </c:pt>
                <c:pt idx="1">
                  <c:v>-786.72107500000038</c:v>
                </c:pt>
                <c:pt idx="2">
                  <c:v>-809.72429100000056</c:v>
                </c:pt>
                <c:pt idx="3">
                  <c:v>-733.11969000000011</c:v>
                </c:pt>
                <c:pt idx="4">
                  <c:v>-721.01213799999948</c:v>
                </c:pt>
                <c:pt idx="5">
                  <c:v>-691.48330599999883</c:v>
                </c:pt>
                <c:pt idx="6">
                  <c:v>-668.20840699999997</c:v>
                </c:pt>
                <c:pt idx="7">
                  <c:v>-652.13766000000021</c:v>
                </c:pt>
                <c:pt idx="8">
                  <c:v>-697.32009899999923</c:v>
                </c:pt>
                <c:pt idx="9">
                  <c:v>-839.98411900000121</c:v>
                </c:pt>
                <c:pt idx="10">
                  <c:v>-895.74335999999983</c:v>
                </c:pt>
                <c:pt idx="11">
                  <c:v>-926.61306200000001</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invertIfNegative val="0"/>
          <c:val>
            <c:numRef>
              <c:f>'3'!$B$20:$M$20</c:f>
              <c:numCache>
                <c:formatCode>#\ ##0.0</c:formatCode>
                <c:ptCount val="12"/>
                <c:pt idx="0">
                  <c:v>-1344.7851520708045</c:v>
                </c:pt>
                <c:pt idx="1">
                  <c:v>-1273.010854839257</c:v>
                </c:pt>
                <c:pt idx="2">
                  <c:v>-1258.5257350596598</c:v>
                </c:pt>
                <c:pt idx="3">
                  <c:v>-1038.6987111995495</c:v>
                </c:pt>
                <c:pt idx="4">
                  <c:v>-985.23284665731342</c:v>
                </c:pt>
                <c:pt idx="5">
                  <c:v>-753.85121284127263</c:v>
                </c:pt>
                <c:pt idx="6">
                  <c:v>-715.09754263749801</c:v>
                </c:pt>
                <c:pt idx="7">
                  <c:v>-660.00380889707617</c:v>
                </c:pt>
                <c:pt idx="8">
                  <c:v>-744.61589339395425</c:v>
                </c:pt>
                <c:pt idx="9">
                  <c:v>-989.57553036703473</c:v>
                </c:pt>
                <c:pt idx="10">
                  <c:v>-1134.272861237127</c:v>
                </c:pt>
                <c:pt idx="11">
                  <c:v>-1173.9398556173089</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invertIfNegative val="0"/>
          <c:val>
            <c:numRef>
              <c:f>'3'!$B$21:$M$21</c:f>
              <c:numCache>
                <c:formatCode>#\ ##0.0</c:formatCode>
                <c:ptCount val="12"/>
                <c:pt idx="0">
                  <c:v>-5342.2980899772019</c:v>
                </c:pt>
                <c:pt idx="1">
                  <c:v>-4370.0417762305169</c:v>
                </c:pt>
                <c:pt idx="2">
                  <c:v>-4528.7622805218261</c:v>
                </c:pt>
                <c:pt idx="3">
                  <c:v>-3926.8295223753353</c:v>
                </c:pt>
                <c:pt idx="4">
                  <c:v>-3870.8040751581302</c:v>
                </c:pt>
                <c:pt idx="5">
                  <c:v>-3875.9744996161721</c:v>
                </c:pt>
                <c:pt idx="6">
                  <c:v>-3617.1944118174306</c:v>
                </c:pt>
                <c:pt idx="7">
                  <c:v>-3396.4072190951479</c:v>
                </c:pt>
                <c:pt idx="8">
                  <c:v>-3610.1739970063218</c:v>
                </c:pt>
                <c:pt idx="9">
                  <c:v>-3968.602086623081</c:v>
                </c:pt>
                <c:pt idx="10">
                  <c:v>-4350.3253424664708</c:v>
                </c:pt>
                <c:pt idx="11">
                  <c:v>-4487.503095859689</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invertIfNegative val="0"/>
          <c:val>
            <c:numRef>
              <c:f>'3'!$B$22:$M$22</c:f>
              <c:numCache>
                <c:formatCode>#\ ##0.0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 ##0.0</c:formatCode>
                <c:ptCount val="12"/>
                <c:pt idx="0">
                  <c:v>-35.66593899999134</c:v>
                </c:pt>
                <c:pt idx="1">
                  <c:v>-21.352266999996573</c:v>
                </c:pt>
                <c:pt idx="2">
                  <c:v>-23.64122699998552</c:v>
                </c:pt>
                <c:pt idx="3">
                  <c:v>-21.651747999998406</c:v>
                </c:pt>
                <c:pt idx="4">
                  <c:v>-25.387226000003466</c:v>
                </c:pt>
                <c:pt idx="5">
                  <c:v>-26.594054000001051</c:v>
                </c:pt>
                <c:pt idx="6">
                  <c:v>-22.459859999995388</c:v>
                </c:pt>
                <c:pt idx="7">
                  <c:v>-24.683279999998376</c:v>
                </c:pt>
                <c:pt idx="8">
                  <c:v>-19.201865999999427</c:v>
                </c:pt>
                <c:pt idx="9">
                  <c:v>-14.518169000003581</c:v>
                </c:pt>
                <c:pt idx="10">
                  <c:v>-20.912236999996821</c:v>
                </c:pt>
                <c:pt idx="11">
                  <c:v>-31.257340999996813</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104"/>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(TJ)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'5.4'!$A$6</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val>
            <c:numRef>
              <c:f>'5.4'!$B$6:$M$6</c:f>
              <c:numCache>
                <c:formatCode>#\ ##0.0</c:formatCode>
                <c:ptCount val="12"/>
                <c:pt idx="0">
                  <c:v>86.51691000000001</c:v>
                </c:pt>
                <c:pt idx="1">
                  <c:v>67.489860000000007</c:v>
                </c:pt>
                <c:pt idx="2">
                  <c:v>78.226920000000007</c:v>
                </c:pt>
                <c:pt idx="3">
                  <c:v>34.501490000000004</c:v>
                </c:pt>
                <c:pt idx="4">
                  <c:v>29.89096</c:v>
                </c:pt>
                <c:pt idx="5">
                  <c:v>3.3486299999999996</c:v>
                </c:pt>
                <c:pt idx="6">
                  <c:v>6.7103400000000004</c:v>
                </c:pt>
                <c:pt idx="7">
                  <c:v>6.472E-2</c:v>
                </c:pt>
                <c:pt idx="8">
                  <c:v>6.7374700000000001</c:v>
                </c:pt>
                <c:pt idx="9">
                  <c:v>53.594180000000001</c:v>
                </c:pt>
                <c:pt idx="10">
                  <c:v>83.110410000000002</c:v>
                </c:pt>
                <c:pt idx="11">
                  <c:v>90.686160000000001</c:v>
                </c:pt>
              </c:numCache>
            </c:numRef>
          </c:val>
          <c:extLst>
            <c:ext xmlns:c16="http://schemas.microsoft.com/office/drawing/2014/chart" uri="{C3380CC4-5D6E-409C-BE32-E72D297353CC}">
              <c16:uniqueId val="{00000007-1AED-4DA8-87E2-E2B58DBE8113}"/>
            </c:ext>
          </c:extLst>
        </c:ser>
        <c:ser>
          <c:idx val="1"/>
          <c:order val="1"/>
          <c:tx>
            <c:strRef>
              <c:f>'5.4'!$A$7</c:f>
              <c:strCache>
                <c:ptCount val="1"/>
                <c:pt idx="0">
                  <c:v>Černé uhlí průmyslové</c:v>
                </c:pt>
              </c:strCache>
            </c:strRef>
          </c:tx>
          <c:spPr>
            <a:solidFill>
              <a:schemeClr val="tx1"/>
            </a:solidFill>
          </c:spPr>
          <c:invertIfNegative val="0"/>
          <c:val>
            <c:numRef>
              <c:f>'5.4'!$B$7:$M$7</c:f>
              <c:numCache>
                <c:formatCode>#\ ##0.0</c:formatCode>
                <c:ptCount val="12"/>
                <c:pt idx="0">
                  <c:v>1523.400924</c:v>
                </c:pt>
                <c:pt idx="1">
                  <c:v>1180.232718</c:v>
                </c:pt>
                <c:pt idx="2">
                  <c:v>963.32161999999994</c:v>
                </c:pt>
                <c:pt idx="3">
                  <c:v>651.92198800000006</c:v>
                </c:pt>
                <c:pt idx="4">
                  <c:v>507.27982600000001</c:v>
                </c:pt>
                <c:pt idx="5">
                  <c:v>250.68408299999999</c:v>
                </c:pt>
                <c:pt idx="6">
                  <c:v>186.711152</c:v>
                </c:pt>
                <c:pt idx="7">
                  <c:v>182.06944399999998</c:v>
                </c:pt>
                <c:pt idx="8">
                  <c:v>226.72036300000002</c:v>
                </c:pt>
                <c:pt idx="9">
                  <c:v>685.80979500000001</c:v>
                </c:pt>
                <c:pt idx="10">
                  <c:v>961.04987199999982</c:v>
                </c:pt>
                <c:pt idx="11">
                  <c:v>1082.6789329999999</c:v>
                </c:pt>
              </c:numCache>
            </c:numRef>
          </c:val>
          <c:extLst>
            <c:ext xmlns:c16="http://schemas.microsoft.com/office/drawing/2014/chart" uri="{C3380CC4-5D6E-409C-BE32-E72D297353CC}">
              <c16:uniqueId val="{00000008-1AED-4DA8-87E2-E2B58DBE8113}"/>
            </c:ext>
          </c:extLst>
        </c:ser>
        <c:ser>
          <c:idx val="2"/>
          <c:order val="2"/>
          <c:tx>
            <c:strRef>
              <c:f>'5.4'!$A$8</c:f>
              <c:strCache>
                <c:ptCount val="1"/>
                <c:pt idx="0">
                  <c:v>Černouhelné kaly a granulát</c:v>
                </c:pt>
              </c:strCache>
            </c:strRef>
          </c:tx>
          <c:invertIfNegative val="0"/>
          <c:val>
            <c:numRef>
              <c:f>'5.4'!$B$8:$M$8</c:f>
              <c:numCache>
                <c:formatCode>#\ ##0.0</c:formatCode>
                <c:ptCount val="12"/>
                <c:pt idx="0">
                  <c:v>60.942343000000008</c:v>
                </c:pt>
                <c:pt idx="1">
                  <c:v>36.534309999999998</c:v>
                </c:pt>
                <c:pt idx="2">
                  <c:v>29.359680999999998</c:v>
                </c:pt>
                <c:pt idx="3">
                  <c:v>11.824446999999999</c:v>
                </c:pt>
                <c:pt idx="4">
                  <c:v>2.5724800000000001</c:v>
                </c:pt>
                <c:pt idx="5">
                  <c:v>4.8400799999999995</c:v>
                </c:pt>
                <c:pt idx="6">
                  <c:v>2.0128699999999999</c:v>
                </c:pt>
                <c:pt idx="7">
                  <c:v>0.49801999999999996</c:v>
                </c:pt>
                <c:pt idx="8">
                  <c:v>0</c:v>
                </c:pt>
                <c:pt idx="9">
                  <c:v>11.10275</c:v>
                </c:pt>
                <c:pt idx="10">
                  <c:v>26.232311999999997</c:v>
                </c:pt>
                <c:pt idx="11">
                  <c:v>40.582657999999995</c:v>
                </c:pt>
              </c:numCache>
            </c:numRef>
          </c:val>
          <c:extLst>
            <c:ext xmlns:c16="http://schemas.microsoft.com/office/drawing/2014/chart" uri="{C3380CC4-5D6E-409C-BE32-E72D297353CC}">
              <c16:uniqueId val="{00000009-1AED-4DA8-87E2-E2B58DBE8113}"/>
            </c:ext>
          </c:extLst>
        </c:ser>
        <c:ser>
          <c:idx val="3"/>
          <c:order val="3"/>
          <c:tx>
            <c:strRef>
              <c:f>'5.4'!$A$9</c:f>
              <c:strCache>
                <c:ptCount val="1"/>
                <c:pt idx="0">
                  <c:v>Hnědé uhlí tříděné</c:v>
                </c:pt>
              </c:strCache>
            </c:strRef>
          </c:tx>
          <c:invertIfNegative val="0"/>
          <c:val>
            <c:numRef>
              <c:f>'5.4'!$B$9:$M$9</c:f>
              <c:numCache>
                <c:formatCode>#\ ##0.0</c:formatCode>
                <c:ptCount val="12"/>
                <c:pt idx="0">
                  <c:v>556.14646800000003</c:v>
                </c:pt>
                <c:pt idx="1">
                  <c:v>433.69569200000001</c:v>
                </c:pt>
                <c:pt idx="2">
                  <c:v>383.39123099999989</c:v>
                </c:pt>
                <c:pt idx="3">
                  <c:v>257.91305899999998</c:v>
                </c:pt>
                <c:pt idx="4">
                  <c:v>188.57807700000001</c:v>
                </c:pt>
                <c:pt idx="5">
                  <c:v>135.79217499999999</c:v>
                </c:pt>
                <c:pt idx="6">
                  <c:v>109.32869099999999</c:v>
                </c:pt>
                <c:pt idx="7">
                  <c:v>43.434899000000001</c:v>
                </c:pt>
                <c:pt idx="8">
                  <c:v>152.21028200000001</c:v>
                </c:pt>
                <c:pt idx="9">
                  <c:v>309.28024699999997</c:v>
                </c:pt>
                <c:pt idx="10">
                  <c:v>393.07162700000009</c:v>
                </c:pt>
                <c:pt idx="11">
                  <c:v>472.3273420000001</c:v>
                </c:pt>
              </c:numCache>
            </c:numRef>
          </c:val>
          <c:extLst>
            <c:ext xmlns:c16="http://schemas.microsoft.com/office/drawing/2014/chart" uri="{C3380CC4-5D6E-409C-BE32-E72D297353CC}">
              <c16:uniqueId val="{0000000A-1AED-4DA8-87E2-E2B58DBE8113}"/>
            </c:ext>
          </c:extLst>
        </c:ser>
        <c:ser>
          <c:idx val="4"/>
          <c:order val="4"/>
          <c:tx>
            <c:strRef>
              <c:f>'5.4'!$A$10</c:f>
              <c:strCache>
                <c:ptCount val="1"/>
                <c:pt idx="0">
                  <c:v>Hnědé uhlí průmyslové</c:v>
                </c:pt>
              </c:strCache>
            </c:strRef>
          </c:tx>
          <c:spPr>
            <a:solidFill>
              <a:srgbClr val="6E4932"/>
            </a:solidFill>
          </c:spPr>
          <c:invertIfNegative val="0"/>
          <c:val>
            <c:numRef>
              <c:f>'5.4'!$B$10:$M$10</c:f>
              <c:numCache>
                <c:formatCode>#\ ##0.0</c:formatCode>
                <c:ptCount val="12"/>
                <c:pt idx="0">
                  <c:v>5412.7079639999993</c:v>
                </c:pt>
                <c:pt idx="1">
                  <c:v>4353.0625380000001</c:v>
                </c:pt>
                <c:pt idx="2">
                  <c:v>4194.9772730000004</c:v>
                </c:pt>
                <c:pt idx="3">
                  <c:v>2498.9186730000006</c:v>
                </c:pt>
                <c:pt idx="4">
                  <c:v>1998.2736840000009</c:v>
                </c:pt>
                <c:pt idx="5">
                  <c:v>1061.614454</c:v>
                </c:pt>
                <c:pt idx="6">
                  <c:v>911.50518699999986</c:v>
                </c:pt>
                <c:pt idx="7">
                  <c:v>919.55585700000006</c:v>
                </c:pt>
                <c:pt idx="8">
                  <c:v>1306.651492</c:v>
                </c:pt>
                <c:pt idx="9">
                  <c:v>2826.688783999999</c:v>
                </c:pt>
                <c:pt idx="10">
                  <c:v>3910.8556730000005</c:v>
                </c:pt>
                <c:pt idx="11">
                  <c:v>4611.5366060000006</c:v>
                </c:pt>
              </c:numCache>
            </c:numRef>
          </c:val>
          <c:extLst>
            <c:ext xmlns:c16="http://schemas.microsoft.com/office/drawing/2014/chart" uri="{C3380CC4-5D6E-409C-BE32-E72D297353CC}">
              <c16:uniqueId val="{0000000B-1AED-4DA8-87E2-E2B58DBE8113}"/>
            </c:ext>
          </c:extLst>
        </c:ser>
        <c:ser>
          <c:idx val="5"/>
          <c:order val="5"/>
          <c:tx>
            <c:strRef>
              <c:f>'5.4'!$A$11</c:f>
              <c:strCache>
                <c:ptCount val="1"/>
                <c:pt idx="0">
                  <c:v>Hnědé uhlí - Brikety</c:v>
                </c:pt>
              </c:strCache>
            </c:strRef>
          </c:tx>
          <c:invertIfNegative val="0"/>
          <c:val>
            <c:numRef>
              <c:f>'5.4'!$B$11:$M$11</c:f>
              <c:numCache>
                <c:formatCode>#\ ##0.0</c:formatCode>
                <c:ptCount val="12"/>
                <c:pt idx="0">
                  <c:v>0.83510099999999998</c:v>
                </c:pt>
                <c:pt idx="1">
                  <c:v>0.65500000000000003</c:v>
                </c:pt>
                <c:pt idx="2">
                  <c:v>0.61899999999999999</c:v>
                </c:pt>
                <c:pt idx="3">
                  <c:v>0.4</c:v>
                </c:pt>
                <c:pt idx="4">
                  <c:v>0.31</c:v>
                </c:pt>
                <c:pt idx="5">
                  <c:v>0.20599999999999999</c:v>
                </c:pt>
                <c:pt idx="6">
                  <c:v>0.193</c:v>
                </c:pt>
                <c:pt idx="7">
                  <c:v>0.18</c:v>
                </c:pt>
                <c:pt idx="8">
                  <c:v>0.24299999999999999</c:v>
                </c:pt>
                <c:pt idx="9">
                  <c:v>0.47099999999999997</c:v>
                </c:pt>
                <c:pt idx="10">
                  <c:v>0.56000000000000005</c:v>
                </c:pt>
                <c:pt idx="11">
                  <c:v>0.72199999999999998</c:v>
                </c:pt>
              </c:numCache>
            </c:numRef>
          </c:val>
          <c:extLst>
            <c:ext xmlns:c16="http://schemas.microsoft.com/office/drawing/2014/chart" uri="{C3380CC4-5D6E-409C-BE32-E72D297353CC}">
              <c16:uniqueId val="{0000000C-1AED-4DA8-87E2-E2B58DBE8113}"/>
            </c:ext>
          </c:extLst>
        </c:ser>
        <c:ser>
          <c:idx val="6"/>
          <c:order val="6"/>
          <c:tx>
            <c:strRef>
              <c:f>'5.4'!$A$12</c:f>
              <c:strCache>
                <c:ptCount val="1"/>
                <c:pt idx="0">
                  <c:v>Hnědé uhlí - Lignit</c:v>
                </c:pt>
              </c:strCache>
            </c:strRef>
          </c:tx>
          <c:invertIfNegative val="0"/>
          <c:val>
            <c:numRef>
              <c:f>'5.4'!$B$12:$M$12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AED-4DA8-87E2-E2B58DBE8113}"/>
            </c:ext>
          </c:extLst>
        </c:ser>
        <c:ser>
          <c:idx val="7"/>
          <c:order val="7"/>
          <c:tx>
            <c:strRef>
              <c:f>'5.4'!$A$13</c:f>
              <c:strCache>
                <c:ptCount val="1"/>
                <c:pt idx="0">
                  <c:v>Hnědé uhlí - Mourové kaly</c:v>
                </c:pt>
              </c:strCache>
            </c:strRef>
          </c:tx>
          <c:invertIfNegative val="0"/>
          <c:val>
            <c:numRef>
              <c:f>'5.4'!$B$13:$M$13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104"/>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38421729994031117"/>
          <c:y val="0.21932699791836366"/>
          <c:w val="0.33555081315770108"/>
          <c:h val="0.74284007602497959"/>
        </c:manualLayout>
      </c:layout>
      <c:doughnutChart>
        <c:varyColors val="1"/>
        <c:ser>
          <c:idx val="0"/>
          <c:order val="0"/>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'5.4'!$A$15:$A$21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'5.4'!$N$15:$N$21</c:f>
              <c:numCache>
                <c:formatCode>#\ ##0.0</c:formatCode>
                <c:ptCount val="7"/>
                <c:pt idx="0">
                  <c:v>741.13351399999999</c:v>
                </c:pt>
                <c:pt idx="1">
                  <c:v>840.89205000000004</c:v>
                </c:pt>
                <c:pt idx="2">
                  <c:v>0</c:v>
                </c:pt>
                <c:pt idx="3">
                  <c:v>0</c:v>
                </c:pt>
                <c:pt idx="4">
                  <c:v>0</c:v>
                </c:pt>
                <c:pt idx="5">
                  <c:v>5609.0528609999992</c:v>
                </c:pt>
                <c:pt idx="6">
                  <c:v>401.96464700000001</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(TJ)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val>
            <c:numRef>
              <c:f>'5.4'!$B$15:$M$15</c:f>
              <c:numCache>
                <c:formatCode>#\ ##0.0</c:formatCode>
                <c:ptCount val="12"/>
                <c:pt idx="0">
                  <c:v>102.00831699999999</c:v>
                </c:pt>
                <c:pt idx="1">
                  <c:v>84.939503999999999</c:v>
                </c:pt>
                <c:pt idx="2">
                  <c:v>81.35389099999999</c:v>
                </c:pt>
                <c:pt idx="3">
                  <c:v>45.894177000000006</c:v>
                </c:pt>
                <c:pt idx="4">
                  <c:v>49.366767999999993</c:v>
                </c:pt>
                <c:pt idx="5">
                  <c:v>19.868496</c:v>
                </c:pt>
                <c:pt idx="6">
                  <c:v>19.938029000000007</c:v>
                </c:pt>
                <c:pt idx="7">
                  <c:v>15.980941999999999</c:v>
                </c:pt>
                <c:pt idx="8">
                  <c:v>29.603148000000004</c:v>
                </c:pt>
                <c:pt idx="9">
                  <c:v>78.544853999999987</c:v>
                </c:pt>
                <c:pt idx="10">
                  <c:v>97.883414000000002</c:v>
                </c:pt>
                <c:pt idx="11">
                  <c:v>115.75197400000002</c:v>
                </c:pt>
              </c:numCache>
            </c:numRef>
          </c:val>
          <c:extLst>
            <c:ext xmlns:c16="http://schemas.microsoft.com/office/drawing/2014/chart" uri="{C3380CC4-5D6E-409C-BE32-E72D297353CC}">
              <c16:uniqueId val="{00000006-C6A9-4A0A-9229-85C442BD0CF3}"/>
            </c:ext>
          </c:extLst>
        </c:ser>
        <c:ser>
          <c:idx val="1"/>
          <c:order val="1"/>
          <c:tx>
            <c:strRef>
              <c:f>'5.4'!$A$16</c:f>
              <c:strCache>
                <c:ptCount val="1"/>
                <c:pt idx="0">
                  <c:v>Celulózové výluhy</c:v>
                </c:pt>
              </c:strCache>
            </c:strRef>
          </c:tx>
          <c:invertIfNegative val="0"/>
          <c:val>
            <c:numRef>
              <c:f>'5.4'!$B$16:$M$16</c:f>
              <c:numCache>
                <c:formatCode>#\ ##0.0</c:formatCode>
                <c:ptCount val="12"/>
                <c:pt idx="0">
                  <c:v>85.470249999999993</c:v>
                </c:pt>
                <c:pt idx="1">
                  <c:v>76.392409999999998</c:v>
                </c:pt>
                <c:pt idx="2">
                  <c:v>80.611800000000002</c:v>
                </c:pt>
                <c:pt idx="3">
                  <c:v>70.153899999999993</c:v>
                </c:pt>
                <c:pt idx="4">
                  <c:v>68.912820000000011</c:v>
                </c:pt>
                <c:pt idx="5">
                  <c:v>64.595050000000001</c:v>
                </c:pt>
                <c:pt idx="6">
                  <c:v>67.550139999999999</c:v>
                </c:pt>
                <c:pt idx="7">
                  <c:v>65.539460000000005</c:v>
                </c:pt>
                <c:pt idx="8">
                  <c:v>62.144820000000003</c:v>
                </c:pt>
                <c:pt idx="9">
                  <c:v>47.789709999999999</c:v>
                </c:pt>
                <c:pt idx="10">
                  <c:v>74.549909999999997</c:v>
                </c:pt>
                <c:pt idx="11">
                  <c:v>77.181780000000003</c:v>
                </c:pt>
              </c:numCache>
            </c:numRef>
          </c:val>
          <c:extLst>
            <c:ext xmlns:c16="http://schemas.microsoft.com/office/drawing/2014/chart" uri="{C3380CC4-5D6E-409C-BE32-E72D297353CC}">
              <c16:uniqueId val="{00000007-C6A9-4A0A-9229-85C442BD0CF3}"/>
            </c:ext>
          </c:extLst>
        </c:ser>
        <c:ser>
          <c:idx val="2"/>
          <c:order val="2"/>
          <c:tx>
            <c:strRef>
              <c:f>'5.4'!$A$17</c:f>
              <c:strCache>
                <c:ptCount val="1"/>
                <c:pt idx="0">
                  <c:v>Kapalná biopaliva</c:v>
                </c:pt>
              </c:strCache>
            </c:strRef>
          </c:tx>
          <c:invertIfNegative val="0"/>
          <c:val>
            <c:numRef>
              <c:f>'5.4'!$B$17:$M$17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6A9-4A0A-9229-85C442BD0CF3}"/>
            </c:ext>
          </c:extLst>
        </c:ser>
        <c:ser>
          <c:idx val="3"/>
          <c:order val="3"/>
          <c:tx>
            <c:strRef>
              <c:f>'5.4'!$A$18</c:f>
              <c:strCache>
                <c:ptCount val="1"/>
                <c:pt idx="0">
                  <c:v>Ostatní biomasa</c:v>
                </c:pt>
              </c:strCache>
            </c:strRef>
          </c:tx>
          <c:invertIfNegative val="0"/>
          <c:val>
            <c:numRef>
              <c:f>'5.4'!$B$18:$M$18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6A9-4A0A-9229-85C442BD0CF3}"/>
            </c:ext>
          </c:extLst>
        </c:ser>
        <c:ser>
          <c:idx val="4"/>
          <c:order val="4"/>
          <c:tx>
            <c:strRef>
              <c:f>'5.4'!$A$19</c:f>
              <c:strCache>
                <c:ptCount val="1"/>
                <c:pt idx="0">
                  <c:v>Palivové dříví</c:v>
                </c:pt>
              </c:strCache>
            </c:strRef>
          </c:tx>
          <c:invertIfNegative val="0"/>
          <c:val>
            <c:numRef>
              <c:f>'5.4'!$B$19:$M$19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C6A9-4A0A-9229-85C442BD0CF3}"/>
            </c:ext>
          </c:extLst>
        </c:ser>
        <c:ser>
          <c:idx val="5"/>
          <c:order val="5"/>
          <c:tx>
            <c:strRef>
              <c:f>'5.4'!$A$20</c:f>
              <c:strCache>
                <c:ptCount val="1"/>
                <c:pt idx="0">
                  <c:v>Piliny, kůra, štěpky, dřevní odpad</c:v>
                </c:pt>
              </c:strCache>
            </c:strRef>
          </c:tx>
          <c:invertIfNegative val="0"/>
          <c:val>
            <c:numRef>
              <c:f>'5.4'!$B$20:$M$20</c:f>
              <c:numCache>
                <c:formatCode>#\ ##0.0</c:formatCode>
                <c:ptCount val="12"/>
                <c:pt idx="0">
                  <c:v>648.07855100000006</c:v>
                </c:pt>
                <c:pt idx="1">
                  <c:v>519.50578299999995</c:v>
                </c:pt>
                <c:pt idx="2">
                  <c:v>598.08241999999996</c:v>
                </c:pt>
                <c:pt idx="3">
                  <c:v>461.91878299999991</c:v>
                </c:pt>
                <c:pt idx="4">
                  <c:v>426.79666899999995</c:v>
                </c:pt>
                <c:pt idx="5">
                  <c:v>255.37750000000003</c:v>
                </c:pt>
                <c:pt idx="6">
                  <c:v>194.972185</c:v>
                </c:pt>
                <c:pt idx="7">
                  <c:v>230.11054599999997</c:v>
                </c:pt>
                <c:pt idx="8">
                  <c:v>278.44527700000003</c:v>
                </c:pt>
                <c:pt idx="9">
                  <c:v>518.87861799999996</c:v>
                </c:pt>
                <c:pt idx="10">
                  <c:v>684.68333099999973</c:v>
                </c:pt>
                <c:pt idx="11">
                  <c:v>792.20319800000004</c:v>
                </c:pt>
              </c:numCache>
            </c:numRef>
          </c:val>
          <c:extLst>
            <c:ext xmlns:c16="http://schemas.microsoft.com/office/drawing/2014/chart" uri="{C3380CC4-5D6E-409C-BE32-E72D297353CC}">
              <c16:uniqueId val="{0000000B-C6A9-4A0A-9229-85C442BD0CF3}"/>
            </c:ext>
          </c:extLst>
        </c:ser>
        <c:ser>
          <c:idx val="6"/>
          <c:order val="6"/>
          <c:tx>
            <c:strRef>
              <c:f>'5.4'!$A$21</c:f>
              <c:strCache>
                <c:ptCount val="1"/>
                <c:pt idx="0">
                  <c:v>Rostlinné materiály neaglomerované</c:v>
                </c:pt>
              </c:strCache>
            </c:strRef>
          </c:tx>
          <c:invertIfNegative val="0"/>
          <c:val>
            <c:numRef>
              <c:f>'5.4'!$B$21:$M$21</c:f>
              <c:numCache>
                <c:formatCode>#\ ##0.0</c:formatCode>
                <c:ptCount val="12"/>
                <c:pt idx="0">
                  <c:v>68.736508000000001</c:v>
                </c:pt>
                <c:pt idx="1">
                  <c:v>56.152178999999997</c:v>
                </c:pt>
                <c:pt idx="2">
                  <c:v>51.389415999999997</c:v>
                </c:pt>
                <c:pt idx="3">
                  <c:v>32.710601000000004</c:v>
                </c:pt>
                <c:pt idx="4">
                  <c:v>25.675352</c:v>
                </c:pt>
                <c:pt idx="5">
                  <c:v>11.585469000000002</c:v>
                </c:pt>
                <c:pt idx="6">
                  <c:v>8.9781519999999997</c:v>
                </c:pt>
                <c:pt idx="7">
                  <c:v>9.9383479999999995</c:v>
                </c:pt>
                <c:pt idx="8">
                  <c:v>10.483271</c:v>
                </c:pt>
                <c:pt idx="9">
                  <c:v>27.425800000000002</c:v>
                </c:pt>
                <c:pt idx="10">
                  <c:v>44.571637000000003</c:v>
                </c:pt>
                <c:pt idx="11">
                  <c:v>54.317914000000002</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104"/>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38196371837884618"/>
          <c:y val="0.22858539234319847"/>
          <c:w val="0.33396870541738649"/>
          <c:h val="0.7342739006939200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'5.4'!$A$23:$A$25</c:f>
              <c:strCache>
                <c:ptCount val="3"/>
                <c:pt idx="0">
                  <c:v>Skládkový plyn</c:v>
                </c:pt>
                <c:pt idx="1">
                  <c:v>Kalový plyn (ČOV)</c:v>
                </c:pt>
                <c:pt idx="2">
                  <c:v>Ostatní bioplyn</c:v>
                </c:pt>
              </c:strCache>
            </c:strRef>
          </c:cat>
          <c:val>
            <c:numRef>
              <c:f>'5.4'!$N$23:$N$25</c:f>
              <c:numCache>
                <c:formatCode>#\ ##0.0</c:formatCode>
                <c:ptCount val="3"/>
                <c:pt idx="0">
                  <c:v>44.23899999999999</c:v>
                </c:pt>
                <c:pt idx="1">
                  <c:v>3.2284139999999999</c:v>
                </c:pt>
                <c:pt idx="2">
                  <c:v>494.60594199999991</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(TJ)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Skládkový plyn</c:v>
                </c:pt>
              </c:strCache>
            </c:strRef>
          </c:tx>
          <c:invertIfNegative val="0"/>
          <c:val>
            <c:numRef>
              <c:f>'5.4'!$B$23:$M$23</c:f>
              <c:numCache>
                <c:formatCode>#\ ##0.0</c:formatCode>
                <c:ptCount val="12"/>
                <c:pt idx="0">
                  <c:v>4.0170000000000003</c:v>
                </c:pt>
                <c:pt idx="1">
                  <c:v>3.2909999999999999</c:v>
                </c:pt>
                <c:pt idx="2">
                  <c:v>3.4820000000000002</c:v>
                </c:pt>
                <c:pt idx="3">
                  <c:v>3.9780000000000002</c:v>
                </c:pt>
                <c:pt idx="4">
                  <c:v>3.847</c:v>
                </c:pt>
                <c:pt idx="5">
                  <c:v>3.47</c:v>
                </c:pt>
                <c:pt idx="6">
                  <c:v>3.1059999999999999</c:v>
                </c:pt>
                <c:pt idx="7">
                  <c:v>2.7229999999999999</c:v>
                </c:pt>
                <c:pt idx="8">
                  <c:v>3.3769999999999998</c:v>
                </c:pt>
                <c:pt idx="9">
                  <c:v>4.5750000000000002</c:v>
                </c:pt>
                <c:pt idx="10">
                  <c:v>4.1050000000000004</c:v>
                </c:pt>
                <c:pt idx="11">
                  <c:v>4.2679999999999998</c:v>
                </c:pt>
              </c:numCache>
            </c:numRef>
          </c:val>
          <c:extLst>
            <c:ext xmlns:c16="http://schemas.microsoft.com/office/drawing/2014/chart" uri="{C3380CC4-5D6E-409C-BE32-E72D297353CC}">
              <c16:uniqueId val="{00000000-2866-4525-B39C-E4AC50293D06}"/>
            </c:ext>
          </c:extLst>
        </c:ser>
        <c:ser>
          <c:idx val="1"/>
          <c:order val="1"/>
          <c:tx>
            <c:strRef>
              <c:f>'5.4'!$A$24</c:f>
              <c:strCache>
                <c:ptCount val="1"/>
                <c:pt idx="0">
                  <c:v>Kalový plyn (ČOV)</c:v>
                </c:pt>
              </c:strCache>
            </c:strRef>
          </c:tx>
          <c:invertIfNegative val="0"/>
          <c:val>
            <c:numRef>
              <c:f>'5.4'!$B$24:$M$24</c:f>
              <c:numCache>
                <c:formatCode>#\ ##0.0</c:formatCode>
                <c:ptCount val="12"/>
                <c:pt idx="0">
                  <c:v>0.37540800000000002</c:v>
                </c:pt>
                <c:pt idx="1">
                  <c:v>0.39987099999999998</c:v>
                </c:pt>
                <c:pt idx="2">
                  <c:v>0.36938799999999999</c:v>
                </c:pt>
                <c:pt idx="3">
                  <c:v>0.340368</c:v>
                </c:pt>
                <c:pt idx="4">
                  <c:v>0.28512099999999996</c:v>
                </c:pt>
                <c:pt idx="5">
                  <c:v>0.20240900000000001</c:v>
                </c:pt>
                <c:pt idx="6">
                  <c:v>0.11244</c:v>
                </c:pt>
                <c:pt idx="7">
                  <c:v>3.7999999999999999E-2</c:v>
                </c:pt>
                <c:pt idx="8">
                  <c:v>0.27205299999999999</c:v>
                </c:pt>
                <c:pt idx="9">
                  <c:v>0.11511299999999999</c:v>
                </c:pt>
                <c:pt idx="10">
                  <c:v>0.27203300000000002</c:v>
                </c:pt>
                <c:pt idx="11">
                  <c:v>0.44621</c:v>
                </c:pt>
              </c:numCache>
            </c:numRef>
          </c:val>
          <c:extLst>
            <c:ext xmlns:c16="http://schemas.microsoft.com/office/drawing/2014/chart" uri="{C3380CC4-5D6E-409C-BE32-E72D297353CC}">
              <c16:uniqueId val="{00000001-2866-4525-B39C-E4AC50293D06}"/>
            </c:ext>
          </c:extLst>
        </c:ser>
        <c:ser>
          <c:idx val="2"/>
          <c:order val="2"/>
          <c:tx>
            <c:strRef>
              <c:f>'5.4'!$A$25</c:f>
              <c:strCache>
                <c:ptCount val="1"/>
                <c:pt idx="0">
                  <c:v>Ostatní bioplyn</c:v>
                </c:pt>
              </c:strCache>
            </c:strRef>
          </c:tx>
          <c:invertIfNegative val="0"/>
          <c:val>
            <c:numRef>
              <c:f>'5.4'!$B$25:$M$25</c:f>
              <c:numCache>
                <c:formatCode>#\ ##0.0</c:formatCode>
                <c:ptCount val="12"/>
                <c:pt idx="0">
                  <c:v>57.080799999999996</c:v>
                </c:pt>
                <c:pt idx="1">
                  <c:v>49.052360999999998</c:v>
                </c:pt>
                <c:pt idx="2">
                  <c:v>52.859040000000007</c:v>
                </c:pt>
                <c:pt idx="3">
                  <c:v>38.845355000000005</c:v>
                </c:pt>
                <c:pt idx="4">
                  <c:v>36.796161999999988</c:v>
                </c:pt>
                <c:pt idx="5">
                  <c:v>27.940512000000005</c:v>
                </c:pt>
                <c:pt idx="6">
                  <c:v>25.902067000000002</c:v>
                </c:pt>
                <c:pt idx="7">
                  <c:v>23.373677999999995</c:v>
                </c:pt>
                <c:pt idx="8">
                  <c:v>28.838220000000003</c:v>
                </c:pt>
                <c:pt idx="9">
                  <c:v>41.903325000000009</c:v>
                </c:pt>
                <c:pt idx="10">
                  <c:v>52.80530499999999</c:v>
                </c:pt>
                <c:pt idx="11">
                  <c:v>59.209117000000013</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104"/>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'5.4'!$P$20</c:f>
              <c:strCache>
                <c:ptCount val="1"/>
              </c:strCache>
            </c:strRef>
          </c:tx>
          <c:invertIfNegative val="0"/>
          <c:cat>
            <c:numRef>
              <c:f>'5.4'!$Q$14</c:f>
              <c:numCache>
                <c:formatCode>General</c:formatCode>
                <c:ptCount val="1"/>
              </c:numCache>
            </c:numRef>
          </c:cat>
          <c:val>
            <c:numRef>
              <c:f>'5.4'!$Q$20</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'5.4'!$P$21</c:f>
              <c:strCache>
                <c:ptCount val="1"/>
              </c:strCache>
            </c:strRef>
          </c:tx>
          <c:invertIfNegative val="0"/>
          <c:cat>
            <c:numRef>
              <c:f>'5.4'!$Q$14</c:f>
              <c:numCache>
                <c:formatCode>General</c:formatCode>
                <c:ptCount val="1"/>
              </c:numCache>
            </c:numRef>
          </c:cat>
          <c:val>
            <c:numRef>
              <c:f>'5.4'!$Q$21</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invertIfNegative val="0"/>
          <c:cat>
            <c:numRef>
              <c:f>'5.4'!$Q$5</c:f>
              <c:numCache>
                <c:formatCode>General</c:formatCode>
                <c:ptCount val="1"/>
              </c:numCache>
            </c:numRef>
          </c:cat>
          <c:val>
            <c:numRef>
              <c:f>'5.4'!$Q$6</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'5.4'!$P$7</c:f>
              <c:strCache>
                <c:ptCount val="1"/>
              </c:strCache>
            </c:strRef>
          </c:tx>
          <c:spPr>
            <a:solidFill>
              <a:schemeClr val="tx1"/>
            </a:solidFill>
          </c:spPr>
          <c:invertIfNegative val="0"/>
          <c:cat>
            <c:numRef>
              <c:f>'5.4'!$Q$5</c:f>
              <c:numCache>
                <c:formatCode>General</c:formatCode>
                <c:ptCount val="1"/>
              </c:numCache>
            </c:numRef>
          </c:cat>
          <c:val>
            <c:numRef>
              <c:f>'5.4'!$Q$7</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'5.4'!$P$8</c:f>
              <c:strCache>
                <c:ptCount val="1"/>
              </c:strCache>
            </c:strRef>
          </c:tx>
          <c:invertIfNegative val="0"/>
          <c:cat>
            <c:numRef>
              <c:f>'5.4'!$Q$5</c:f>
              <c:numCache>
                <c:formatCode>General</c:formatCode>
                <c:ptCount val="1"/>
              </c:numCache>
            </c:numRef>
          </c:cat>
          <c:val>
            <c:numRef>
              <c:f>'5.4'!$Q$8</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'5.4'!$P$9</c:f>
              <c:strCache>
                <c:ptCount val="1"/>
              </c:strCache>
            </c:strRef>
          </c:tx>
          <c:invertIfNegative val="0"/>
          <c:cat>
            <c:numRef>
              <c:f>'5.4'!$Q$5</c:f>
              <c:numCache>
                <c:formatCode>General</c:formatCode>
                <c:ptCount val="1"/>
              </c:numCache>
            </c:numRef>
          </c:cat>
          <c:val>
            <c:numRef>
              <c:f>'5.4'!$Q$9</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'5.4'!$P$10</c:f>
              <c:strCache>
                <c:ptCount val="1"/>
              </c:strCache>
            </c:strRef>
          </c:tx>
          <c:spPr>
            <a:solidFill>
              <a:srgbClr val="6E4932"/>
            </a:solidFill>
          </c:spPr>
          <c:invertIfNegative val="0"/>
          <c:cat>
            <c:numRef>
              <c:f>'5.4'!$Q$5</c:f>
              <c:numCache>
                <c:formatCode>General</c:formatCode>
                <c:ptCount val="1"/>
              </c:numCache>
            </c:numRef>
          </c:cat>
          <c:val>
            <c:numRef>
              <c:f>'5.4'!$Q$10</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'5.4'!$P$11</c:f>
              <c:strCache>
                <c:ptCount val="1"/>
              </c:strCache>
            </c:strRef>
          </c:tx>
          <c:invertIfNegative val="0"/>
          <c:cat>
            <c:numRef>
              <c:f>'5.4'!$Q$5</c:f>
              <c:numCache>
                <c:formatCode>General</c:formatCode>
                <c:ptCount val="1"/>
              </c:numCache>
            </c:numRef>
          </c:cat>
          <c:val>
            <c:numRef>
              <c:f>'5.4'!$Q$11</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'5.4'!$P$12</c:f>
              <c:strCache>
                <c:ptCount val="1"/>
              </c:strCache>
            </c:strRef>
          </c:tx>
          <c:invertIfNegative val="0"/>
          <c:cat>
            <c:numRef>
              <c:f>'5.4'!$Q$5</c:f>
              <c:numCache>
                <c:formatCode>General</c:formatCode>
                <c:ptCount val="1"/>
              </c:numCache>
            </c:numRef>
          </c:cat>
          <c:val>
            <c:numRef>
              <c:f>'5.4'!$Q$12</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'5.4'!$P$13</c:f>
              <c:strCache>
                <c:ptCount val="1"/>
              </c:strCache>
            </c:strRef>
          </c:tx>
          <c:invertIfNegative val="0"/>
          <c:cat>
            <c:numRef>
              <c:f>'5.4'!$Q$5</c:f>
              <c:numCache>
                <c:formatCode>General</c:formatCode>
                <c:ptCount val="1"/>
              </c:numCache>
            </c:numRef>
          </c:cat>
          <c:val>
            <c:numRef>
              <c:f>'5.4'!$Q$13</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c:ext xmlns:c16="http://schemas.microsoft.com/office/drawing/2014/chart" uri="{C3380CC4-5D6E-409C-BE32-E72D297353CC}">
                <c16:uniqueId val="{00000000-C1F1-4538-A25D-E7701F891F20}"/>
              </c:ext>
            </c:extLst>
          </c:dPt>
          <c:dPt>
            <c:idx val="7"/>
            <c:bubble3D val="0"/>
            <c:extLst>
              <c:ext xmlns:c16="http://schemas.microsoft.com/office/drawing/2014/chart" uri="{C3380CC4-5D6E-409C-BE32-E72D297353CC}">
                <c16:uniqueId val="{00000001-C1F1-4538-A25D-E7701F891F20}"/>
              </c:ext>
            </c:extLst>
          </c:dPt>
          <c:dLbls>
            <c:dLbl>
              <c:idx val="4"/>
              <c:layout>
                <c:manualLayout>
                  <c:x val="1.9566130053139247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F1-4538-A25D-E7701F891F20}"/>
                </c:ext>
              </c:extLst>
            </c:dLbl>
            <c:dLbl>
              <c:idx val="5"/>
              <c:layout>
                <c:manualLayout>
                  <c:x val="1.8738806286325408E-2"/>
                  <c:y val="3.518028928724179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1F1-4538-A25D-E7701F891F20}"/>
                </c:ext>
              </c:extLst>
            </c:dLbl>
            <c:dLbl>
              <c:idx val="6"/>
              <c:layout>
                <c:manualLayout>
                  <c:x val="1.8975294551140907E-2"/>
                  <c:y val="3.518028928724244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1F1-4538-A25D-E7701F891F20}"/>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F1-4538-A25D-E7701F891F20}"/>
                </c:ext>
              </c:extLst>
            </c:dLbl>
            <c:dLbl>
              <c:idx val="10"/>
              <c:layout>
                <c:manualLayout>
                  <c:x val="8.2732376681384065E-4"/>
                  <c:y val="1.05540867861725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1F1-4538-A25D-E7701F891F2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2082.6888999999992</c:v>
                </c:pt>
                <c:pt idx="1">
                  <c:v>2306.7082000000009</c:v>
                </c:pt>
                <c:pt idx="2">
                  <c:v>1935.2099999999989</c:v>
                </c:pt>
                <c:pt idx="3">
                  <c:v>2871.0209999999997</c:v>
                </c:pt>
                <c:pt idx="4">
                  <c:v>609.04900000000043</c:v>
                </c:pt>
                <c:pt idx="5">
                  <c:v>1080.0314999999998</c:v>
                </c:pt>
                <c:pt idx="6">
                  <c:v>578.60200000000066</c:v>
                </c:pt>
                <c:pt idx="7">
                  <c:v>6629.4420999999966</c:v>
                </c:pt>
                <c:pt idx="8">
                  <c:v>1275.1922000000004</c:v>
                </c:pt>
                <c:pt idx="9">
                  <c:v>3720.0815999999986</c:v>
                </c:pt>
                <c:pt idx="10">
                  <c:v>1145.7599999999993</c:v>
                </c:pt>
                <c:pt idx="11">
                  <c:v>4378.3656000000001</c:v>
                </c:pt>
                <c:pt idx="12">
                  <c:v>10171.569</c:v>
                </c:pt>
                <c:pt idx="13">
                  <c:v>1390.1783999999998</c:v>
                </c:pt>
              </c:numCache>
            </c:numRef>
          </c:val>
          <c:extLst>
            <c:ext xmlns:c16="http://schemas.microsoft.com/office/drawing/2014/chart" uri="{C3380CC4-5D6E-409C-BE32-E72D297353CC}">
              <c16:uniqueId val="{00000006-C1F1-4538-A25D-E7701F891F20}"/>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2082.6888999999992</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invertIfNegative val="0"/>
          <c:val>
            <c:numRef>
              <c:f>('6'!$B$22,'6'!$B$24)</c:f>
              <c:numCache>
                <c:formatCode>General</c:formatCode>
                <c:ptCount val="2"/>
                <c:pt idx="1">
                  <c:v>2306.7082000000009</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invertIfNegative val="0"/>
          <c:val>
            <c:numRef>
              <c:f>('6'!$B$22,'6'!$B$22,'6'!$B$25)</c:f>
              <c:numCache>
                <c:formatCode>General</c:formatCode>
                <c:ptCount val="3"/>
                <c:pt idx="2">
                  <c:v>1935.2099999999989</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invertIfNegative val="0"/>
          <c:val>
            <c:numRef>
              <c:f>('6'!$B$22,'6'!$B$22,'6'!$B$22,'6'!$B$26)</c:f>
              <c:numCache>
                <c:formatCode>General</c:formatCode>
                <c:ptCount val="4"/>
                <c:pt idx="3">
                  <c:v>2871.0209999999997</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invertIfNegative val="0"/>
          <c:val>
            <c:numRef>
              <c:f>('6'!$B$22,'6'!$B$22,'6'!$B$22,'6'!$B$22,'6'!$B$27)</c:f>
              <c:numCache>
                <c:formatCode>General</c:formatCode>
                <c:ptCount val="5"/>
                <c:pt idx="4">
                  <c:v>609.04900000000043</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invertIfNegative val="0"/>
          <c:val>
            <c:numRef>
              <c:f>('6'!$B$22,'6'!$B$22,'6'!$B$22,'6'!$B$22,'6'!$B$22,'6'!$B$28)</c:f>
              <c:numCache>
                <c:formatCode>General</c:formatCode>
                <c:ptCount val="6"/>
                <c:pt idx="5">
                  <c:v>1080.0314999999998</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invertIfNegative val="0"/>
          <c:val>
            <c:numRef>
              <c:f>('6'!$B$22,'6'!$B$22,'6'!$B$22,'6'!$B$22,'6'!$B$22,'6'!$B$22,'6'!$B$29)</c:f>
              <c:numCache>
                <c:formatCode>General</c:formatCode>
                <c:ptCount val="7"/>
                <c:pt idx="6">
                  <c:v>578.60200000000066</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invertIfNegative val="0"/>
          <c:val>
            <c:numRef>
              <c:f>('6'!$B$22,'6'!$B$22,'6'!$B$22,'6'!$B$22,'6'!$B$22,'6'!$B$22,'6'!$B$22,'6'!$B$30)</c:f>
              <c:numCache>
                <c:formatCode>General</c:formatCode>
                <c:ptCount val="8"/>
                <c:pt idx="7">
                  <c:v>6629.4420999999966</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invertIfNegative val="0"/>
          <c:val>
            <c:numRef>
              <c:f>('6'!$B$22,'6'!$B$22,'6'!$B$22,'6'!$B$22,'6'!$B$22,'6'!$B$22,'6'!$B$22,'6'!$B$22,'6'!$B$31)</c:f>
              <c:numCache>
                <c:formatCode>General</c:formatCode>
                <c:ptCount val="9"/>
                <c:pt idx="8">
                  <c:v>1275.1922000000004</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3720.0815999999986</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1145.7599999999993</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4378.3656000000001</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10171.569</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1390.1783999999998</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104"/>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 ##0.0</c:formatCode>
                <c:ptCount val="12"/>
                <c:pt idx="0">
                  <c:v>2209.5516139999995</c:v>
                </c:pt>
                <c:pt idx="1">
                  <c:v>1913.0105370000003</c:v>
                </c:pt>
                <c:pt idx="2">
                  <c:v>2111.026038</c:v>
                </c:pt>
                <c:pt idx="3">
                  <c:v>1821.0740629999996</c:v>
                </c:pt>
                <c:pt idx="4">
                  <c:v>1812.516533</c:v>
                </c:pt>
                <c:pt idx="5">
                  <c:v>1541.6526450000003</c:v>
                </c:pt>
                <c:pt idx="6">
                  <c:v>1483.0622869999997</c:v>
                </c:pt>
                <c:pt idx="7">
                  <c:v>1448.5034240000002</c:v>
                </c:pt>
                <c:pt idx="8">
                  <c:v>1559.9706939999999</c:v>
                </c:pt>
                <c:pt idx="9">
                  <c:v>1553.3537550000001</c:v>
                </c:pt>
                <c:pt idx="10">
                  <c:v>2191.1196489999998</c:v>
                </c:pt>
                <c:pt idx="11">
                  <c:v>2326.5275390000006</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 ##0.0</c:formatCode>
                <c:ptCount val="12"/>
                <c:pt idx="0">
                  <c:v>414.76792060000008</c:v>
                </c:pt>
                <c:pt idx="1">
                  <c:v>370.29965179999994</c:v>
                </c:pt>
                <c:pt idx="2">
                  <c:v>388.33146979999992</c:v>
                </c:pt>
                <c:pt idx="3">
                  <c:v>341.45600919999981</c:v>
                </c:pt>
                <c:pt idx="4">
                  <c:v>335.7666451999998</c:v>
                </c:pt>
                <c:pt idx="5">
                  <c:v>294.32370939999993</c:v>
                </c:pt>
                <c:pt idx="6">
                  <c:v>292.53933660000001</c:v>
                </c:pt>
                <c:pt idx="7">
                  <c:v>289.64960180000026</c:v>
                </c:pt>
                <c:pt idx="8">
                  <c:v>302.15687760000003</c:v>
                </c:pt>
                <c:pt idx="9">
                  <c:v>356.27204679999983</c:v>
                </c:pt>
                <c:pt idx="10">
                  <c:v>396.23138180000052</c:v>
                </c:pt>
                <c:pt idx="11">
                  <c:v>417.0984811999997</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chemeClr val="tx1"/>
            </a:solidFill>
          </c:spPr>
          <c:invertIfNegative val="0"/>
          <c:val>
            <c:numRef>
              <c:f>'4.1'!$B$10:$M$10</c:f>
              <c:numCache>
                <c:formatCode>#\ ##0.0</c:formatCode>
                <c:ptCount val="12"/>
                <c:pt idx="0">
                  <c:v>2267.9766220000001</c:v>
                </c:pt>
                <c:pt idx="1">
                  <c:v>1690.1972269999999</c:v>
                </c:pt>
                <c:pt idx="2">
                  <c:v>1458.313224</c:v>
                </c:pt>
                <c:pt idx="3">
                  <c:v>1053.7365280000001</c:v>
                </c:pt>
                <c:pt idx="4">
                  <c:v>887.55483199999992</c:v>
                </c:pt>
                <c:pt idx="5">
                  <c:v>501.80938099999997</c:v>
                </c:pt>
                <c:pt idx="6">
                  <c:v>470.24251600000002</c:v>
                </c:pt>
                <c:pt idx="7">
                  <c:v>407.18095199999999</c:v>
                </c:pt>
                <c:pt idx="8">
                  <c:v>566.72391700000003</c:v>
                </c:pt>
                <c:pt idx="9">
                  <c:v>1247.2275199999999</c:v>
                </c:pt>
                <c:pt idx="10">
                  <c:v>1558.069542</c:v>
                </c:pt>
                <c:pt idx="11">
                  <c:v>1674.8508509999999</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invertIfNegative val="0"/>
          <c:val>
            <c:numRef>
              <c:f>'4.1'!$B$11:$M$11</c:f>
              <c:numCache>
                <c:formatCode>#\ ##0.0</c:formatCode>
                <c:ptCount val="12"/>
                <c:pt idx="0">
                  <c:v>1.1196120000000001</c:v>
                </c:pt>
                <c:pt idx="1">
                  <c:v>1.1296199999999998</c:v>
                </c:pt>
                <c:pt idx="2">
                  <c:v>1.680188</c:v>
                </c:pt>
                <c:pt idx="3">
                  <c:v>1.0117119999999999</c:v>
                </c:pt>
                <c:pt idx="4">
                  <c:v>0.91270000000000007</c:v>
                </c:pt>
                <c:pt idx="5">
                  <c:v>0.86134199999999994</c:v>
                </c:pt>
                <c:pt idx="6">
                  <c:v>1.0520959999999999</c:v>
                </c:pt>
                <c:pt idx="7">
                  <c:v>1.488864</c:v>
                </c:pt>
                <c:pt idx="8">
                  <c:v>1.3196140000000001</c:v>
                </c:pt>
                <c:pt idx="9">
                  <c:v>1.2366199999999998</c:v>
                </c:pt>
                <c:pt idx="10">
                  <c:v>0.84644000000000008</c:v>
                </c:pt>
                <c:pt idx="11">
                  <c:v>0.61214000000000002</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invertIfNegative val="0"/>
          <c:val>
            <c:numRef>
              <c:f>'4.1'!$B$12:$M$12</c:f>
              <c:numCache>
                <c:formatCode>#\ ##0.0</c:formatCode>
                <c:ptCount val="12"/>
                <c:pt idx="0">
                  <c:v>13.119381953964321</c:v>
                </c:pt>
                <c:pt idx="1">
                  <c:v>10.738438490038968</c:v>
                </c:pt>
                <c:pt idx="2">
                  <c:v>10.753460380865192</c:v>
                </c:pt>
                <c:pt idx="3">
                  <c:v>6.6912448692531612</c:v>
                </c:pt>
                <c:pt idx="4">
                  <c:v>5.3689309508765257</c:v>
                </c:pt>
                <c:pt idx="5">
                  <c:v>3.3471342249119522</c:v>
                </c:pt>
                <c:pt idx="6">
                  <c:v>3.795883960277171</c:v>
                </c:pt>
                <c:pt idx="7">
                  <c:v>3.660833202696625</c:v>
                </c:pt>
                <c:pt idx="8">
                  <c:v>4.4772447099602681</c:v>
                </c:pt>
                <c:pt idx="9">
                  <c:v>8.3422908976533368</c:v>
                </c:pt>
                <c:pt idx="10">
                  <c:v>10.373423589981284</c:v>
                </c:pt>
                <c:pt idx="11">
                  <c:v>12.092672769521212</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invertIfNegative val="0"/>
          <c:val>
            <c:numRef>
              <c:f>'4.1'!$B$13:$M$13</c:f>
              <c:numCache>
                <c:formatCode>#\ ##0.0</c:formatCode>
                <c:ptCount val="12"/>
                <c:pt idx="0">
                  <c:v>1.0856999999999999E-2</c:v>
                </c:pt>
                <c:pt idx="1">
                  <c:v>2.0560000000000002E-2</c:v>
                </c:pt>
                <c:pt idx="2">
                  <c:v>3.7232000000000001E-2</c:v>
                </c:pt>
                <c:pt idx="3">
                  <c:v>7.1503999999999984E-2</c:v>
                </c:pt>
                <c:pt idx="4">
                  <c:v>6.2205999999999997E-2</c:v>
                </c:pt>
                <c:pt idx="5">
                  <c:v>5.7929000000000001E-2</c:v>
                </c:pt>
                <c:pt idx="6">
                  <c:v>8.0015000000000003E-2</c:v>
                </c:pt>
                <c:pt idx="7">
                  <c:v>7.8236E-2</c:v>
                </c:pt>
                <c:pt idx="8">
                  <c:v>5.6771999999999996E-2</c:v>
                </c:pt>
                <c:pt idx="9">
                  <c:v>2.1471000000000001E-2</c:v>
                </c:pt>
                <c:pt idx="10">
                  <c:v>1.0812E-2</c:v>
                </c:pt>
                <c:pt idx="11">
                  <c:v>5.1250000000000002E-3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6E4932"/>
            </a:solidFill>
          </c:spPr>
          <c:invertIfNegative val="0"/>
          <c:val>
            <c:numRef>
              <c:f>'4.1'!$B$14:$M$14</c:f>
              <c:numCache>
                <c:formatCode>#\ ##0.0</c:formatCode>
                <c:ptCount val="12"/>
                <c:pt idx="0">
                  <c:v>8816.2797099999989</c:v>
                </c:pt>
                <c:pt idx="1">
                  <c:v>7281.1018509999985</c:v>
                </c:pt>
                <c:pt idx="2">
                  <c:v>7224.1101049999979</c:v>
                </c:pt>
                <c:pt idx="3">
                  <c:v>4965.2416199999998</c:v>
                </c:pt>
                <c:pt idx="4">
                  <c:v>4201.8042779999987</c:v>
                </c:pt>
                <c:pt idx="5">
                  <c:v>3220.4833430000003</c:v>
                </c:pt>
                <c:pt idx="6">
                  <c:v>2641.0843309999991</c:v>
                </c:pt>
                <c:pt idx="7">
                  <c:v>2452.5952980000006</c:v>
                </c:pt>
                <c:pt idx="8">
                  <c:v>2903.6296660000007</c:v>
                </c:pt>
                <c:pt idx="9">
                  <c:v>5022.0375880000001</c:v>
                </c:pt>
                <c:pt idx="10">
                  <c:v>6420.5812269999997</c:v>
                </c:pt>
                <c:pt idx="11">
                  <c:v>7281.9788989999997</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invertIfNegative val="0"/>
          <c:val>
            <c:numRef>
              <c:f>'4.1'!$B$15:$M$15</c:f>
              <c:numCache>
                <c:formatCode>#\ ##0.0</c:formatCode>
                <c:ptCount val="12"/>
                <c:pt idx="0">
                  <c:v>129.119</c:v>
                </c:pt>
                <c:pt idx="1">
                  <c:v>111.499</c:v>
                </c:pt>
                <c:pt idx="2">
                  <c:v>67.034000000000006</c:v>
                </c:pt>
                <c:pt idx="3">
                  <c:v>32.914999999999999</c:v>
                </c:pt>
                <c:pt idx="4">
                  <c:v>41.600999999999999</c:v>
                </c:pt>
                <c:pt idx="5">
                  <c:v>27.608000000000001</c:v>
                </c:pt>
                <c:pt idx="6">
                  <c:v>10.057</c:v>
                </c:pt>
                <c:pt idx="7">
                  <c:v>13.371</c:v>
                </c:pt>
                <c:pt idx="8">
                  <c:v>32.023000000000003</c:v>
                </c:pt>
                <c:pt idx="9">
                  <c:v>77.936000000000007</c:v>
                </c:pt>
                <c:pt idx="10">
                  <c:v>108.577</c:v>
                </c:pt>
                <c:pt idx="11">
                  <c:v>134.834</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invertIfNegative val="0"/>
          <c:val>
            <c:numRef>
              <c:f>'4.1'!$B$16:$M$16</c:f>
              <c:numCache>
                <c:formatCode>#\ ##0.0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invertIfNegative val="0"/>
          <c:val>
            <c:numRef>
              <c:f>'4.1'!$B$17:$M$17</c:f>
              <c:numCache>
                <c:formatCode>#\ ##0.0</c:formatCode>
                <c:ptCount val="12"/>
                <c:pt idx="0">
                  <c:v>743.60263199999997</c:v>
                </c:pt>
                <c:pt idx="1">
                  <c:v>656.97107299999993</c:v>
                </c:pt>
                <c:pt idx="2">
                  <c:v>517.52970900000003</c:v>
                </c:pt>
                <c:pt idx="3">
                  <c:v>433.745385</c:v>
                </c:pt>
                <c:pt idx="4">
                  <c:v>601.698128</c:v>
                </c:pt>
                <c:pt idx="5">
                  <c:v>593.69997999999998</c:v>
                </c:pt>
                <c:pt idx="6">
                  <c:v>681.06866200000002</c:v>
                </c:pt>
                <c:pt idx="7">
                  <c:v>617.78827100000012</c:v>
                </c:pt>
                <c:pt idx="8">
                  <c:v>723.47055</c:v>
                </c:pt>
                <c:pt idx="9">
                  <c:v>685.289221</c:v>
                </c:pt>
                <c:pt idx="10">
                  <c:v>597.73407499999996</c:v>
                </c:pt>
                <c:pt idx="11">
                  <c:v>541.14414599999998</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invertIfNegative val="0"/>
          <c:val>
            <c:numRef>
              <c:f>'4.1'!$B$18:$M$18</c:f>
              <c:numCache>
                <c:formatCode>#\ ##0.0</c:formatCode>
                <c:ptCount val="12"/>
                <c:pt idx="0">
                  <c:v>90.667529999999999</c:v>
                </c:pt>
                <c:pt idx="1">
                  <c:v>87.281487000000013</c:v>
                </c:pt>
                <c:pt idx="2">
                  <c:v>81.832954999999998</c:v>
                </c:pt>
                <c:pt idx="3">
                  <c:v>76.135387000000009</c:v>
                </c:pt>
                <c:pt idx="4">
                  <c:v>3.1073589999999998</c:v>
                </c:pt>
                <c:pt idx="5">
                  <c:v>41.703850999999993</c:v>
                </c:pt>
                <c:pt idx="6">
                  <c:v>27.277767000000001</c:v>
                </c:pt>
                <c:pt idx="7">
                  <c:v>3.1468380000000002</c:v>
                </c:pt>
                <c:pt idx="8">
                  <c:v>15.125228999999999</c:v>
                </c:pt>
                <c:pt idx="9">
                  <c:v>35.740656000000001</c:v>
                </c:pt>
                <c:pt idx="10">
                  <c:v>41.877935999999991</c:v>
                </c:pt>
                <c:pt idx="11">
                  <c:v>78.040272999999999</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invertIfNegative val="0"/>
          <c:val>
            <c:numRef>
              <c:f>'4.1'!$B$19:$M$19</c:f>
              <c:numCache>
                <c:formatCode>#\ ##0.0</c:formatCode>
                <c:ptCount val="12"/>
                <c:pt idx="0">
                  <c:v>422.53417899999994</c:v>
                </c:pt>
                <c:pt idx="1">
                  <c:v>400.09166499999998</c:v>
                </c:pt>
                <c:pt idx="2">
                  <c:v>415.28912500000001</c:v>
                </c:pt>
                <c:pt idx="3">
                  <c:v>405.67612099999997</c:v>
                </c:pt>
                <c:pt idx="4">
                  <c:v>401.87583519688945</c:v>
                </c:pt>
                <c:pt idx="5">
                  <c:v>366.31167528169277</c:v>
                </c:pt>
                <c:pt idx="6">
                  <c:v>339.25801920095324</c:v>
                </c:pt>
                <c:pt idx="7">
                  <c:v>338.53444066852165</c:v>
                </c:pt>
                <c:pt idx="8">
                  <c:v>293.17680755416694</c:v>
                </c:pt>
                <c:pt idx="9">
                  <c:v>391.04337389537392</c:v>
                </c:pt>
                <c:pt idx="10">
                  <c:v>428.08329550002679</c:v>
                </c:pt>
                <c:pt idx="11">
                  <c:v>383.85529177952168</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invertIfNegative val="0"/>
          <c:val>
            <c:numRef>
              <c:f>'4.1'!$B$20:$M$20</c:f>
              <c:numCache>
                <c:formatCode>#\ ##0.0</c:formatCode>
                <c:ptCount val="12"/>
                <c:pt idx="0">
                  <c:v>969.12332900000001</c:v>
                </c:pt>
                <c:pt idx="1">
                  <c:v>876.19513599999982</c:v>
                </c:pt>
                <c:pt idx="2">
                  <c:v>909.80037700000014</c:v>
                </c:pt>
                <c:pt idx="3">
                  <c:v>659.98187499999983</c:v>
                </c:pt>
                <c:pt idx="4">
                  <c:v>659.79252599999984</c:v>
                </c:pt>
                <c:pt idx="5">
                  <c:v>644.49453600000015</c:v>
                </c:pt>
                <c:pt idx="6">
                  <c:v>647.28716499999996</c:v>
                </c:pt>
                <c:pt idx="7">
                  <c:v>729.72923700000013</c:v>
                </c:pt>
                <c:pt idx="8">
                  <c:v>667.89478000000031</c:v>
                </c:pt>
                <c:pt idx="9">
                  <c:v>700.24462900000003</c:v>
                </c:pt>
                <c:pt idx="10">
                  <c:v>737.43945800000006</c:v>
                </c:pt>
                <c:pt idx="11">
                  <c:v>826.05442500000015</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invertIfNegative val="0"/>
          <c:val>
            <c:numRef>
              <c:f>'4.1'!$B$22:$M$22</c:f>
              <c:numCache>
                <c:formatCode>#\ ##0.0</c:formatCode>
                <c:ptCount val="12"/>
                <c:pt idx="0">
                  <c:v>14.578000000000003</c:v>
                </c:pt>
                <c:pt idx="1">
                  <c:v>8.4331809999999994</c:v>
                </c:pt>
                <c:pt idx="2">
                  <c:v>12.285268</c:v>
                </c:pt>
                <c:pt idx="3">
                  <c:v>5.8142160000000001</c:v>
                </c:pt>
                <c:pt idx="4">
                  <c:v>3.8837600000000001</c:v>
                </c:pt>
                <c:pt idx="5">
                  <c:v>15.064188000000003</c:v>
                </c:pt>
                <c:pt idx="6">
                  <c:v>16.236841999999999</c:v>
                </c:pt>
                <c:pt idx="7">
                  <c:v>2.992629</c:v>
                </c:pt>
                <c:pt idx="8">
                  <c:v>11.305577999999999</c:v>
                </c:pt>
                <c:pt idx="9">
                  <c:v>11.313639000000007</c:v>
                </c:pt>
                <c:pt idx="10">
                  <c:v>39.538335000000018</c:v>
                </c:pt>
                <c:pt idx="11">
                  <c:v>41.321517</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solidFill>
              <a:srgbClr val="EBE600"/>
            </a:solidFill>
          </c:spPr>
          <c:invertIfNegative val="0"/>
          <c:val>
            <c:numRef>
              <c:f>'4.1'!$B$23:$M$23</c:f>
              <c:numCache>
                <c:formatCode>#\ ##0.0</c:formatCode>
                <c:ptCount val="12"/>
                <c:pt idx="0">
                  <c:v>4322.2215796460341</c:v>
                </c:pt>
                <c:pt idx="1">
                  <c:v>3274.7701349408972</c:v>
                </c:pt>
                <c:pt idx="2">
                  <c:v>3234.234609606056</c:v>
                </c:pt>
                <c:pt idx="3">
                  <c:v>2264.5298789093681</c:v>
                </c:pt>
                <c:pt idx="4">
                  <c:v>1882.7651340522357</c:v>
                </c:pt>
                <c:pt idx="5">
                  <c:v>1331.3218434933947</c:v>
                </c:pt>
                <c:pt idx="6">
                  <c:v>1411.063465638771</c:v>
                </c:pt>
                <c:pt idx="7">
                  <c:v>1385.628457728782</c:v>
                </c:pt>
                <c:pt idx="8">
                  <c:v>1727.8798577358732</c:v>
                </c:pt>
                <c:pt idx="9">
                  <c:v>3004.0077924069733</c:v>
                </c:pt>
                <c:pt idx="10">
                  <c:v>3608.6090799099925</c:v>
                </c:pt>
                <c:pt idx="11">
                  <c:v>4420.1492318509554</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104"/>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86109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 ##0.0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invertIfNegative val="0"/>
          <c:cat>
            <c:numRef>
              <c:f>'4.2'!$P$6</c:f>
              <c:numCache>
                <c:formatCode>General</c:formatCode>
                <c:ptCount val="1"/>
              </c:numCache>
            </c:numRef>
          </c:cat>
          <c:val>
            <c:numRef>
              <c:f>'4.2'!$P$8</c:f>
              <c:numCache>
                <c:formatCode>#\ ##0.0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invertIfNegative val="0"/>
          <c:cat>
            <c:numRef>
              <c:f>'4.2'!$P$6</c:f>
              <c:numCache>
                <c:formatCode>General</c:formatCode>
                <c:ptCount val="1"/>
              </c:numCache>
            </c:numRef>
          </c:cat>
          <c:val>
            <c:numRef>
              <c:f>'4.2'!$P$9</c:f>
              <c:numCache>
                <c:formatCode>#\ ##0.0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 ##0.0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 ##0.0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 ##0.0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 ##0.0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 ##0.0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 ##0.0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 ##0.0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 ##0.0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 ##0.0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 ##0.0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 ##0.0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 ##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 ##0.0</c:formatCode>
                <c:ptCount val="12"/>
                <c:pt idx="0">
                  <c:v>2100.9338999999991</c:v>
                </c:pt>
                <c:pt idx="1">
                  <c:v>2104.0938999999989</c:v>
                </c:pt>
                <c:pt idx="2">
                  <c:v>2104.0938999999989</c:v>
                </c:pt>
                <c:pt idx="3">
                  <c:v>2099.3088999999991</c:v>
                </c:pt>
                <c:pt idx="4">
                  <c:v>2099.3088999999991</c:v>
                </c:pt>
                <c:pt idx="5">
                  <c:v>2086.5688999999988</c:v>
                </c:pt>
                <c:pt idx="6">
                  <c:v>2081.0788999999991</c:v>
                </c:pt>
                <c:pt idx="7">
                  <c:v>2080.5568999999991</c:v>
                </c:pt>
                <c:pt idx="8">
                  <c:v>2083.5268999999989</c:v>
                </c:pt>
                <c:pt idx="9">
                  <c:v>2082.6888999999992</c:v>
                </c:pt>
                <c:pt idx="10">
                  <c:v>2082.6888999999992</c:v>
                </c:pt>
                <c:pt idx="11">
                  <c:v>2082.6888999999992</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invertIfNegative val="0"/>
          <c:val>
            <c:numRef>
              <c:f>'6'!$B$8:$M$8</c:f>
              <c:numCache>
                <c:formatCode>#\ ##0.0</c:formatCode>
                <c:ptCount val="12"/>
                <c:pt idx="0">
                  <c:v>2291.8542000000011</c:v>
                </c:pt>
                <c:pt idx="1">
                  <c:v>2291.8542000000011</c:v>
                </c:pt>
                <c:pt idx="2">
                  <c:v>2294.4522000000011</c:v>
                </c:pt>
                <c:pt idx="3">
                  <c:v>2288.9872000000009</c:v>
                </c:pt>
                <c:pt idx="4">
                  <c:v>2288.9872000000009</c:v>
                </c:pt>
                <c:pt idx="5">
                  <c:v>2288.9882000000007</c:v>
                </c:pt>
                <c:pt idx="6">
                  <c:v>2309.1602000000012</c:v>
                </c:pt>
                <c:pt idx="7">
                  <c:v>2309.1612000000009</c:v>
                </c:pt>
                <c:pt idx="8">
                  <c:v>2309.1612000000009</c:v>
                </c:pt>
                <c:pt idx="9">
                  <c:v>2306.7072000000012</c:v>
                </c:pt>
                <c:pt idx="10">
                  <c:v>2306.7072000000012</c:v>
                </c:pt>
                <c:pt idx="11">
                  <c:v>2306.7082000000009</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invertIfNegative val="0"/>
          <c:val>
            <c:numRef>
              <c:f>'6'!$B$9:$M$9</c:f>
              <c:numCache>
                <c:formatCode>#\ ##0.0</c:formatCode>
                <c:ptCount val="12"/>
                <c:pt idx="0">
                  <c:v>1933.6619999999991</c:v>
                </c:pt>
                <c:pt idx="1">
                  <c:v>1933.657999999999</c:v>
                </c:pt>
                <c:pt idx="2">
                  <c:v>1933.6609999999989</c:v>
                </c:pt>
                <c:pt idx="3">
                  <c:v>1935.878999999999</c:v>
                </c:pt>
                <c:pt idx="4">
                  <c:v>1935.5299999999991</c:v>
                </c:pt>
                <c:pt idx="5">
                  <c:v>1936.0279999999989</c:v>
                </c:pt>
                <c:pt idx="6">
                  <c:v>1935.947999999999</c:v>
                </c:pt>
                <c:pt idx="7">
                  <c:v>1935.5399999999991</c:v>
                </c:pt>
                <c:pt idx="8">
                  <c:v>1935.5399999999991</c:v>
                </c:pt>
                <c:pt idx="9">
                  <c:v>1934.7899999999988</c:v>
                </c:pt>
                <c:pt idx="10">
                  <c:v>1934.6999999999989</c:v>
                </c:pt>
                <c:pt idx="11">
                  <c:v>1935.2099999999989</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invertIfNegative val="0"/>
          <c:val>
            <c:numRef>
              <c:f>'6'!$B$10:$M$10</c:f>
              <c:numCache>
                <c:formatCode>#\ ##0.0</c:formatCode>
                <c:ptCount val="12"/>
                <c:pt idx="0">
                  <c:v>2873.7309999999993</c:v>
                </c:pt>
                <c:pt idx="1">
                  <c:v>2873.7319999999995</c:v>
                </c:pt>
                <c:pt idx="2">
                  <c:v>2873.5719999999997</c:v>
                </c:pt>
                <c:pt idx="3">
                  <c:v>2871.2369999999996</c:v>
                </c:pt>
                <c:pt idx="4">
                  <c:v>2871.6679999999997</c:v>
                </c:pt>
                <c:pt idx="5">
                  <c:v>2871.6669999999995</c:v>
                </c:pt>
                <c:pt idx="6">
                  <c:v>2871.6639999999993</c:v>
                </c:pt>
                <c:pt idx="7">
                  <c:v>2871.6679999999997</c:v>
                </c:pt>
                <c:pt idx="8">
                  <c:v>2871.6669999999995</c:v>
                </c:pt>
                <c:pt idx="9">
                  <c:v>2870.7169999999996</c:v>
                </c:pt>
                <c:pt idx="10">
                  <c:v>2872.7179999999998</c:v>
                </c:pt>
                <c:pt idx="11">
                  <c:v>2871.0209999999997</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invertIfNegative val="0"/>
          <c:val>
            <c:numRef>
              <c:f>'6'!$B$11:$M$11</c:f>
              <c:numCache>
                <c:formatCode>#\ ##0.0</c:formatCode>
                <c:ptCount val="12"/>
                <c:pt idx="0">
                  <c:v>602.87900000000036</c:v>
                </c:pt>
                <c:pt idx="1">
                  <c:v>608.29500000000041</c:v>
                </c:pt>
                <c:pt idx="2">
                  <c:v>608.4350000000004</c:v>
                </c:pt>
                <c:pt idx="3">
                  <c:v>608.00100000000043</c:v>
                </c:pt>
                <c:pt idx="4">
                  <c:v>607.95600000000036</c:v>
                </c:pt>
                <c:pt idx="5">
                  <c:v>607.58000000000038</c:v>
                </c:pt>
                <c:pt idx="6">
                  <c:v>607.6130000000004</c:v>
                </c:pt>
                <c:pt idx="7">
                  <c:v>607.67400000000043</c:v>
                </c:pt>
                <c:pt idx="8">
                  <c:v>607.22200000000043</c:v>
                </c:pt>
                <c:pt idx="9">
                  <c:v>607.3050000000004</c:v>
                </c:pt>
                <c:pt idx="10">
                  <c:v>607.42000000000041</c:v>
                </c:pt>
                <c:pt idx="11">
                  <c:v>609.04900000000043</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invertIfNegative val="0"/>
          <c:val>
            <c:numRef>
              <c:f>'6'!$B$12:$M$12</c:f>
              <c:numCache>
                <c:formatCode>#\ ##0.0</c:formatCode>
                <c:ptCount val="12"/>
                <c:pt idx="0">
                  <c:v>1029.2334999999998</c:v>
                </c:pt>
                <c:pt idx="1">
                  <c:v>1029.2334999999998</c:v>
                </c:pt>
                <c:pt idx="2">
                  <c:v>1029.2584999999999</c:v>
                </c:pt>
                <c:pt idx="3">
                  <c:v>1028.8984999999998</c:v>
                </c:pt>
                <c:pt idx="4">
                  <c:v>1028.8984999999998</c:v>
                </c:pt>
                <c:pt idx="5">
                  <c:v>1028.8984999999998</c:v>
                </c:pt>
                <c:pt idx="6">
                  <c:v>1080.0314999999998</c:v>
                </c:pt>
                <c:pt idx="7">
                  <c:v>1080.0314999999998</c:v>
                </c:pt>
                <c:pt idx="8">
                  <c:v>1080.0314999999998</c:v>
                </c:pt>
                <c:pt idx="9">
                  <c:v>1080.0314999999998</c:v>
                </c:pt>
                <c:pt idx="10">
                  <c:v>1080.0314999999998</c:v>
                </c:pt>
                <c:pt idx="11">
                  <c:v>1080.0314999999998</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invertIfNegative val="0"/>
          <c:val>
            <c:numRef>
              <c:f>'6'!$B$13:$M$13</c:f>
              <c:numCache>
                <c:formatCode>#\ ##0.0</c:formatCode>
                <c:ptCount val="12"/>
                <c:pt idx="0">
                  <c:v>570.74900000000059</c:v>
                </c:pt>
                <c:pt idx="1">
                  <c:v>570.74900000000059</c:v>
                </c:pt>
                <c:pt idx="2">
                  <c:v>570.74900000000059</c:v>
                </c:pt>
                <c:pt idx="3">
                  <c:v>570.74900000000059</c:v>
                </c:pt>
                <c:pt idx="4">
                  <c:v>570.74900000000059</c:v>
                </c:pt>
                <c:pt idx="5">
                  <c:v>570.74900000000059</c:v>
                </c:pt>
                <c:pt idx="6">
                  <c:v>569.60600000000068</c:v>
                </c:pt>
                <c:pt idx="7">
                  <c:v>569.60600000000068</c:v>
                </c:pt>
                <c:pt idx="8">
                  <c:v>569.60600000000068</c:v>
                </c:pt>
                <c:pt idx="9">
                  <c:v>578.60200000000066</c:v>
                </c:pt>
                <c:pt idx="10">
                  <c:v>578.60200000000066</c:v>
                </c:pt>
                <c:pt idx="11">
                  <c:v>578.60200000000066</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invertIfNegative val="0"/>
          <c:val>
            <c:numRef>
              <c:f>'6'!$B$14:$M$14</c:f>
              <c:numCache>
                <c:formatCode>#\ ##0.0</c:formatCode>
                <c:ptCount val="12"/>
                <c:pt idx="0">
                  <c:v>6754.9700999999959</c:v>
                </c:pt>
                <c:pt idx="1">
                  <c:v>6754.9680999999964</c:v>
                </c:pt>
                <c:pt idx="2">
                  <c:v>6741.9050999999972</c:v>
                </c:pt>
                <c:pt idx="3">
                  <c:v>6739.7910999999976</c:v>
                </c:pt>
                <c:pt idx="4">
                  <c:v>6739.7070999999969</c:v>
                </c:pt>
                <c:pt idx="5">
                  <c:v>6739.7070999999969</c:v>
                </c:pt>
                <c:pt idx="6">
                  <c:v>6620.1420999999964</c:v>
                </c:pt>
                <c:pt idx="7">
                  <c:v>6619.9520999999968</c:v>
                </c:pt>
                <c:pt idx="8">
                  <c:v>6619.9520999999968</c:v>
                </c:pt>
                <c:pt idx="9">
                  <c:v>6625.6520999999966</c:v>
                </c:pt>
                <c:pt idx="10">
                  <c:v>6629.4420999999966</c:v>
                </c:pt>
                <c:pt idx="11">
                  <c:v>6629.4420999999966</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invertIfNegative val="0"/>
          <c:val>
            <c:numRef>
              <c:f>'6'!$B$15:$M$15</c:f>
              <c:numCache>
                <c:formatCode>#\ ##0.0</c:formatCode>
                <c:ptCount val="12"/>
                <c:pt idx="0">
                  <c:v>1285.4142000000002</c:v>
                </c:pt>
                <c:pt idx="1">
                  <c:v>1285.3372000000002</c:v>
                </c:pt>
                <c:pt idx="2">
                  <c:v>1279.9372000000003</c:v>
                </c:pt>
                <c:pt idx="3">
                  <c:v>1283.7982000000006</c:v>
                </c:pt>
                <c:pt idx="4">
                  <c:v>1283.7982000000006</c:v>
                </c:pt>
                <c:pt idx="5">
                  <c:v>1285.0662000000007</c:v>
                </c:pt>
                <c:pt idx="6">
                  <c:v>1280.9852000000003</c:v>
                </c:pt>
                <c:pt idx="7">
                  <c:v>1274.3082000000006</c:v>
                </c:pt>
                <c:pt idx="8">
                  <c:v>1274.3082000000006</c:v>
                </c:pt>
                <c:pt idx="9">
                  <c:v>1275.2832000000003</c:v>
                </c:pt>
                <c:pt idx="10">
                  <c:v>1274.8922000000002</c:v>
                </c:pt>
                <c:pt idx="11">
                  <c:v>1275.1922000000004</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invertIfNegative val="0"/>
          <c:val>
            <c:numRef>
              <c:f>'6'!$B$16:$M$16</c:f>
              <c:numCache>
                <c:formatCode>#\ ##0.0</c:formatCode>
                <c:ptCount val="12"/>
                <c:pt idx="0">
                  <c:v>3704.681599999999</c:v>
                </c:pt>
                <c:pt idx="1">
                  <c:v>3704.681599999999</c:v>
                </c:pt>
                <c:pt idx="2">
                  <c:v>3704.681599999999</c:v>
                </c:pt>
                <c:pt idx="3">
                  <c:v>3704.681599999999</c:v>
                </c:pt>
                <c:pt idx="4">
                  <c:v>3704.681599999999</c:v>
                </c:pt>
                <c:pt idx="5">
                  <c:v>3704.681599999999</c:v>
                </c:pt>
                <c:pt idx="6">
                  <c:v>3720.0815999999991</c:v>
                </c:pt>
                <c:pt idx="7">
                  <c:v>3720.0815999999991</c:v>
                </c:pt>
                <c:pt idx="8">
                  <c:v>3720.0815999999991</c:v>
                </c:pt>
                <c:pt idx="9">
                  <c:v>3720.0815999999991</c:v>
                </c:pt>
                <c:pt idx="10">
                  <c:v>3720.0815999999991</c:v>
                </c:pt>
                <c:pt idx="11">
                  <c:v>3720.0815999999986</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invertIfNegative val="0"/>
          <c:val>
            <c:numRef>
              <c:f>'6'!$B$17:$M$17</c:f>
              <c:numCache>
                <c:formatCode>#\ ##0.0</c:formatCode>
                <c:ptCount val="12"/>
                <c:pt idx="0">
                  <c:v>1167.1619999999994</c:v>
                </c:pt>
                <c:pt idx="1">
                  <c:v>1167.1799999999994</c:v>
                </c:pt>
                <c:pt idx="2">
                  <c:v>1167.1799999999994</c:v>
                </c:pt>
                <c:pt idx="3">
                  <c:v>1167.0999999999995</c:v>
                </c:pt>
                <c:pt idx="4">
                  <c:v>1167.0999999999995</c:v>
                </c:pt>
                <c:pt idx="5">
                  <c:v>1167.0999999999995</c:v>
                </c:pt>
                <c:pt idx="6">
                  <c:v>1140.3779999999995</c:v>
                </c:pt>
                <c:pt idx="7">
                  <c:v>1140.3779999999995</c:v>
                </c:pt>
                <c:pt idx="8">
                  <c:v>1143.3009999999995</c:v>
                </c:pt>
                <c:pt idx="9">
                  <c:v>1143.3509999999994</c:v>
                </c:pt>
                <c:pt idx="10">
                  <c:v>1144.4169999999995</c:v>
                </c:pt>
                <c:pt idx="11">
                  <c:v>1145.7599999999993</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invertIfNegative val="0"/>
          <c:val>
            <c:numRef>
              <c:f>'6'!$B$18:$M$18</c:f>
              <c:numCache>
                <c:formatCode>#\ ##0.0</c:formatCode>
                <c:ptCount val="12"/>
                <c:pt idx="0">
                  <c:v>4410.4620000000004</c:v>
                </c:pt>
                <c:pt idx="1">
                  <c:v>4381.5390000000016</c:v>
                </c:pt>
                <c:pt idx="2">
                  <c:v>4381.5390000000016</c:v>
                </c:pt>
                <c:pt idx="3">
                  <c:v>4381.6650000000018</c:v>
                </c:pt>
                <c:pt idx="4">
                  <c:v>4381.8420000000015</c:v>
                </c:pt>
                <c:pt idx="5">
                  <c:v>4381.9170000000013</c:v>
                </c:pt>
                <c:pt idx="6">
                  <c:v>4366.5850000000009</c:v>
                </c:pt>
                <c:pt idx="7">
                  <c:v>4377.3340000000007</c:v>
                </c:pt>
                <c:pt idx="8">
                  <c:v>4377.3340000000007</c:v>
                </c:pt>
                <c:pt idx="9">
                  <c:v>4377.3340000000007</c:v>
                </c:pt>
                <c:pt idx="10">
                  <c:v>4378.3656000000001</c:v>
                </c:pt>
                <c:pt idx="11">
                  <c:v>4378.3656000000001</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invertIfNegative val="0"/>
          <c:val>
            <c:numRef>
              <c:f>'6'!$B$19:$M$19</c:f>
              <c:numCache>
                <c:formatCode>#\ ##0.0</c:formatCode>
                <c:ptCount val="12"/>
                <c:pt idx="0">
                  <c:v>10505.652999999997</c:v>
                </c:pt>
                <c:pt idx="1">
                  <c:v>10505.652999999997</c:v>
                </c:pt>
                <c:pt idx="2">
                  <c:v>10505.652999999997</c:v>
                </c:pt>
                <c:pt idx="3">
                  <c:v>10503.680999999997</c:v>
                </c:pt>
                <c:pt idx="4">
                  <c:v>10495.540999999997</c:v>
                </c:pt>
                <c:pt idx="5">
                  <c:v>10495.478999999998</c:v>
                </c:pt>
                <c:pt idx="6">
                  <c:v>10173.335999999998</c:v>
                </c:pt>
                <c:pt idx="7">
                  <c:v>10173.335999999998</c:v>
                </c:pt>
                <c:pt idx="8">
                  <c:v>10173.335999999998</c:v>
                </c:pt>
                <c:pt idx="9">
                  <c:v>10171.315999999999</c:v>
                </c:pt>
                <c:pt idx="10">
                  <c:v>10171.315999999999</c:v>
                </c:pt>
                <c:pt idx="11">
                  <c:v>10171.569</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invertIfNegative val="0"/>
          <c:val>
            <c:numRef>
              <c:f>'6'!$B$20:$M$20</c:f>
              <c:numCache>
                <c:formatCode>#\ ##0.0</c:formatCode>
                <c:ptCount val="12"/>
                <c:pt idx="0">
                  <c:v>1439.0663999999997</c:v>
                </c:pt>
                <c:pt idx="1">
                  <c:v>1435.1563999999994</c:v>
                </c:pt>
                <c:pt idx="2">
                  <c:v>1435.1563999999994</c:v>
                </c:pt>
                <c:pt idx="3">
                  <c:v>1439.0793999999992</c:v>
                </c:pt>
                <c:pt idx="4">
                  <c:v>1439.075399999999</c:v>
                </c:pt>
                <c:pt idx="5">
                  <c:v>1439.075399999999</c:v>
                </c:pt>
                <c:pt idx="6">
                  <c:v>1439.0793999999996</c:v>
                </c:pt>
                <c:pt idx="7">
                  <c:v>1439.0753999999995</c:v>
                </c:pt>
                <c:pt idx="8">
                  <c:v>1439.2023999999994</c:v>
                </c:pt>
                <c:pt idx="9">
                  <c:v>1390.1153999999997</c:v>
                </c:pt>
                <c:pt idx="10">
                  <c:v>1390.1113999999998</c:v>
                </c:pt>
                <c:pt idx="11">
                  <c:v>1390.1783999999998</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104"/>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2355494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 ##0.0</c:formatCode>
                <c:ptCount val="12"/>
                <c:pt idx="0">
                  <c:v>2671.6067859999994</c:v>
                </c:pt>
                <c:pt idx="1">
                  <c:v>2218.2177920000004</c:v>
                </c:pt>
                <c:pt idx="2">
                  <c:v>2131.412526999999</c:v>
                </c:pt>
                <c:pt idx="3">
                  <c:v>1506.1067800000001</c:v>
                </c:pt>
                <c:pt idx="4">
                  <c:v>1327.0852269999998</c:v>
                </c:pt>
                <c:pt idx="5">
                  <c:v>1132.2107249999999</c:v>
                </c:pt>
                <c:pt idx="6">
                  <c:v>1128.2593450000004</c:v>
                </c:pt>
                <c:pt idx="7">
                  <c:v>1111.7995799999997</c:v>
                </c:pt>
                <c:pt idx="8">
                  <c:v>1307.4071640000006</c:v>
                </c:pt>
                <c:pt idx="9">
                  <c:v>1709.5428689999997</c:v>
                </c:pt>
                <c:pt idx="10">
                  <c:v>2143.8038249999995</c:v>
                </c:pt>
                <c:pt idx="11">
                  <c:v>2350.6033390000002</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invertIfNegative val="0"/>
          <c:val>
            <c:numRef>
              <c:f>'7.1'!$B$9:$M$9</c:f>
              <c:numCache>
                <c:formatCode>#\ ##0.0</c:formatCode>
                <c:ptCount val="12"/>
                <c:pt idx="0">
                  <c:v>332.64993000000004</c:v>
                </c:pt>
                <c:pt idx="1">
                  <c:v>250.622837</c:v>
                </c:pt>
                <c:pt idx="2">
                  <c:v>267.49837300000002</c:v>
                </c:pt>
                <c:pt idx="3">
                  <c:v>188.81569399999995</c:v>
                </c:pt>
                <c:pt idx="4">
                  <c:v>123.714979</c:v>
                </c:pt>
                <c:pt idx="5">
                  <c:v>66.960949999999997</c:v>
                </c:pt>
                <c:pt idx="6">
                  <c:v>71.033942999999994</c:v>
                </c:pt>
                <c:pt idx="7">
                  <c:v>77.568038999999999</c:v>
                </c:pt>
                <c:pt idx="8">
                  <c:v>67.52019700000001</c:v>
                </c:pt>
                <c:pt idx="9">
                  <c:v>161.47188800000001</c:v>
                </c:pt>
                <c:pt idx="10">
                  <c:v>228.29588699999996</c:v>
                </c:pt>
                <c:pt idx="11">
                  <c:v>306.35330699999997</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invertIfNegative val="0"/>
          <c:val>
            <c:numRef>
              <c:f>'7.1'!$B$10:$M$10</c:f>
              <c:numCache>
                <c:formatCode>#\ ##0.0</c:formatCode>
                <c:ptCount val="12"/>
                <c:pt idx="0">
                  <c:v>124.41404</c:v>
                </c:pt>
                <c:pt idx="1">
                  <c:v>96.128088000000005</c:v>
                </c:pt>
                <c:pt idx="2">
                  <c:v>91.643703000000002</c:v>
                </c:pt>
                <c:pt idx="3">
                  <c:v>52.817470999999998</c:v>
                </c:pt>
                <c:pt idx="4">
                  <c:v>27.721419000000001</c:v>
                </c:pt>
                <c:pt idx="5">
                  <c:v>7.8133320000000008</c:v>
                </c:pt>
                <c:pt idx="6">
                  <c:v>5.6465359999999993</c:v>
                </c:pt>
                <c:pt idx="7">
                  <c:v>4.690843000000001</c:v>
                </c:pt>
                <c:pt idx="8">
                  <c:v>10.223765999999999</c:v>
                </c:pt>
                <c:pt idx="9">
                  <c:v>55.684623999999999</c:v>
                </c:pt>
                <c:pt idx="10">
                  <c:v>87.179302999999976</c:v>
                </c:pt>
                <c:pt idx="11">
                  <c:v>111.579883</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invertIfNegative val="0"/>
          <c:val>
            <c:numRef>
              <c:f>'7.1'!$B$11:$M$11</c:f>
              <c:numCache>
                <c:formatCode>#\ ##0.0</c:formatCode>
                <c:ptCount val="12"/>
                <c:pt idx="0">
                  <c:v>50.826094999999988</c:v>
                </c:pt>
                <c:pt idx="1">
                  <c:v>36.628519999999988</c:v>
                </c:pt>
                <c:pt idx="2">
                  <c:v>33.990953999999995</c:v>
                </c:pt>
                <c:pt idx="3">
                  <c:v>19.449276999999995</c:v>
                </c:pt>
                <c:pt idx="4">
                  <c:v>11.872623000000003</c:v>
                </c:pt>
                <c:pt idx="5">
                  <c:v>8.5648750000000007</c:v>
                </c:pt>
                <c:pt idx="6">
                  <c:v>5.0756270000000008</c:v>
                </c:pt>
                <c:pt idx="7">
                  <c:v>3.4063160000000003</c:v>
                </c:pt>
                <c:pt idx="8">
                  <c:v>6.6204279999999986</c:v>
                </c:pt>
                <c:pt idx="9">
                  <c:v>20.601564</c:v>
                </c:pt>
                <c:pt idx="10">
                  <c:v>22.265267999999999</c:v>
                </c:pt>
                <c:pt idx="11">
                  <c:v>33.716947000000005</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invertIfNegative val="0"/>
          <c:val>
            <c:numRef>
              <c:f>'7.1'!$B$12:$M$12</c:f>
              <c:numCache>
                <c:formatCode>#\ ##0.0</c:formatCode>
                <c:ptCount val="12"/>
                <c:pt idx="0">
                  <c:v>42.69455045384624</c:v>
                </c:pt>
                <c:pt idx="1">
                  <c:v>46.578664979772427</c:v>
                </c:pt>
                <c:pt idx="2">
                  <c:v>48.500513082947968</c:v>
                </c:pt>
                <c:pt idx="3">
                  <c:v>29.344908305072398</c:v>
                </c:pt>
                <c:pt idx="4">
                  <c:v>23.583274887580302</c:v>
                </c:pt>
                <c:pt idx="5">
                  <c:v>17.319621280753147</c:v>
                </c:pt>
                <c:pt idx="6">
                  <c:v>13.565344000000001</c:v>
                </c:pt>
                <c:pt idx="7">
                  <c:v>12.465248000000001</c:v>
                </c:pt>
                <c:pt idx="8">
                  <c:v>20.963587479856937</c:v>
                </c:pt>
                <c:pt idx="9">
                  <c:v>35.991122189252295</c:v>
                </c:pt>
                <c:pt idx="10">
                  <c:v>45.719661067814584</c:v>
                </c:pt>
                <c:pt idx="11">
                  <c:v>46.561064896822131</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invertIfNegative val="0"/>
          <c:val>
            <c:numRef>
              <c:f>'7.1'!$B$13:$M$13</c:f>
              <c:numCache>
                <c:formatCode>#\ ##0.0</c:formatCode>
                <c:ptCount val="12"/>
                <c:pt idx="0">
                  <c:v>5283.6394604087218</c:v>
                </c:pt>
                <c:pt idx="1">
                  <c:v>4109.2465556553625</c:v>
                </c:pt>
                <c:pt idx="2">
                  <c:v>3972.8165009629606</c:v>
                </c:pt>
                <c:pt idx="3">
                  <c:v>2542.7153631489359</c:v>
                </c:pt>
                <c:pt idx="4">
                  <c:v>2016.1636362359552</c:v>
                </c:pt>
                <c:pt idx="5">
                  <c:v>998.53597549068286</c:v>
                </c:pt>
                <c:pt idx="6">
                  <c:v>861.51889978165991</c:v>
                </c:pt>
                <c:pt idx="7">
                  <c:v>820.72324763636334</c:v>
                </c:pt>
                <c:pt idx="8">
                  <c:v>1198.8871734360901</c:v>
                </c:pt>
                <c:pt idx="9">
                  <c:v>2964.732361779817</c:v>
                </c:pt>
                <c:pt idx="10">
                  <c:v>3956.9830901544428</c:v>
                </c:pt>
                <c:pt idx="11">
                  <c:v>4782.5699453479183</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invertIfNegative val="0"/>
          <c:val>
            <c:numRef>
              <c:f>'7.1'!$B$14:$M$14</c:f>
              <c:numCache>
                <c:formatCode>#\ ##0.0</c:formatCode>
                <c:ptCount val="12"/>
                <c:pt idx="0">
                  <c:v>3125.0542025912819</c:v>
                </c:pt>
                <c:pt idx="1">
                  <c:v>2420.881746344638</c:v>
                </c:pt>
                <c:pt idx="2">
                  <c:v>2215.5052720370395</c:v>
                </c:pt>
                <c:pt idx="3">
                  <c:v>1255.2631008510655</c:v>
                </c:pt>
                <c:pt idx="4">
                  <c:v>954.11716576404524</c:v>
                </c:pt>
                <c:pt idx="5">
                  <c:v>457.0651385093168</c:v>
                </c:pt>
                <c:pt idx="6">
                  <c:v>440.31085821834097</c:v>
                </c:pt>
                <c:pt idx="7">
                  <c:v>426.81835136363634</c:v>
                </c:pt>
                <c:pt idx="8">
                  <c:v>635.4286165639096</c:v>
                </c:pt>
                <c:pt idx="9">
                  <c:v>1517.7122112201844</c:v>
                </c:pt>
                <c:pt idx="10">
                  <c:v>2278.3624843756033</c:v>
                </c:pt>
                <c:pt idx="11">
                  <c:v>2931.4443496466924</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invertIfNegative val="0"/>
          <c:val>
            <c:numRef>
              <c:f>'7.1'!$B$15:$M$15</c:f>
              <c:numCache>
                <c:formatCode>#\ ##0.0</c:formatCode>
                <c:ptCount val="12"/>
                <c:pt idx="0">
                  <c:v>296.46400299999999</c:v>
                </c:pt>
                <c:pt idx="1">
                  <c:v>225.47346299999998</c:v>
                </c:pt>
                <c:pt idx="2">
                  <c:v>195.01930300000001</c:v>
                </c:pt>
                <c:pt idx="3">
                  <c:v>103.35662699999999</c:v>
                </c:pt>
                <c:pt idx="4">
                  <c:v>67.031024000000002</c:v>
                </c:pt>
                <c:pt idx="5">
                  <c:v>33.806840999999999</c:v>
                </c:pt>
                <c:pt idx="6">
                  <c:v>29.023775999999991</c:v>
                </c:pt>
                <c:pt idx="7">
                  <c:v>28.207305000000009</c:v>
                </c:pt>
                <c:pt idx="8">
                  <c:v>46.815899000000016</c:v>
                </c:pt>
                <c:pt idx="9">
                  <c:v>132.58399099999994</c:v>
                </c:pt>
                <c:pt idx="10">
                  <c:v>195.98002599999995</c:v>
                </c:pt>
                <c:pt idx="11">
                  <c:v>242.62220700000003</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150"/>
        <c:overlap val="100"/>
        <c:axId val="235601280"/>
        <c:axId val="234820736"/>
      </c:barChart>
      <c:catAx>
        <c:axId val="235601280"/>
        <c:scaling>
          <c:orientation val="minMax"/>
        </c:scaling>
        <c:delete val="0"/>
        <c:axPos val="b"/>
        <c:majorTickMark val="none"/>
        <c:minorTickMark val="none"/>
        <c:tickLblPos val="nextTo"/>
        <c:txPr>
          <a:bodyPr/>
          <a:lstStyle/>
          <a:p>
            <a:pPr>
              <a:defRPr sz="8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601280"/>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292.11935099999994</c:v>
                </c:pt>
                <c:pt idx="1">
                  <c:v>937.33974999999941</c:v>
                </c:pt>
                <c:pt idx="2">
                  <c:v>436.16646800000012</c:v>
                </c:pt>
                <c:pt idx="3">
                  <c:v>166.14835500000001</c:v>
                </c:pt>
                <c:pt idx="4">
                  <c:v>106.04512799999999</c:v>
                </c:pt>
                <c:pt idx="5">
                  <c:v>696.27768000000026</c:v>
                </c:pt>
                <c:pt idx="6">
                  <c:v>173.92485000000002</c:v>
                </c:pt>
                <c:pt idx="7">
                  <c:v>4937.9516310000008</c:v>
                </c:pt>
                <c:pt idx="8">
                  <c:v>669.91581499999995</c:v>
                </c:pt>
                <c:pt idx="9">
                  <c:v>440.68285999999995</c:v>
                </c:pt>
                <c:pt idx="10">
                  <c:v>898.58481399999994</c:v>
                </c:pt>
                <c:pt idx="11">
                  <c:v>5141.8274690000017</c:v>
                </c:pt>
                <c:pt idx="12">
                  <c:v>3962.2511359999958</c:v>
                </c:pt>
                <c:pt idx="13">
                  <c:v>1878.8206519999999</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24.539021999999996</c:v>
                </c:pt>
                <c:pt idx="1">
                  <c:v>37.080089999999998</c:v>
                </c:pt>
                <c:pt idx="2">
                  <c:v>4.4251500000000004</c:v>
                </c:pt>
                <c:pt idx="3">
                  <c:v>211.16469999999998</c:v>
                </c:pt>
                <c:pt idx="4">
                  <c:v>42.444220000000001</c:v>
                </c:pt>
                <c:pt idx="5">
                  <c:v>7.9938900000000013</c:v>
                </c:pt>
                <c:pt idx="6">
                  <c:v>6.1059999999999999</c:v>
                </c:pt>
                <c:pt idx="7">
                  <c:v>810.50765000000024</c:v>
                </c:pt>
                <c:pt idx="8">
                  <c:v>17.210544000000002</c:v>
                </c:pt>
                <c:pt idx="9">
                  <c:v>6.1303000000000001</c:v>
                </c:pt>
                <c:pt idx="10">
                  <c:v>0</c:v>
                </c:pt>
                <c:pt idx="11">
                  <c:v>356.635898</c:v>
                </c:pt>
                <c:pt idx="12">
                  <c:v>613.65759800000023</c:v>
                </c:pt>
                <c:pt idx="13">
                  <c:v>4.6109620000000016</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263.87267900000001</c:v>
                </c:pt>
                <c:pt idx="1">
                  <c:v>49.708164000000011</c:v>
                </c:pt>
                <c:pt idx="2">
                  <c:v>0.49199999999999999</c:v>
                </c:pt>
                <c:pt idx="3">
                  <c:v>14.465356</c:v>
                </c:pt>
                <c:pt idx="4">
                  <c:v>2.9015099999999996</c:v>
                </c:pt>
                <c:pt idx="5">
                  <c:v>17.481900000000003</c:v>
                </c:pt>
                <c:pt idx="6">
                  <c:v>5.3550000000000004</c:v>
                </c:pt>
                <c:pt idx="7">
                  <c:v>46.777839</c:v>
                </c:pt>
                <c:pt idx="8">
                  <c:v>1.1920649999999999</c:v>
                </c:pt>
                <c:pt idx="9">
                  <c:v>58.0152</c:v>
                </c:pt>
                <c:pt idx="10">
                  <c:v>30.50216</c:v>
                </c:pt>
                <c:pt idx="11">
                  <c:v>24.188800000000004</c:v>
                </c:pt>
                <c:pt idx="12">
                  <c:v>141.85441500000005</c:v>
                </c:pt>
                <c:pt idx="13">
                  <c:v>18.735919999999997</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41.968505</c:v>
                </c:pt>
                <c:pt idx="1">
                  <c:v>5.8276629999999994</c:v>
                </c:pt>
                <c:pt idx="2">
                  <c:v>0.57699999999999996</c:v>
                </c:pt>
                <c:pt idx="3">
                  <c:v>15.952563</c:v>
                </c:pt>
                <c:pt idx="4">
                  <c:v>3.1018499999999998</c:v>
                </c:pt>
                <c:pt idx="5">
                  <c:v>8.4619</c:v>
                </c:pt>
                <c:pt idx="6">
                  <c:v>2.4531999999999998</c:v>
                </c:pt>
                <c:pt idx="7">
                  <c:v>67.263942999999983</c:v>
                </c:pt>
                <c:pt idx="8">
                  <c:v>23.602223000000006</c:v>
                </c:pt>
                <c:pt idx="9">
                  <c:v>26.375321000000003</c:v>
                </c:pt>
                <c:pt idx="10">
                  <c:v>3.2500010000000001</c:v>
                </c:pt>
                <c:pt idx="11">
                  <c:v>28.093347000000005</c:v>
                </c:pt>
                <c:pt idx="12">
                  <c:v>8.395975</c:v>
                </c:pt>
                <c:pt idx="13">
                  <c:v>17.695003</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5.5601660000000006</c:v>
                </c:pt>
                <c:pt idx="1">
                  <c:v>21.117644623718437</c:v>
                </c:pt>
                <c:pt idx="2">
                  <c:v>39.534289999999999</c:v>
                </c:pt>
                <c:pt idx="3">
                  <c:v>7.1471</c:v>
                </c:pt>
                <c:pt idx="4">
                  <c:v>65.071189000000004</c:v>
                </c:pt>
                <c:pt idx="5">
                  <c:v>1.042</c:v>
                </c:pt>
                <c:pt idx="6">
                  <c:v>11.3088</c:v>
                </c:pt>
                <c:pt idx="7">
                  <c:v>0.58326</c:v>
                </c:pt>
                <c:pt idx="8">
                  <c:v>4.9406859999999995</c:v>
                </c:pt>
                <c:pt idx="9">
                  <c:v>51.287059999999954</c:v>
                </c:pt>
                <c:pt idx="10">
                  <c:v>38.002379999999995</c:v>
                </c:pt>
                <c:pt idx="11">
                  <c:v>16.905595000000002</c:v>
                </c:pt>
                <c:pt idx="12">
                  <c:v>107.03308</c:v>
                </c:pt>
                <c:pt idx="13">
                  <c:v>13.754310000000002</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6484.1376869999967</c:v>
                </c:pt>
                <c:pt idx="1">
                  <c:v>2112.8899326922219</c:v>
                </c:pt>
                <c:pt idx="2">
                  <c:v>2847.1897509999994</c:v>
                </c:pt>
                <c:pt idx="3">
                  <c:v>1607.4384123466871</c:v>
                </c:pt>
                <c:pt idx="4">
                  <c:v>876.88463399999921</c:v>
                </c:pt>
                <c:pt idx="5">
                  <c:v>1576.2854320000001</c:v>
                </c:pt>
                <c:pt idx="6">
                  <c:v>1047.9223140000001</c:v>
                </c:pt>
                <c:pt idx="7">
                  <c:v>4501.2203459999982</c:v>
                </c:pt>
                <c:pt idx="8">
                  <c:v>1509.6906160000001</c:v>
                </c:pt>
                <c:pt idx="9">
                  <c:v>1272.870868</c:v>
                </c:pt>
                <c:pt idx="10">
                  <c:v>1893.7693120000006</c:v>
                </c:pt>
                <c:pt idx="11">
                  <c:v>2539.8810250000006</c:v>
                </c:pt>
                <c:pt idx="12">
                  <c:v>3967.240350999999</c:v>
                </c:pt>
                <c:pt idx="13">
                  <c:v>1271.1115289999998</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3879.8683460000061</c:v>
                </c:pt>
                <c:pt idx="1">
                  <c:v>1381.352598307778</c:v>
                </c:pt>
                <c:pt idx="2">
                  <c:v>786.06832999999961</c:v>
                </c:pt>
                <c:pt idx="3">
                  <c:v>657.08241917796602</c:v>
                </c:pt>
                <c:pt idx="4">
                  <c:v>307.60147999999998</c:v>
                </c:pt>
                <c:pt idx="5">
                  <c:v>1002.3576079999999</c:v>
                </c:pt>
                <c:pt idx="6">
                  <c:v>543.10657700000024</c:v>
                </c:pt>
                <c:pt idx="7">
                  <c:v>3951.3821700000012</c:v>
                </c:pt>
                <c:pt idx="8">
                  <c:v>877.29238799999916</c:v>
                </c:pt>
                <c:pt idx="9">
                  <c:v>757.25756599999988</c:v>
                </c:pt>
                <c:pt idx="10">
                  <c:v>1025.6325380000003</c:v>
                </c:pt>
                <c:pt idx="11">
                  <c:v>1146.9325780000004</c:v>
                </c:pt>
                <c:pt idx="12">
                  <c:v>1731.9831330000011</c:v>
                </c:pt>
                <c:pt idx="13">
                  <c:v>610.04576599999984</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128.592512</c:v>
                </c:pt>
                <c:pt idx="1">
                  <c:v>114.94991400000002</c:v>
                </c:pt>
                <c:pt idx="2">
                  <c:v>666.89572699999997</c:v>
                </c:pt>
                <c:pt idx="3">
                  <c:v>143.42862600000001</c:v>
                </c:pt>
                <c:pt idx="4">
                  <c:v>0.93018499999999993</c:v>
                </c:pt>
                <c:pt idx="5">
                  <c:v>21.928342000000004</c:v>
                </c:pt>
                <c:pt idx="6">
                  <c:v>14.356397000000003</c:v>
                </c:pt>
                <c:pt idx="7">
                  <c:v>58.667096999999977</c:v>
                </c:pt>
                <c:pt idx="8">
                  <c:v>16.109467000000002</c:v>
                </c:pt>
                <c:pt idx="9">
                  <c:v>188.89552100000003</c:v>
                </c:pt>
                <c:pt idx="10">
                  <c:v>53.869372999999989</c:v>
                </c:pt>
                <c:pt idx="11">
                  <c:v>17.037925000000001</c:v>
                </c:pt>
                <c:pt idx="12">
                  <c:v>166.98792399999991</c:v>
                </c:pt>
                <c:pt idx="13">
                  <c:v>3.7354549999999995</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104"/>
        <c:overlap val="100"/>
        <c:axId val="234987904"/>
        <c:axId val="234989440"/>
      </c:barChart>
      <c:catAx>
        <c:axId val="234987904"/>
        <c:scaling>
          <c:orientation val="minMax"/>
        </c:scaling>
        <c:delete val="0"/>
        <c:axPos val="b"/>
        <c:numFmt formatCode="General" sourceLinked="0"/>
        <c:majorTickMark val="none"/>
        <c:minorTickMark val="none"/>
        <c:tickLblPos val="nextTo"/>
        <c:txPr>
          <a:bodyPr/>
          <a:lstStyle/>
          <a:p>
            <a:pPr>
              <a:defRPr sz="900"/>
            </a:pPr>
            <a:endParaRPr lang="cs-CZ"/>
          </a:p>
        </c:txPr>
        <c:crossAx val="234989440"/>
        <c:crosses val="autoZero"/>
        <c:auto val="1"/>
        <c:lblAlgn val="ctr"/>
        <c:lblOffset val="100"/>
        <c:noMultiLvlLbl val="0"/>
      </c:catAx>
      <c:valAx>
        <c:axId val="234989440"/>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1.323893451804076E-3"/>
          <c:y val="0.96114816428424588"/>
          <c:w val="0.99867610654819594"/>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E1F-4E2D-ADCB-21064F22A93E}"/>
                </c:ext>
              </c:extLst>
            </c:dLbl>
            <c:dLbl>
              <c:idx val="2"/>
              <c:layout>
                <c:manualLayout>
                  <c:x val="0.16785260479487488"/>
                  <c:y val="1.4370510806595904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1F-4E2D-ADCB-21064F22A93E}"/>
                </c:ext>
              </c:extLst>
            </c:dLbl>
            <c:dLbl>
              <c:idx val="3"/>
              <c:layout>
                <c:manualLayout>
                  <c:x val="0.16113850060307988"/>
                  <c:y val="6.4667298629681277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E1F-4E2D-ADCB-21064F22A93E}"/>
                </c:ext>
              </c:extLst>
            </c:dLbl>
            <c:dLbl>
              <c:idx val="4"/>
              <c:layout>
                <c:manualLayout>
                  <c:x val="0.130924503070381"/>
                  <c:y val="0.11496408645276671"/>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1F-4E2D-ADCB-21064F22A93E}"/>
                </c:ext>
              </c:extLst>
            </c:dLbl>
            <c:dLbl>
              <c:idx val="7"/>
              <c:layout>
                <c:manualLayout>
                  <c:x val="3.3567877610867353E-3"/>
                  <c:y val="-1.43705108065958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20738.055958999998</c:v>
                </c:pt>
                <c:pt idx="1">
                  <c:v>2142.5060240000007</c:v>
                </c:pt>
                <c:pt idx="2">
                  <c:v>675.54300799999999</c:v>
                </c:pt>
                <c:pt idx="3">
                  <c:v>253.01849399999998</c:v>
                </c:pt>
                <c:pt idx="4">
                  <c:v>383.28756062371832</c:v>
                </c:pt>
                <c:pt idx="5">
                  <c:v>33508.532210038909</c:v>
                </c:pt>
                <c:pt idx="6">
                  <c:v>18657.963497485751</c:v>
                </c:pt>
                <c:pt idx="7">
                  <c:v>1596.3844650000001</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6550136406617455"/>
        </c:manualLayout>
      </c:layout>
      <c:barChart>
        <c:barDir val="col"/>
        <c:grouping val="stacked"/>
        <c:varyColors val="0"/>
        <c:ser>
          <c:idx val="0"/>
          <c:order val="0"/>
          <c:tx>
            <c:strRef>
              <c:f>'8.1'!$A$28</c:f>
              <c:strCache>
                <c:ptCount val="1"/>
                <c:pt idx="0">
                  <c:v>Průmysl</c:v>
                </c:pt>
              </c:strCache>
            </c:strRef>
          </c:tx>
          <c:invertIfNegative val="0"/>
          <c:val>
            <c:numRef>
              <c:f>'8.1'!$B$28:$M$28</c:f>
              <c:numCache>
                <c:formatCode>#\ ##0.0</c:formatCode>
                <c:ptCount val="12"/>
                <c:pt idx="0">
                  <c:v>53.462296000000002</c:v>
                </c:pt>
                <c:pt idx="1">
                  <c:v>38.883939999999996</c:v>
                </c:pt>
                <c:pt idx="2">
                  <c:v>38.756223000000006</c:v>
                </c:pt>
                <c:pt idx="3">
                  <c:v>20.590653000000003</c:v>
                </c:pt>
                <c:pt idx="4">
                  <c:v>14.058965000000001</c:v>
                </c:pt>
                <c:pt idx="5">
                  <c:v>7.1795159999999996</c:v>
                </c:pt>
                <c:pt idx="6">
                  <c:v>6.6482619999999999</c:v>
                </c:pt>
                <c:pt idx="7">
                  <c:v>6.3308249999999999</c:v>
                </c:pt>
                <c:pt idx="8">
                  <c:v>8.3293470000000003</c:v>
                </c:pt>
                <c:pt idx="9">
                  <c:v>19.682433</c:v>
                </c:pt>
                <c:pt idx="10">
                  <c:v>33.485636</c:v>
                </c:pt>
                <c:pt idx="11">
                  <c:v>44.711255000000001</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val>
            <c:numRef>
              <c:f>'8.1'!$B$29:$M$29</c:f>
              <c:numCache>
                <c:formatCode>#\ ##0.0</c:formatCode>
                <c:ptCount val="12"/>
                <c:pt idx="0">
                  <c:v>4.3502299999999998</c:v>
                </c:pt>
                <c:pt idx="1">
                  <c:v>3.4913719999999997</c:v>
                </c:pt>
                <c:pt idx="2">
                  <c:v>3.1647129999999999</c:v>
                </c:pt>
                <c:pt idx="3">
                  <c:v>1.9416149999999999</c:v>
                </c:pt>
                <c:pt idx="4">
                  <c:v>1.3878219999999999</c:v>
                </c:pt>
                <c:pt idx="5">
                  <c:v>0.345113</c:v>
                </c:pt>
                <c:pt idx="6">
                  <c:v>0.30369200000000002</c:v>
                </c:pt>
                <c:pt idx="7">
                  <c:v>0.309139</c:v>
                </c:pt>
                <c:pt idx="8">
                  <c:v>0.66919300000000004</c:v>
                </c:pt>
                <c:pt idx="9">
                  <c:v>2.0009980000000001</c:v>
                </c:pt>
                <c:pt idx="10">
                  <c:v>2.836433</c:v>
                </c:pt>
                <c:pt idx="11">
                  <c:v>3.738702</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val>
            <c:numRef>
              <c:f>'8.1'!$B$30:$M$30</c:f>
              <c:numCache>
                <c:formatCode>#\ ##0.0</c:formatCode>
                <c:ptCount val="12"/>
                <c:pt idx="0">
                  <c:v>48.934877</c:v>
                </c:pt>
                <c:pt idx="1">
                  <c:v>37.492204999999998</c:v>
                </c:pt>
                <c:pt idx="2">
                  <c:v>35.371038999999996</c:v>
                </c:pt>
                <c:pt idx="3">
                  <c:v>20.508448000000001</c:v>
                </c:pt>
                <c:pt idx="4">
                  <c:v>11.291625</c:v>
                </c:pt>
                <c:pt idx="5">
                  <c:v>2.8046700000000002</c:v>
                </c:pt>
                <c:pt idx="6">
                  <c:v>2.46915</c:v>
                </c:pt>
                <c:pt idx="7">
                  <c:v>1.996559</c:v>
                </c:pt>
                <c:pt idx="8">
                  <c:v>4.9340029999999997</c:v>
                </c:pt>
                <c:pt idx="9">
                  <c:v>21.027956999999997</c:v>
                </c:pt>
                <c:pt idx="10">
                  <c:v>33.651659000000002</c:v>
                </c:pt>
                <c:pt idx="11">
                  <c:v>43.390487</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val>
            <c:numRef>
              <c:f>'8.1'!$B$31:$M$31</c:f>
              <c:numCache>
                <c:formatCode>#\ ##0.0</c:formatCode>
                <c:ptCount val="12"/>
                <c:pt idx="0">
                  <c:v>7.8849819999999999</c:v>
                </c:pt>
                <c:pt idx="1">
                  <c:v>6.7368239999999995</c:v>
                </c:pt>
                <c:pt idx="2">
                  <c:v>5.9148419999999993</c:v>
                </c:pt>
                <c:pt idx="3">
                  <c:v>2.976747</c:v>
                </c:pt>
                <c:pt idx="4">
                  <c:v>1.9924040000000001</c:v>
                </c:pt>
                <c:pt idx="5">
                  <c:v>0.83572599999999997</c:v>
                </c:pt>
                <c:pt idx="6">
                  <c:v>0.48588500000000001</c:v>
                </c:pt>
                <c:pt idx="7">
                  <c:v>0.40799000000000002</c:v>
                </c:pt>
                <c:pt idx="8">
                  <c:v>1.1835039999999999</c:v>
                </c:pt>
                <c:pt idx="9">
                  <c:v>2.9384950000000001</c:v>
                </c:pt>
                <c:pt idx="10">
                  <c:v>5.0324729999999995</c:v>
                </c:pt>
                <c:pt idx="11">
                  <c:v>5.578633</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invertIfNegative val="0"/>
          <c:val>
            <c:numRef>
              <c:f>'8.1'!$B$32:$M$32</c:f>
              <c:numCache>
                <c:formatCode>#\ ##0.0</c:formatCode>
                <c:ptCount val="12"/>
                <c:pt idx="0">
                  <c:v>1.004461</c:v>
                </c:pt>
                <c:pt idx="1">
                  <c:v>0.73814400000000002</c:v>
                </c:pt>
                <c:pt idx="2">
                  <c:v>0.740761</c:v>
                </c:pt>
                <c:pt idx="3">
                  <c:v>0.447351</c:v>
                </c:pt>
                <c:pt idx="4">
                  <c:v>0.19602699999999998</c:v>
                </c:pt>
                <c:pt idx="5">
                  <c:v>9.6057000000000003E-2</c:v>
                </c:pt>
                <c:pt idx="6">
                  <c:v>6.6945999999999992E-2</c:v>
                </c:pt>
                <c:pt idx="7">
                  <c:v>5.6045000000000005E-2</c:v>
                </c:pt>
                <c:pt idx="8">
                  <c:v>9.8900000000000002E-2</c:v>
                </c:pt>
                <c:pt idx="9">
                  <c:v>0.53544100000000006</c:v>
                </c:pt>
                <c:pt idx="10">
                  <c:v>0.69973699999999994</c:v>
                </c:pt>
                <c:pt idx="11">
                  <c:v>0.88029600000000008</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invertIfNegative val="0"/>
          <c:val>
            <c:numRef>
              <c:f>'8.1'!$B$33:$M$33</c:f>
              <c:numCache>
                <c:formatCode>#\ ##0.0</c:formatCode>
                <c:ptCount val="12"/>
                <c:pt idx="0">
                  <c:v>990.25621000000001</c:v>
                </c:pt>
                <c:pt idx="1">
                  <c:v>774.04431499999998</c:v>
                </c:pt>
                <c:pt idx="2">
                  <c:v>745.15363200000013</c:v>
                </c:pt>
                <c:pt idx="3">
                  <c:v>499.38879199999997</c:v>
                </c:pt>
                <c:pt idx="4">
                  <c:v>389.63793299999998</c:v>
                </c:pt>
                <c:pt idx="5">
                  <c:v>216.36201599999998</c:v>
                </c:pt>
                <c:pt idx="6">
                  <c:v>178.41855999999999</c:v>
                </c:pt>
                <c:pt idx="7">
                  <c:v>173.59695799999997</c:v>
                </c:pt>
                <c:pt idx="8">
                  <c:v>257.94492500000001</c:v>
                </c:pt>
                <c:pt idx="9">
                  <c:v>559.48469800000009</c:v>
                </c:pt>
                <c:pt idx="10">
                  <c:v>770.29036899999994</c:v>
                </c:pt>
                <c:pt idx="11">
                  <c:v>929.55927899999983</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invertIfNegative val="0"/>
          <c:val>
            <c:numRef>
              <c:f>'8.1'!$B$34:$M$34</c:f>
              <c:numCache>
                <c:formatCode>#\ ##0.0</c:formatCode>
                <c:ptCount val="12"/>
                <c:pt idx="0">
                  <c:v>670.88090399999999</c:v>
                </c:pt>
                <c:pt idx="1">
                  <c:v>515.56789300000003</c:v>
                </c:pt>
                <c:pt idx="2">
                  <c:v>488.61299100000008</c:v>
                </c:pt>
                <c:pt idx="3">
                  <c:v>276.64970099999994</c:v>
                </c:pt>
                <c:pt idx="4">
                  <c:v>189.60333800000001</c:v>
                </c:pt>
                <c:pt idx="5">
                  <c:v>86.262381999999988</c:v>
                </c:pt>
                <c:pt idx="6">
                  <c:v>64.851164999999995</c:v>
                </c:pt>
                <c:pt idx="7">
                  <c:v>61.415419000000007</c:v>
                </c:pt>
                <c:pt idx="8">
                  <c:v>113.92703899999999</c:v>
                </c:pt>
                <c:pt idx="9">
                  <c:v>328.6086249999999</c:v>
                </c:pt>
                <c:pt idx="10">
                  <c:v>478.05100999999979</c:v>
                </c:pt>
                <c:pt idx="11">
                  <c:v>605.43787899999995</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invertIfNegative val="0"/>
          <c:val>
            <c:numRef>
              <c:f>'8.1'!$B$35:$M$35</c:f>
              <c:numCache>
                <c:formatCode>#\ ##0.0</c:formatCode>
                <c:ptCount val="12"/>
                <c:pt idx="0">
                  <c:v>23.086041000000002</c:v>
                </c:pt>
                <c:pt idx="1">
                  <c:v>18.696788999999999</c:v>
                </c:pt>
                <c:pt idx="2">
                  <c:v>17.65361</c:v>
                </c:pt>
                <c:pt idx="3">
                  <c:v>9.2026070000000004</c:v>
                </c:pt>
                <c:pt idx="4">
                  <c:v>5.5620559999999992</c:v>
                </c:pt>
                <c:pt idx="5">
                  <c:v>2.7995519999999998</c:v>
                </c:pt>
                <c:pt idx="6">
                  <c:v>2.4974639999999999</c:v>
                </c:pt>
                <c:pt idx="7">
                  <c:v>2.5230349999999997</c:v>
                </c:pt>
                <c:pt idx="8">
                  <c:v>3.6643119999999998</c:v>
                </c:pt>
                <c:pt idx="9">
                  <c:v>9.5639439999999993</c:v>
                </c:pt>
                <c:pt idx="10">
                  <c:v>13.957647000000001</c:v>
                </c:pt>
                <c:pt idx="11">
                  <c:v>19.385455</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1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pPr>
            <a:endParaRPr lang="cs-CZ"/>
          </a:p>
        </c:txPr>
        <c:crossAx val="233663488"/>
        <c:crosses val="autoZero"/>
        <c:auto val="1"/>
        <c:lblAlgn val="ctr"/>
        <c:lblOffset val="100"/>
        <c:noMultiLvlLbl val="0"/>
      </c:catAx>
      <c:valAx>
        <c:axId val="233663488"/>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33661952"/>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3923655005223349"/>
        </c:manualLayout>
      </c:layout>
      <c:barChart>
        <c:barDir val="bar"/>
        <c:grouping val="clustered"/>
        <c:varyColors val="0"/>
        <c:ser>
          <c:idx val="0"/>
          <c:order val="0"/>
          <c:tx>
            <c:strRef>
              <c:f>'8.1'!$M$40</c:f>
              <c:strCache>
                <c:ptCount val="1"/>
                <c:pt idx="0">
                  <c:v>Instalovaný výkon</c:v>
                </c:pt>
              </c:strCache>
            </c:strRef>
          </c:tx>
          <c:invertIfNegative val="0"/>
          <c:val>
            <c:numRef>
              <c:f>'8.1'!$N$40</c:f>
              <c:numCache>
                <c:formatCode>0.0%</c:formatCode>
                <c:ptCount val="1"/>
                <c:pt idx="0">
                  <c:v>5.184184074538245E-2</c:v>
                </c:pt>
              </c:numCache>
            </c:numRef>
          </c:val>
          <c:extLst>
            <c:ext xmlns:c16="http://schemas.microsoft.com/office/drawing/2014/chart" uri="{C3380CC4-5D6E-409C-BE32-E72D297353CC}">
              <c16:uniqueId val="{00000000-92D8-4483-98D6-699F0B52D202}"/>
            </c:ext>
          </c:extLst>
        </c:ser>
        <c:ser>
          <c:idx val="1"/>
          <c:order val="1"/>
          <c:tx>
            <c:strRef>
              <c:f>'8.1'!$M$41</c:f>
              <c:strCache>
                <c:ptCount val="1"/>
                <c:pt idx="0">
                  <c:v>Výroba tepla brutto</c:v>
                </c:pt>
              </c:strCache>
            </c:strRef>
          </c:tx>
          <c:invertIfNegative val="0"/>
          <c:val>
            <c:numRef>
              <c:f>'8.1'!$N$41</c:f>
              <c:numCache>
                <c:formatCode>0.0%</c:formatCode>
                <c:ptCount val="1"/>
                <c:pt idx="0">
                  <c:v>3.452706908924353E-2</c:v>
                </c:pt>
              </c:numCache>
            </c:numRef>
          </c:val>
          <c:extLst>
            <c:ext xmlns:c16="http://schemas.microsoft.com/office/drawing/2014/chart" uri="{C3380CC4-5D6E-409C-BE32-E72D297353CC}">
              <c16:uniqueId val="{00000001-92D8-4483-98D6-699F0B52D202}"/>
            </c:ext>
          </c:extLst>
        </c:ser>
        <c:ser>
          <c:idx val="2"/>
          <c:order val="2"/>
          <c:tx>
            <c:strRef>
              <c:f>'8.1'!$M$42</c:f>
              <c:strCache>
                <c:ptCount val="1"/>
                <c:pt idx="0">
                  <c:v>Dodávky tepla</c:v>
                </c:pt>
              </c:strCache>
            </c:strRef>
          </c:tx>
          <c:invertIfNegative val="0"/>
          <c:val>
            <c:numRef>
              <c:f>'8.1'!$N$42</c:f>
              <c:numCache>
                <c:formatCode>0.0%</c:formatCode>
                <c:ptCount val="1"/>
                <c:pt idx="0">
                  <c:v>4.7856484443445452E-2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7438464"/>
        <c:crosses val="max"/>
        <c:crossBetween val="between"/>
      </c:valAx>
    </c:plotArea>
    <c:legend>
      <c:legendPos val="b"/>
      <c:layout>
        <c:manualLayout>
          <c:xMode val="edge"/>
          <c:yMode val="edge"/>
          <c:x val="0.18609824399565114"/>
          <c:y val="0.70311491227195055"/>
          <c:w val="0.81390175600434878"/>
          <c:h val="0.296885087728049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'8.1'!$A$10</c:f>
              <c:strCache>
                <c:ptCount val="1"/>
                <c:pt idx="0">
                  <c:v>Biomasa</c:v>
                </c:pt>
              </c:strCache>
            </c:strRef>
          </c:tx>
          <c:spPr>
            <a:solidFill>
              <a:schemeClr val="accent3">
                <a:lumMod val="75000"/>
              </a:schemeClr>
            </a:solidFill>
          </c:spPr>
          <c:invertIfNegative val="0"/>
          <c:val>
            <c:numRef>
              <c:f>'8.1'!$B$10:$M$10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bg2">
                <a:lumMod val="50000"/>
              </a:schemeClr>
            </a:solidFill>
          </c:spPr>
          <c:invertIfNegative val="0"/>
          <c:val>
            <c:numRef>
              <c:f>'8.1'!$B$11:$M$11</c:f>
              <c:numCache>
                <c:formatCode>#\ ##0.0</c:formatCode>
                <c:ptCount val="12"/>
                <c:pt idx="0">
                  <c:v>3.633</c:v>
                </c:pt>
                <c:pt idx="1">
                  <c:v>3.036</c:v>
                </c:pt>
                <c:pt idx="2">
                  <c:v>3.1850000000000001</c:v>
                </c:pt>
                <c:pt idx="3">
                  <c:v>3.9780000000000002</c:v>
                </c:pt>
                <c:pt idx="4">
                  <c:v>3.6840000000000002</c:v>
                </c:pt>
                <c:pt idx="5">
                  <c:v>2.7890000000000001</c:v>
                </c:pt>
                <c:pt idx="6">
                  <c:v>2.5830000000000002</c:v>
                </c:pt>
                <c:pt idx="7">
                  <c:v>2.4340000000000002</c:v>
                </c:pt>
                <c:pt idx="8">
                  <c:v>2.9649999999999999</c:v>
                </c:pt>
                <c:pt idx="9">
                  <c:v>4.1319999999999997</c:v>
                </c:pt>
                <c:pt idx="10">
                  <c:v>4.1050000000000004</c:v>
                </c:pt>
                <c:pt idx="11">
                  <c:v>4.157</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tx1"/>
            </a:solidFill>
          </c:spPr>
          <c:invertIfNegative val="0"/>
          <c:val>
            <c:numRef>
              <c:f>'8.1'!$B$12:$M$12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invertIfNegative val="0"/>
          <c:val>
            <c:numRef>
              <c:f>'8.1'!$B$13:$M$13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invertIfNegative val="0"/>
          <c:val>
            <c:numRef>
              <c:f>'8.1'!$B$14:$M$14</c:f>
              <c:numCache>
                <c:formatCode>#\ ##0.0</c:formatCode>
                <c:ptCount val="12"/>
                <c:pt idx="0">
                  <c:v>0.23300000000000001</c:v>
                </c:pt>
                <c:pt idx="1">
                  <c:v>0.28699999999999998</c:v>
                </c:pt>
                <c:pt idx="2">
                  <c:v>0.317</c:v>
                </c:pt>
                <c:pt idx="3">
                  <c:v>0.35299999999999998</c:v>
                </c:pt>
                <c:pt idx="4">
                  <c:v>0.36599999999999999</c:v>
                </c:pt>
                <c:pt idx="5">
                  <c:v>0.60499999999999998</c:v>
                </c:pt>
                <c:pt idx="6">
                  <c:v>1.1970000000000001</c:v>
                </c:pt>
                <c:pt idx="7">
                  <c:v>1.113</c:v>
                </c:pt>
                <c:pt idx="8">
                  <c:v>0.79200000000000004</c:v>
                </c:pt>
                <c:pt idx="9">
                  <c:v>0.38500000000000001</c:v>
                </c:pt>
                <c:pt idx="10">
                  <c:v>0.216</c:v>
                </c:pt>
                <c:pt idx="11">
                  <c:v>0.217</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invertIfNegative val="0"/>
          <c:val>
            <c:numRef>
              <c:f>'8.1'!$B$15:$M$15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6E4932"/>
            </a:solidFill>
          </c:spPr>
          <c:invertIfNegative val="0"/>
          <c:val>
            <c:numRef>
              <c:f>'8.1'!$B$16:$M$16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invertIfNegative val="0"/>
          <c:val>
            <c:numRef>
              <c:f>'8.1'!$B$17:$M$17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invertIfNegative val="0"/>
          <c:val>
            <c:numRef>
              <c:f>'8.1'!$B$18:$M$18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invertIfNegative val="0"/>
          <c:val>
            <c:numRef>
              <c:f>'8.1'!$B$19:$M$19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invertIfNegative val="0"/>
          <c:val>
            <c:numRef>
              <c:f>'8.1'!$B$20:$M$20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invertIfNegative val="0"/>
          <c:val>
            <c:numRef>
              <c:f>'8.1'!$B$21:$M$21</c:f>
              <c:numCache>
                <c:formatCode>#\ ##0.0</c:formatCode>
                <c:ptCount val="12"/>
                <c:pt idx="0">
                  <c:v>91.555000000000007</c:v>
                </c:pt>
                <c:pt idx="1">
                  <c:v>87.855999999999995</c:v>
                </c:pt>
                <c:pt idx="2">
                  <c:v>78.775999999999996</c:v>
                </c:pt>
                <c:pt idx="3">
                  <c:v>70.463999999999999</c:v>
                </c:pt>
                <c:pt idx="4">
                  <c:v>60.518000000000001</c:v>
                </c:pt>
                <c:pt idx="5">
                  <c:v>54.298000000000002</c:v>
                </c:pt>
                <c:pt idx="6">
                  <c:v>53.048000000000002</c:v>
                </c:pt>
                <c:pt idx="7">
                  <c:v>60.996000000000002</c:v>
                </c:pt>
                <c:pt idx="8">
                  <c:v>26.972000000000001</c:v>
                </c:pt>
                <c:pt idx="9">
                  <c:v>71.015000000000001</c:v>
                </c:pt>
                <c:pt idx="10">
                  <c:v>83.373999999999995</c:v>
                </c:pt>
                <c:pt idx="11">
                  <c:v>83.691000000000003</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invertIfNegative val="0"/>
          <c:val>
            <c:numRef>
              <c:f>'8.1'!$B$22:$M$22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invertIfNegative val="0"/>
          <c:val>
            <c:numRef>
              <c:f>'8.1'!$B$23:$M$23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invertIfNegative val="0"/>
          <c:val>
            <c:numRef>
              <c:f>'8.1'!$B$24:$M$24</c:f>
              <c:numCache>
                <c:formatCode>#\ ##0.0</c:formatCode>
                <c:ptCount val="12"/>
                <c:pt idx="0">
                  <c:v>0.50390999999999997</c:v>
                </c:pt>
                <c:pt idx="1">
                  <c:v>0.45197999999999999</c:v>
                </c:pt>
                <c:pt idx="2">
                  <c:v>0.46861999999999998</c:v>
                </c:pt>
                <c:pt idx="3">
                  <c:v>0.17043</c:v>
                </c:pt>
                <c:pt idx="4">
                  <c:v>5.212E-2</c:v>
                </c:pt>
                <c:pt idx="5">
                  <c:v>0</c:v>
                </c:pt>
                <c:pt idx="6">
                  <c:v>0.13200000000000001</c:v>
                </c:pt>
                <c:pt idx="7">
                  <c:v>0</c:v>
                </c:pt>
                <c:pt idx="8">
                  <c:v>5.3190000000000001E-2</c:v>
                </c:pt>
                <c:pt idx="9">
                  <c:v>0.13932</c:v>
                </c:pt>
                <c:pt idx="10">
                  <c:v>0.22625000000000001</c:v>
                </c:pt>
                <c:pt idx="11">
                  <c:v>0.29863000000000001</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solidFill>
              <a:srgbClr val="EBE600"/>
            </a:solidFill>
          </c:spPr>
          <c:invertIfNegative val="0"/>
          <c:val>
            <c:numRef>
              <c:f>'8.1'!$B$25:$M$25</c:f>
              <c:numCache>
                <c:formatCode>#\ ##0.0</c:formatCode>
                <c:ptCount val="12"/>
                <c:pt idx="0">
                  <c:v>519.36974799999996</c:v>
                </c:pt>
                <c:pt idx="1">
                  <c:v>391.61076099999997</c:v>
                </c:pt>
                <c:pt idx="2">
                  <c:v>379.54582699999986</c:v>
                </c:pt>
                <c:pt idx="3">
                  <c:v>224.95881499999993</c:v>
                </c:pt>
                <c:pt idx="4">
                  <c:v>163.52365700000004</c:v>
                </c:pt>
                <c:pt idx="5">
                  <c:v>89.291547000000008</c:v>
                </c:pt>
                <c:pt idx="6">
                  <c:v>151.18041699999998</c:v>
                </c:pt>
                <c:pt idx="7">
                  <c:v>100.21403699999999</c:v>
                </c:pt>
                <c:pt idx="8">
                  <c:v>122.379893</c:v>
                </c:pt>
                <c:pt idx="9">
                  <c:v>262.79131900000004</c:v>
                </c:pt>
                <c:pt idx="10">
                  <c:v>363.86205799999993</c:v>
                </c:pt>
                <c:pt idx="11">
                  <c:v>471.686215</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1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pPr>
            <a:endParaRPr lang="cs-CZ"/>
          </a:p>
        </c:txPr>
        <c:crossAx val="237530112"/>
        <c:crosses val="autoZero"/>
        <c:auto val="1"/>
        <c:lblAlgn val="ctr"/>
        <c:lblOffset val="100"/>
        <c:noMultiLvlLbl val="0"/>
      </c:catAx>
      <c:valAx>
        <c:axId val="237530112"/>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37528576"/>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309D-4605-81BD-91F8FB0C4FD3}"/>
              </c:ext>
            </c:extLst>
          </c:dPt>
          <c:dPt>
            <c:idx val="1"/>
            <c:bubble3D val="0"/>
            <c:spPr>
              <a:solidFill>
                <a:srgbClr val="EEECE1">
                  <a:lumMod val="50000"/>
                </a:srgbClr>
              </a:solidFill>
            </c:spPr>
            <c:extLst>
              <c:ext xmlns:c16="http://schemas.microsoft.com/office/drawing/2014/chart" uri="{C3380CC4-5D6E-409C-BE32-E72D297353CC}">
                <c16:uniqueId val="{00000003-309D-4605-81BD-91F8FB0C4FD3}"/>
              </c:ext>
            </c:extLst>
          </c:dPt>
          <c:dPt>
            <c:idx val="2"/>
            <c:bubble3D val="0"/>
            <c:spPr>
              <a:solidFill>
                <a:sysClr val="windowText" lastClr="000000"/>
              </a:solidFill>
            </c:spPr>
            <c:extLst>
              <c:ext xmlns:c16="http://schemas.microsoft.com/office/drawing/2014/chart" uri="{C3380CC4-5D6E-409C-BE32-E72D297353CC}">
                <c16:uniqueId val="{00000005-309D-4605-81BD-91F8FB0C4FD3}"/>
              </c:ext>
            </c:extLst>
          </c:dPt>
          <c:dPt>
            <c:idx val="5"/>
            <c:bubble3D val="0"/>
            <c:extLst>
              <c:ext xmlns:c16="http://schemas.microsoft.com/office/drawing/2014/chart" uri="{C3380CC4-5D6E-409C-BE32-E72D297353CC}">
                <c16:uniqueId val="{00000006-309D-4605-81BD-91F8FB0C4FD3}"/>
              </c:ext>
            </c:extLst>
          </c:dPt>
          <c:dPt>
            <c:idx val="6"/>
            <c:bubble3D val="0"/>
            <c:spPr>
              <a:solidFill>
                <a:srgbClr val="6E4932"/>
              </a:solidFill>
            </c:spPr>
            <c:extLst>
              <c:ext xmlns:c16="http://schemas.microsoft.com/office/drawing/2014/chart" uri="{C3380CC4-5D6E-409C-BE32-E72D297353CC}">
                <c16:uniqueId val="{00000008-309D-4605-81BD-91F8FB0C4FD3}"/>
              </c:ext>
            </c:extLst>
          </c:dPt>
          <c:dPt>
            <c:idx val="7"/>
            <c:bubble3D val="0"/>
            <c:extLst>
              <c:ext xmlns:c16="http://schemas.microsoft.com/office/drawing/2014/chart" uri="{C3380CC4-5D6E-409C-BE32-E72D297353CC}">
                <c16:uniqueId val="{00000009-309D-4605-81BD-91F8FB0C4FD3}"/>
              </c:ext>
            </c:extLst>
          </c:dPt>
          <c:dPt>
            <c:idx val="15"/>
            <c:bubble3D val="0"/>
            <c:spPr>
              <a:solidFill>
                <a:srgbClr val="EBE600"/>
              </a:solidFill>
            </c:spPr>
            <c:extLst>
              <c:ext xmlns:c16="http://schemas.microsoft.com/office/drawing/2014/chart" uri="{C3380CC4-5D6E-409C-BE32-E72D297353CC}">
                <c16:uniqueId val="{0000000B-309D-4605-81BD-91F8FB0C4FD3}"/>
              </c:ext>
            </c:extLst>
          </c:dPt>
          <c:cat>
            <c:numRef>
              <c:f>'8.1'!$U$10:$U$25</c:f>
              <c:numCache>
                <c:formatCode>0.0%</c:formatCode>
                <c:ptCount val="16"/>
              </c:numCache>
            </c:numRef>
          </c:cat>
          <c:val>
            <c:numRef>
              <c:f>'8.1'!$P$10:$P$25</c:f>
              <c:numCache>
                <c:formatCode>0.0</c:formatCode>
                <c:ptCount val="16"/>
              </c:numCache>
            </c:numRef>
          </c:val>
          <c:extLst>
            <c:ext xmlns:c16="http://schemas.microsoft.com/office/drawing/2014/chart" uri="{C3380CC4-5D6E-409C-BE32-E72D297353CC}">
              <c16:uniqueId val="{0000000C-309D-4605-81BD-91F8FB0C4FD3}"/>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0.9847636018845145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460E-4CF6-B3D5-472A3D958B04}"/>
              </c:ext>
            </c:extLst>
          </c:dPt>
          <c:cat>
            <c:numRef>
              <c:f>'8.1'!$U$28:$U$35</c:f>
              <c:numCache>
                <c:formatCode>#\ ##0.0</c:formatCode>
                <c:ptCount val="8"/>
              </c:numCache>
            </c:numRef>
          </c:cat>
          <c:val>
            <c:numRef>
              <c:f>'8.1'!$P$28:$P$35</c:f>
              <c:numCache>
                <c:formatCode>0.0</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'8.2'!$A$27</c:f>
              <c:strCache>
                <c:ptCount val="1"/>
                <c:pt idx="0">
                  <c:v>Průmysl</c:v>
                </c:pt>
              </c:strCache>
            </c:strRef>
          </c:tx>
          <c:invertIfNegative val="0"/>
          <c:val>
            <c:numRef>
              <c:f>'8.2'!$B$27:$M$27</c:f>
              <c:numCache>
                <c:formatCode>#\ ##0.0</c:formatCode>
                <c:ptCount val="12"/>
                <c:pt idx="0">
                  <c:v>130.34006599999998</c:v>
                </c:pt>
                <c:pt idx="1">
                  <c:v>106.90576599999999</c:v>
                </c:pt>
                <c:pt idx="2">
                  <c:v>105.05625500000002</c:v>
                </c:pt>
                <c:pt idx="3">
                  <c:v>66.026965999999987</c:v>
                </c:pt>
                <c:pt idx="4">
                  <c:v>49.777009000000014</c:v>
                </c:pt>
                <c:pt idx="5">
                  <c:v>46.928386000000003</c:v>
                </c:pt>
                <c:pt idx="6">
                  <c:v>61.340843999999997</c:v>
                </c:pt>
                <c:pt idx="7">
                  <c:v>45.178833000000004</c:v>
                </c:pt>
                <c:pt idx="8">
                  <c:v>51.231167000000006</c:v>
                </c:pt>
                <c:pt idx="9">
                  <c:v>72.00657600000001</c:v>
                </c:pt>
                <c:pt idx="10">
                  <c:v>96.667600000000007</c:v>
                </c:pt>
                <c:pt idx="11">
                  <c:v>105.88028200000001</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val>
            <c:numRef>
              <c:f>'8.2'!$B$28:$M$28</c:f>
              <c:numCache>
                <c:formatCode>#\ ##0.0</c:formatCode>
                <c:ptCount val="12"/>
                <c:pt idx="0">
                  <c:v>2.9777900000000002</c:v>
                </c:pt>
                <c:pt idx="1">
                  <c:v>2.3903199999999996</c:v>
                </c:pt>
                <c:pt idx="2">
                  <c:v>2.31887</c:v>
                </c:pt>
                <c:pt idx="3">
                  <c:v>1.5473400000000002</c:v>
                </c:pt>
                <c:pt idx="4">
                  <c:v>1.0166900000000001</c:v>
                </c:pt>
                <c:pt idx="5">
                  <c:v>0.69059999999999999</c:v>
                </c:pt>
                <c:pt idx="6">
                  <c:v>2.50136</c:v>
                </c:pt>
                <c:pt idx="7">
                  <c:v>1.3226899999999999</c:v>
                </c:pt>
                <c:pt idx="8">
                  <c:v>3.5882499999999999</c:v>
                </c:pt>
                <c:pt idx="9">
                  <c:v>7.1381399999999999</c:v>
                </c:pt>
                <c:pt idx="10">
                  <c:v>5.7059999999999995</c:v>
                </c:pt>
                <c:pt idx="11">
                  <c:v>5.8820399999999999</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val>
            <c:numRef>
              <c:f>'8.2'!$B$29:$M$29</c:f>
              <c:numCache>
                <c:formatCode>#\ ##0.0</c:formatCode>
                <c:ptCount val="12"/>
                <c:pt idx="0">
                  <c:v>9.795496</c:v>
                </c:pt>
                <c:pt idx="1">
                  <c:v>7.2768010000000007</c:v>
                </c:pt>
                <c:pt idx="2">
                  <c:v>7.3735159999999995</c:v>
                </c:pt>
                <c:pt idx="3">
                  <c:v>3.4128890000000003</c:v>
                </c:pt>
                <c:pt idx="4">
                  <c:v>1.3366099999999999</c:v>
                </c:pt>
                <c:pt idx="5">
                  <c:v>0.22505700000000001</c:v>
                </c:pt>
                <c:pt idx="6">
                  <c:v>0.17275800000000002</c:v>
                </c:pt>
                <c:pt idx="7">
                  <c:v>0.14438200000000001</c:v>
                </c:pt>
                <c:pt idx="8">
                  <c:v>0.243538</c:v>
                </c:pt>
                <c:pt idx="9">
                  <c:v>3.6309089999999999</c:v>
                </c:pt>
                <c:pt idx="10">
                  <c:v>7.0055139999999998</c:v>
                </c:pt>
                <c:pt idx="11">
                  <c:v>9.0906939999999992</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val>
            <c:numRef>
              <c:f>'8.2'!$B$30:$M$30</c:f>
              <c:numCache>
                <c:formatCode>#\ ##0.0</c:formatCode>
                <c:ptCount val="12"/>
                <c:pt idx="0">
                  <c:v>0.87042799999999998</c:v>
                </c:pt>
                <c:pt idx="1">
                  <c:v>0.80631299999999995</c:v>
                </c:pt>
                <c:pt idx="2">
                  <c:v>0.71440700000000001</c:v>
                </c:pt>
                <c:pt idx="3">
                  <c:v>0.46667799999999998</c:v>
                </c:pt>
                <c:pt idx="4">
                  <c:v>0.27594399999999997</c:v>
                </c:pt>
                <c:pt idx="5">
                  <c:v>0.13497800000000001</c:v>
                </c:pt>
                <c:pt idx="6">
                  <c:v>0.11661599999999998</c:v>
                </c:pt>
                <c:pt idx="7">
                  <c:v>9.4716999999999996E-2</c:v>
                </c:pt>
                <c:pt idx="8">
                  <c:v>0.143067</c:v>
                </c:pt>
                <c:pt idx="9">
                  <c:v>0.50154499999999991</c:v>
                </c:pt>
                <c:pt idx="10">
                  <c:v>0.73731800000000003</c:v>
                </c:pt>
                <c:pt idx="11">
                  <c:v>0.96565200000000007</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invertIfNegative val="0"/>
          <c:val>
            <c:numRef>
              <c:f>'8.2'!$B$31:$M$31</c:f>
              <c:numCache>
                <c:formatCode>#\ ##0.0</c:formatCode>
                <c:ptCount val="12"/>
                <c:pt idx="0">
                  <c:v>2.7011314538462345</c:v>
                </c:pt>
                <c:pt idx="1">
                  <c:v>2.1433919797724283</c:v>
                </c:pt>
                <c:pt idx="2">
                  <c:v>2.5471310829479656</c:v>
                </c:pt>
                <c:pt idx="3">
                  <c:v>1.9823133050723971</c:v>
                </c:pt>
                <c:pt idx="4">
                  <c:v>1.9044618875803034</c:v>
                </c:pt>
                <c:pt idx="5">
                  <c:v>1.1378312807531483</c:v>
                </c:pt>
                <c:pt idx="6">
                  <c:v>0.53785000000000005</c:v>
                </c:pt>
                <c:pt idx="7">
                  <c:v>0.41287999999999997</c:v>
                </c:pt>
                <c:pt idx="8">
                  <c:v>0.67177047985694283</c:v>
                </c:pt>
                <c:pt idx="9">
                  <c:v>1.3086351892522956</c:v>
                </c:pt>
                <c:pt idx="10">
                  <c:v>2.9285040678145902</c:v>
                </c:pt>
                <c:pt idx="11">
                  <c:v>2.8417438968221309</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invertIfNegative val="0"/>
          <c:val>
            <c:numRef>
              <c:f>'8.2'!$B$32:$M$32</c:f>
              <c:numCache>
                <c:formatCode>#\ ##0.0</c:formatCode>
                <c:ptCount val="12"/>
                <c:pt idx="0">
                  <c:v>319.40521640871935</c:v>
                </c:pt>
                <c:pt idx="1">
                  <c:v>252.79713165536202</c:v>
                </c:pt>
                <c:pt idx="2">
                  <c:v>245.27871996296292</c:v>
                </c:pt>
                <c:pt idx="3">
                  <c:v>150.76699814893612</c:v>
                </c:pt>
                <c:pt idx="4">
                  <c:v>121.88082123595507</c:v>
                </c:pt>
                <c:pt idx="5">
                  <c:v>70.409087490683262</c:v>
                </c:pt>
                <c:pt idx="6">
                  <c:v>55.248055781659382</c:v>
                </c:pt>
                <c:pt idx="7">
                  <c:v>53.652160636363647</c:v>
                </c:pt>
                <c:pt idx="8">
                  <c:v>78.86275343609023</c:v>
                </c:pt>
                <c:pt idx="9">
                  <c:v>187.44923177981656</c:v>
                </c:pt>
                <c:pt idx="10">
                  <c:v>259.66582220066886</c:v>
                </c:pt>
                <c:pt idx="11">
                  <c:v>317.47393395500455</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invertIfNegative val="0"/>
          <c:val>
            <c:numRef>
              <c:f>'8.2'!$B$33:$M$33</c:f>
              <c:numCache>
                <c:formatCode>#\ ##0.0</c:formatCode>
                <c:ptCount val="12"/>
                <c:pt idx="0">
                  <c:v>199.82229959128063</c:v>
                </c:pt>
                <c:pt idx="1">
                  <c:v>161.77712334463794</c:v>
                </c:pt>
                <c:pt idx="2">
                  <c:v>154.98943303703703</c:v>
                </c:pt>
                <c:pt idx="3">
                  <c:v>91.642215851063824</c:v>
                </c:pt>
                <c:pt idx="4">
                  <c:v>73.913848764044943</c:v>
                </c:pt>
                <c:pt idx="5">
                  <c:v>59.986952509316765</c:v>
                </c:pt>
                <c:pt idx="6">
                  <c:v>58.119246218340614</c:v>
                </c:pt>
                <c:pt idx="7">
                  <c:v>58.988600363636372</c:v>
                </c:pt>
                <c:pt idx="8">
                  <c:v>63.982144563909777</c:v>
                </c:pt>
                <c:pt idx="9">
                  <c:v>120.60365822018348</c:v>
                </c:pt>
                <c:pt idx="10">
                  <c:v>148.6586517993311</c:v>
                </c:pt>
                <c:pt idx="11">
                  <c:v>188.86842404499541</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invertIfNegative val="0"/>
          <c:val>
            <c:numRef>
              <c:f>'8.2'!$B$34:$M$34</c:f>
              <c:numCache>
                <c:formatCode>#\ ##0.0</c:formatCode>
                <c:ptCount val="12"/>
                <c:pt idx="0">
                  <c:v>20.709747</c:v>
                </c:pt>
                <c:pt idx="1">
                  <c:v>16.529752999999999</c:v>
                </c:pt>
                <c:pt idx="2">
                  <c:v>12.483063</c:v>
                </c:pt>
                <c:pt idx="3">
                  <c:v>5.413263999999999</c:v>
                </c:pt>
                <c:pt idx="4">
                  <c:v>3.5158300000000002</c:v>
                </c:pt>
                <c:pt idx="5">
                  <c:v>3.6065720000000003</c:v>
                </c:pt>
                <c:pt idx="6">
                  <c:v>2.8253620000000002</c:v>
                </c:pt>
                <c:pt idx="7">
                  <c:v>2.7112870000000004</c:v>
                </c:pt>
                <c:pt idx="8">
                  <c:v>3.6702430000000001</c:v>
                </c:pt>
                <c:pt idx="9">
                  <c:v>10.309075</c:v>
                </c:pt>
                <c:pt idx="10">
                  <c:v>14.087367999999998</c:v>
                </c:pt>
                <c:pt idx="11">
                  <c:v>19.088349999999998</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1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759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'8.2'!$M$39</c:f>
              <c:strCache>
                <c:ptCount val="1"/>
                <c:pt idx="0">
                  <c:v>Instalovaný výkon</c:v>
                </c:pt>
              </c:strCache>
            </c:strRef>
          </c:tx>
          <c:invertIfNegative val="0"/>
          <c:val>
            <c:numRef>
              <c:f>'8.2'!$N$39</c:f>
              <c:numCache>
                <c:formatCode>0.0%</c:formatCode>
                <c:ptCount val="1"/>
                <c:pt idx="0">
                  <c:v>5.7418080612264222E-2</c:v>
                </c:pt>
              </c:numCache>
            </c:numRef>
          </c:val>
          <c:extLst>
            <c:ext xmlns:c16="http://schemas.microsoft.com/office/drawing/2014/chart" uri="{C3380CC4-5D6E-409C-BE32-E72D297353CC}">
              <c16:uniqueId val="{00000000-FC7F-469A-B30A-EE5A1B230C15}"/>
            </c:ext>
          </c:extLst>
        </c:ser>
        <c:ser>
          <c:idx val="1"/>
          <c:order val="1"/>
          <c:tx>
            <c:strRef>
              <c:f>'8.2'!$M$40</c:f>
              <c:strCache>
                <c:ptCount val="1"/>
                <c:pt idx="0">
                  <c:v>Výroba tepla brutto</c:v>
                </c:pt>
              </c:strCache>
            </c:strRef>
          </c:tx>
          <c:invertIfNegative val="0"/>
          <c:val>
            <c:numRef>
              <c:f>'8.2'!$N$40</c:f>
              <c:numCache>
                <c:formatCode>0.0%</c:formatCode>
                <c:ptCount val="1"/>
                <c:pt idx="0">
                  <c:v>4.700560092061664E-2</c:v>
                </c:pt>
              </c:numCache>
            </c:numRef>
          </c:val>
          <c:extLst>
            <c:ext xmlns:c16="http://schemas.microsoft.com/office/drawing/2014/chart" uri="{C3380CC4-5D6E-409C-BE32-E72D297353CC}">
              <c16:uniqueId val="{00000001-FC7F-469A-B30A-EE5A1B230C15}"/>
            </c:ext>
          </c:extLst>
        </c:ser>
        <c:ser>
          <c:idx val="2"/>
          <c:order val="2"/>
          <c:tx>
            <c:strRef>
              <c:f>'8.2'!$M$41</c:f>
              <c:strCache>
                <c:ptCount val="1"/>
                <c:pt idx="0">
                  <c:v>Dodávky tepla</c:v>
                </c:pt>
              </c:strCache>
            </c:strRef>
          </c:tx>
          <c:invertIfNegative val="0"/>
          <c:val>
            <c:numRef>
              <c:f>'8.2'!$N$41</c:f>
              <c:numCache>
                <c:formatCode>0.0%</c:formatCode>
                <c:ptCount val="1"/>
                <c:pt idx="0">
                  <c:v>5.7657399340842304E-2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0.18609824399565114"/>
          <c:y val="0.74908068686696816"/>
          <c:w val="0.81390175600434878"/>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'8.2'!$A$10</c:f>
              <c:strCache>
                <c:ptCount val="1"/>
                <c:pt idx="0">
                  <c:v>Biomasa</c:v>
                </c:pt>
              </c:strCache>
            </c:strRef>
          </c:tx>
          <c:spPr>
            <a:solidFill>
              <a:schemeClr val="accent3">
                <a:lumMod val="75000"/>
              </a:schemeClr>
            </a:solidFill>
          </c:spPr>
          <c:invertIfNegative val="0"/>
          <c:val>
            <c:numRef>
              <c:f>'8.2'!$B$10:$M$10</c:f>
              <c:numCache>
                <c:formatCode>#\ ##0.0</c:formatCode>
                <c:ptCount val="12"/>
                <c:pt idx="0">
                  <c:v>133.759816</c:v>
                </c:pt>
                <c:pt idx="1">
                  <c:v>127.18907599999999</c:v>
                </c:pt>
                <c:pt idx="2">
                  <c:v>142.16341500000001</c:v>
                </c:pt>
                <c:pt idx="3">
                  <c:v>81.369239999999991</c:v>
                </c:pt>
                <c:pt idx="4">
                  <c:v>75.793895000000006</c:v>
                </c:pt>
                <c:pt idx="5">
                  <c:v>75.667265999999998</c:v>
                </c:pt>
                <c:pt idx="6">
                  <c:v>69.249479999999991</c:v>
                </c:pt>
                <c:pt idx="7">
                  <c:v>66.388362000000001</c:v>
                </c:pt>
                <c:pt idx="8">
                  <c:v>65.863619999999997</c:v>
                </c:pt>
                <c:pt idx="9">
                  <c:v>119.637241</c:v>
                </c:pt>
                <c:pt idx="10">
                  <c:v>162.43356800000001</c:v>
                </c:pt>
                <c:pt idx="11">
                  <c:v>189.49497400000001</c:v>
                </c:pt>
              </c:numCache>
            </c:numRef>
          </c:val>
          <c:extLst>
            <c:ext xmlns:c16="http://schemas.microsoft.com/office/drawing/2014/chart" uri="{C3380CC4-5D6E-409C-BE32-E72D297353CC}">
              <c16:uniqueId val="{00000000-9392-40E8-8779-969C3FF20C1C}"/>
            </c:ext>
          </c:extLst>
        </c:ser>
        <c:ser>
          <c:idx val="1"/>
          <c:order val="1"/>
          <c:tx>
            <c:strRef>
              <c:f>'8.2'!$A$11</c:f>
              <c:strCache>
                <c:ptCount val="1"/>
                <c:pt idx="0">
                  <c:v>Bioplyn</c:v>
                </c:pt>
              </c:strCache>
            </c:strRef>
          </c:tx>
          <c:spPr>
            <a:solidFill>
              <a:schemeClr val="bg2">
                <a:lumMod val="50000"/>
              </a:schemeClr>
            </a:solidFill>
          </c:spPr>
          <c:invertIfNegative val="0"/>
          <c:val>
            <c:numRef>
              <c:f>'8.2'!$B$11:$M$11</c:f>
              <c:numCache>
                <c:formatCode>#\ ##0.0</c:formatCode>
                <c:ptCount val="12"/>
                <c:pt idx="0">
                  <c:v>8.6624540000000021</c:v>
                </c:pt>
                <c:pt idx="1">
                  <c:v>7.2590229999999991</c:v>
                </c:pt>
                <c:pt idx="2">
                  <c:v>7.4487230000000002</c:v>
                </c:pt>
                <c:pt idx="3">
                  <c:v>5.0130939999999997</c:v>
                </c:pt>
                <c:pt idx="4">
                  <c:v>4.9467059999999998</c:v>
                </c:pt>
                <c:pt idx="5">
                  <c:v>3.8485170000000002</c:v>
                </c:pt>
                <c:pt idx="6">
                  <c:v>3.1406350000000001</c:v>
                </c:pt>
                <c:pt idx="7">
                  <c:v>3.0393320000000004</c:v>
                </c:pt>
                <c:pt idx="8">
                  <c:v>3.5261819999999999</c:v>
                </c:pt>
                <c:pt idx="9">
                  <c:v>5.6838869999999995</c:v>
                </c:pt>
                <c:pt idx="10">
                  <c:v>7.7410389999999998</c:v>
                </c:pt>
                <c:pt idx="11">
                  <c:v>8.8349670000000007</c:v>
                </c:pt>
              </c:numCache>
            </c:numRef>
          </c:val>
          <c:extLst>
            <c:ext xmlns:c16="http://schemas.microsoft.com/office/drawing/2014/chart" uri="{C3380CC4-5D6E-409C-BE32-E72D297353CC}">
              <c16:uniqueId val="{00000001-9392-40E8-8779-969C3FF20C1C}"/>
            </c:ext>
          </c:extLst>
        </c:ser>
        <c:ser>
          <c:idx val="2"/>
          <c:order val="2"/>
          <c:tx>
            <c:strRef>
              <c:f>'8.2'!$A$12</c:f>
              <c:strCache>
                <c:ptCount val="1"/>
                <c:pt idx="0">
                  <c:v>Černé uhlí</c:v>
                </c:pt>
              </c:strCache>
            </c:strRef>
          </c:tx>
          <c:spPr>
            <a:solidFill>
              <a:schemeClr val="tx1"/>
            </a:solidFill>
          </c:spPr>
          <c:invertIfNegative val="0"/>
          <c:val>
            <c:numRef>
              <c:f>'8.2'!$B$12:$M$12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392-40E8-8779-969C3FF20C1C}"/>
            </c:ext>
          </c:extLst>
        </c:ser>
        <c:ser>
          <c:idx val="3"/>
          <c:order val="3"/>
          <c:tx>
            <c:strRef>
              <c:f>'8.2'!$A$13</c:f>
              <c:strCache>
                <c:ptCount val="1"/>
                <c:pt idx="0">
                  <c:v>Elektrická energie</c:v>
                </c:pt>
              </c:strCache>
            </c:strRef>
          </c:tx>
          <c:invertIfNegative val="0"/>
          <c:val>
            <c:numRef>
              <c:f>'8.2'!$B$13:$M$13</c:f>
              <c:numCache>
                <c:formatCode>#\ ##0.0</c:formatCode>
                <c:ptCount val="12"/>
                <c:pt idx="0">
                  <c:v>2.9899999999999999E-2</c:v>
                </c:pt>
                <c:pt idx="1">
                  <c:v>4.0600000000000004E-2</c:v>
                </c:pt>
                <c:pt idx="2">
                  <c:v>5.1999999999999998E-2</c:v>
                </c:pt>
                <c:pt idx="3">
                  <c:v>8.7800000000000003E-2</c:v>
                </c:pt>
                <c:pt idx="4">
                  <c:v>0.1008</c:v>
                </c:pt>
                <c:pt idx="5">
                  <c:v>6.2100000000000002E-2</c:v>
                </c:pt>
                <c:pt idx="6">
                  <c:v>4.9799999999999997E-2</c:v>
                </c:pt>
                <c:pt idx="7">
                  <c:v>5.4899999999999997E-2</c:v>
                </c:pt>
                <c:pt idx="8">
                  <c:v>1.9199999999999998E-2</c:v>
                </c:pt>
                <c:pt idx="9">
                  <c:v>1.7600000000000001E-2</c:v>
                </c:pt>
                <c:pt idx="10">
                  <c:v>5.5999999999999999E-3</c:v>
                </c:pt>
                <c:pt idx="11">
                  <c:v>0</c:v>
                </c:pt>
              </c:numCache>
            </c:numRef>
          </c:val>
          <c:extLst>
            <c:ext xmlns:c16="http://schemas.microsoft.com/office/drawing/2014/chart" uri="{C3380CC4-5D6E-409C-BE32-E72D297353CC}">
              <c16:uniqueId val="{00000003-9392-40E8-8779-969C3FF20C1C}"/>
            </c:ext>
          </c:extLst>
        </c:ser>
        <c:ser>
          <c:idx val="4"/>
          <c:order val="4"/>
          <c:tx>
            <c:strRef>
              <c:f>'8.2'!$A$14</c:f>
              <c:strCache>
                <c:ptCount val="1"/>
                <c:pt idx="0">
                  <c:v>Energie prostředí (tepelné čerpadlo)</c:v>
                </c:pt>
              </c:strCache>
            </c:strRef>
          </c:tx>
          <c:invertIfNegative val="0"/>
          <c:val>
            <c:numRef>
              <c:f>'8.2'!$B$14:$M$14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392-40E8-8779-969C3FF20C1C}"/>
            </c:ext>
          </c:extLst>
        </c:ser>
        <c:ser>
          <c:idx val="5"/>
          <c:order val="5"/>
          <c:tx>
            <c:strRef>
              <c:f>'8.2'!$A$15</c:f>
              <c:strCache>
                <c:ptCount val="1"/>
                <c:pt idx="0">
                  <c:v>Energie Slunce (solární kolektor)</c:v>
                </c:pt>
              </c:strCache>
            </c:strRef>
          </c:tx>
          <c:invertIfNegative val="0"/>
          <c:val>
            <c:numRef>
              <c:f>'8.2'!$B$15:$M$15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392-40E8-8779-969C3FF20C1C}"/>
            </c:ext>
          </c:extLst>
        </c:ser>
        <c:ser>
          <c:idx val="6"/>
          <c:order val="6"/>
          <c:tx>
            <c:strRef>
              <c:f>'8.2'!$A$16</c:f>
              <c:strCache>
                <c:ptCount val="1"/>
                <c:pt idx="0">
                  <c:v>Hnědé uhlí</c:v>
                </c:pt>
              </c:strCache>
            </c:strRef>
          </c:tx>
          <c:spPr>
            <a:solidFill>
              <a:srgbClr val="6E4932"/>
            </a:solidFill>
          </c:spPr>
          <c:invertIfNegative val="0"/>
          <c:val>
            <c:numRef>
              <c:f>'8.2'!$B$16:$M$16</c:f>
              <c:numCache>
                <c:formatCode>#\ ##0.0</c:formatCode>
                <c:ptCount val="12"/>
                <c:pt idx="0">
                  <c:v>482.74954000000002</c:v>
                </c:pt>
                <c:pt idx="1">
                  <c:v>367.53286699999995</c:v>
                </c:pt>
                <c:pt idx="2">
                  <c:v>334.23989899999998</c:v>
                </c:pt>
                <c:pt idx="3">
                  <c:v>205.34758499999998</c:v>
                </c:pt>
                <c:pt idx="4">
                  <c:v>149.695965</c:v>
                </c:pt>
                <c:pt idx="5">
                  <c:v>74.742755000000002</c:v>
                </c:pt>
                <c:pt idx="6">
                  <c:v>71.744056000000015</c:v>
                </c:pt>
                <c:pt idx="7">
                  <c:v>82.605008999999995</c:v>
                </c:pt>
                <c:pt idx="8">
                  <c:v>112.15650199999999</c:v>
                </c:pt>
                <c:pt idx="9">
                  <c:v>239.43237299999998</c:v>
                </c:pt>
                <c:pt idx="10">
                  <c:v>302.94861400000002</c:v>
                </c:pt>
                <c:pt idx="11">
                  <c:v>361.63218799999999</c:v>
                </c:pt>
              </c:numCache>
            </c:numRef>
          </c:val>
          <c:extLst>
            <c:ext xmlns:c16="http://schemas.microsoft.com/office/drawing/2014/chart" uri="{C3380CC4-5D6E-409C-BE32-E72D297353CC}">
              <c16:uniqueId val="{00000006-9392-40E8-8779-969C3FF20C1C}"/>
            </c:ext>
          </c:extLst>
        </c:ser>
        <c:ser>
          <c:idx val="7"/>
          <c:order val="7"/>
          <c:tx>
            <c:strRef>
              <c:f>'8.2'!$A$17</c:f>
              <c:strCache>
                <c:ptCount val="1"/>
                <c:pt idx="0">
                  <c:v>Jaderné palivo</c:v>
                </c:pt>
              </c:strCache>
            </c:strRef>
          </c:tx>
          <c:invertIfNegative val="0"/>
          <c:val>
            <c:numRef>
              <c:f>'8.2'!$B$17:$M$17</c:f>
              <c:numCache>
                <c:formatCode>#\ ##0.0</c:formatCode>
                <c:ptCount val="12"/>
                <c:pt idx="0">
                  <c:v>28.929860000000001</c:v>
                </c:pt>
                <c:pt idx="1">
                  <c:v>24.288630000000001</c:v>
                </c:pt>
                <c:pt idx="2">
                  <c:v>20.239999999999998</c:v>
                </c:pt>
                <c:pt idx="3">
                  <c:v>0</c:v>
                </c:pt>
                <c:pt idx="4">
                  <c:v>4.8378800000000002</c:v>
                </c:pt>
                <c:pt idx="5">
                  <c:v>4.4778900000000004</c:v>
                </c:pt>
                <c:pt idx="6">
                  <c:v>0</c:v>
                </c:pt>
                <c:pt idx="7">
                  <c:v>2.7572299999999998</c:v>
                </c:pt>
                <c:pt idx="8">
                  <c:v>6.2346400000000006</c:v>
                </c:pt>
                <c:pt idx="9">
                  <c:v>16.382360000000002</c:v>
                </c:pt>
                <c:pt idx="10">
                  <c:v>22.633279999999999</c:v>
                </c:pt>
                <c:pt idx="11">
                  <c:v>25.83398</c:v>
                </c:pt>
              </c:numCache>
            </c:numRef>
          </c:val>
          <c:extLst>
            <c:ext xmlns:c16="http://schemas.microsoft.com/office/drawing/2014/chart" uri="{C3380CC4-5D6E-409C-BE32-E72D297353CC}">
              <c16:uniqueId val="{00000007-9392-40E8-8779-969C3FF20C1C}"/>
            </c:ext>
          </c:extLst>
        </c:ser>
        <c:ser>
          <c:idx val="8"/>
          <c:order val="8"/>
          <c:tx>
            <c:strRef>
              <c:f>'8.2'!$A$18</c:f>
              <c:strCache>
                <c:ptCount val="1"/>
                <c:pt idx="0">
                  <c:v>Koks</c:v>
                </c:pt>
              </c:strCache>
            </c:strRef>
          </c:tx>
          <c:invertIfNegative val="0"/>
          <c:val>
            <c:numRef>
              <c:f>'8.2'!$B$18:$M$18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392-40E8-8779-969C3FF20C1C}"/>
            </c:ext>
          </c:extLst>
        </c:ser>
        <c:ser>
          <c:idx val="9"/>
          <c:order val="9"/>
          <c:tx>
            <c:strRef>
              <c:f>'8.2'!$A$19</c:f>
              <c:strCache>
                <c:ptCount val="1"/>
                <c:pt idx="0">
                  <c:v>Odpadní teplo</c:v>
                </c:pt>
              </c:strCache>
            </c:strRef>
          </c:tx>
          <c:invertIfNegative val="0"/>
          <c:val>
            <c:numRef>
              <c:f>'8.2'!$B$19:$M$19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392-40E8-8779-969C3FF20C1C}"/>
            </c:ext>
          </c:extLst>
        </c:ser>
        <c:ser>
          <c:idx val="10"/>
          <c:order val="10"/>
          <c:tx>
            <c:strRef>
              <c:f>'8.2'!$A$20</c:f>
              <c:strCache>
                <c:ptCount val="1"/>
                <c:pt idx="0">
                  <c:v>Ostatní kapalná paliva</c:v>
                </c:pt>
              </c:strCache>
            </c:strRef>
          </c:tx>
          <c:invertIfNegative val="0"/>
          <c:val>
            <c:numRef>
              <c:f>'8.2'!$B$20:$M$20</c:f>
              <c:numCache>
                <c:formatCode>#\ ##0.0</c:formatCode>
                <c:ptCount val="12"/>
                <c:pt idx="0">
                  <c:v>0</c:v>
                </c:pt>
                <c:pt idx="1">
                  <c:v>0</c:v>
                </c:pt>
                <c:pt idx="2">
                  <c:v>0</c:v>
                </c:pt>
                <c:pt idx="3">
                  <c:v>0</c:v>
                </c:pt>
                <c:pt idx="4">
                  <c:v>0</c:v>
                </c:pt>
                <c:pt idx="5">
                  <c:v>8.8059999999999992</c:v>
                </c:pt>
                <c:pt idx="6">
                  <c:v>4.569</c:v>
                </c:pt>
                <c:pt idx="7">
                  <c:v>0</c:v>
                </c:pt>
                <c:pt idx="8">
                  <c:v>0.87</c:v>
                </c:pt>
                <c:pt idx="9">
                  <c:v>0</c:v>
                </c:pt>
                <c:pt idx="10">
                  <c:v>0</c:v>
                </c:pt>
                <c:pt idx="11">
                  <c:v>0</c:v>
                </c:pt>
              </c:numCache>
            </c:numRef>
          </c:val>
          <c:extLst>
            <c:ext xmlns:c16="http://schemas.microsoft.com/office/drawing/2014/chart" uri="{C3380CC4-5D6E-409C-BE32-E72D297353CC}">
              <c16:uniqueId val="{0000000A-9392-40E8-8779-969C3FF20C1C}"/>
            </c:ext>
          </c:extLst>
        </c:ser>
        <c:ser>
          <c:idx val="11"/>
          <c:order val="11"/>
          <c:tx>
            <c:strRef>
              <c:f>'8.2'!$A$21</c:f>
              <c:strCache>
                <c:ptCount val="1"/>
                <c:pt idx="0">
                  <c:v>Ostatní pevná paliva</c:v>
                </c:pt>
              </c:strCache>
            </c:strRef>
          </c:tx>
          <c:invertIfNegative val="0"/>
          <c:val>
            <c:numRef>
              <c:f>'8.2'!$B$21:$M$21</c:f>
              <c:numCache>
                <c:formatCode>#\ ##0.0</c:formatCode>
                <c:ptCount val="12"/>
                <c:pt idx="0">
                  <c:v>0.83399999999999996</c:v>
                </c:pt>
                <c:pt idx="1">
                  <c:v>0.66</c:v>
                </c:pt>
                <c:pt idx="2">
                  <c:v>0.67800000000000005</c:v>
                </c:pt>
                <c:pt idx="3">
                  <c:v>0.55500000000000005</c:v>
                </c:pt>
                <c:pt idx="4">
                  <c:v>0.54900000000000004</c:v>
                </c:pt>
                <c:pt idx="5">
                  <c:v>0.69399999999999995</c:v>
                </c:pt>
                <c:pt idx="6">
                  <c:v>0.68</c:v>
                </c:pt>
                <c:pt idx="7">
                  <c:v>0.59899999999999998</c:v>
                </c:pt>
                <c:pt idx="8">
                  <c:v>0.40100000000000002</c:v>
                </c:pt>
                <c:pt idx="9">
                  <c:v>0.86</c:v>
                </c:pt>
                <c:pt idx="10">
                  <c:v>0.999</c:v>
                </c:pt>
                <c:pt idx="11">
                  <c:v>0.67400000000000004</c:v>
                </c:pt>
              </c:numCache>
            </c:numRef>
          </c:val>
          <c:extLst>
            <c:ext xmlns:c16="http://schemas.microsoft.com/office/drawing/2014/chart" uri="{C3380CC4-5D6E-409C-BE32-E72D297353CC}">
              <c16:uniqueId val="{0000000B-9392-40E8-8779-969C3FF20C1C}"/>
            </c:ext>
          </c:extLst>
        </c:ser>
        <c:ser>
          <c:idx val="12"/>
          <c:order val="12"/>
          <c:tx>
            <c:strRef>
              <c:f>'8.2'!$A$22</c:f>
              <c:strCache>
                <c:ptCount val="1"/>
                <c:pt idx="0">
                  <c:v>Ostatní plyny</c:v>
                </c:pt>
              </c:strCache>
            </c:strRef>
          </c:tx>
          <c:invertIfNegative val="0"/>
          <c:val>
            <c:numRef>
              <c:f>'8.2'!$B$22:$M$22</c:f>
              <c:numCache>
                <c:formatCode>#\ ##0.0</c:formatCode>
                <c:ptCount val="12"/>
                <c:pt idx="0">
                  <c:v>0.15688999999999997</c:v>
                </c:pt>
                <c:pt idx="1">
                  <c:v>0.12446500000000001</c:v>
                </c:pt>
                <c:pt idx="2">
                  <c:v>0.10092</c:v>
                </c:pt>
                <c:pt idx="3">
                  <c:v>6.6444000000000003E-2</c:v>
                </c:pt>
                <c:pt idx="4">
                  <c:v>6.3361000000000001E-2</c:v>
                </c:pt>
                <c:pt idx="5">
                  <c:v>4.1909999999999996E-2</c:v>
                </c:pt>
                <c:pt idx="6">
                  <c:v>4.4967E-2</c:v>
                </c:pt>
                <c:pt idx="7">
                  <c:v>3.2883000000000003E-2</c:v>
                </c:pt>
                <c:pt idx="8">
                  <c:v>4.0314000000000003E-2</c:v>
                </c:pt>
                <c:pt idx="9">
                  <c:v>6.1325999999999999E-2</c:v>
                </c:pt>
                <c:pt idx="10">
                  <c:v>0.11048000000000001</c:v>
                </c:pt>
                <c:pt idx="11">
                  <c:v>0.11898600000000001</c:v>
                </c:pt>
              </c:numCache>
            </c:numRef>
          </c:val>
          <c:extLst>
            <c:ext xmlns:c16="http://schemas.microsoft.com/office/drawing/2014/chart" uri="{C3380CC4-5D6E-409C-BE32-E72D297353CC}">
              <c16:uniqueId val="{0000000C-9392-40E8-8779-969C3FF20C1C}"/>
            </c:ext>
          </c:extLst>
        </c:ser>
        <c:ser>
          <c:idx val="13"/>
          <c:order val="13"/>
          <c:tx>
            <c:strRef>
              <c:f>'8.2'!$A$23</c:f>
              <c:strCache>
                <c:ptCount val="1"/>
                <c:pt idx="0">
                  <c:v>Ostatní</c:v>
                </c:pt>
              </c:strCache>
            </c:strRef>
          </c:tx>
          <c:invertIfNegative val="0"/>
          <c:val>
            <c:numRef>
              <c:f>'8.2'!$B$23:$M$23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392-40E8-8779-969C3FF20C1C}"/>
            </c:ext>
          </c:extLst>
        </c:ser>
        <c:ser>
          <c:idx val="14"/>
          <c:order val="14"/>
          <c:tx>
            <c:strRef>
              <c:f>'8.2'!$A$24</c:f>
              <c:strCache>
                <c:ptCount val="1"/>
                <c:pt idx="0">
                  <c:v>Topné oleje</c:v>
                </c:pt>
              </c:strCache>
            </c:strRef>
          </c:tx>
          <c:invertIfNegative val="0"/>
          <c:val>
            <c:numRef>
              <c:f>'8.2'!$B$24:$M$24</c:f>
              <c:numCache>
                <c:formatCode>#\ ##0.0</c:formatCode>
                <c:ptCount val="12"/>
                <c:pt idx="0">
                  <c:v>0.22681799999999999</c:v>
                </c:pt>
                <c:pt idx="1">
                  <c:v>0.22272500000000001</c:v>
                </c:pt>
                <c:pt idx="2">
                  <c:v>0.76812000000000002</c:v>
                </c:pt>
                <c:pt idx="3">
                  <c:v>0.12565200000000001</c:v>
                </c:pt>
                <c:pt idx="4">
                  <c:v>9.1316000000000008E-2</c:v>
                </c:pt>
                <c:pt idx="5">
                  <c:v>3.5482999999999994E-2</c:v>
                </c:pt>
                <c:pt idx="6">
                  <c:v>4.7040000000000007E-3</c:v>
                </c:pt>
                <c:pt idx="7">
                  <c:v>4.3559999999999996E-3</c:v>
                </c:pt>
                <c:pt idx="8">
                  <c:v>3.3423479999999999</c:v>
                </c:pt>
                <c:pt idx="9">
                  <c:v>6.1024000000000002E-2</c:v>
                </c:pt>
                <c:pt idx="10">
                  <c:v>0.41863500000000003</c:v>
                </c:pt>
                <c:pt idx="11">
                  <c:v>0.25866699999999998</c:v>
                </c:pt>
              </c:numCache>
            </c:numRef>
          </c:val>
          <c:extLst>
            <c:ext xmlns:c16="http://schemas.microsoft.com/office/drawing/2014/chart" uri="{C3380CC4-5D6E-409C-BE32-E72D297353CC}">
              <c16:uniqueId val="{0000000E-9392-40E8-8779-969C3FF20C1C}"/>
            </c:ext>
          </c:extLst>
        </c:ser>
        <c:ser>
          <c:idx val="15"/>
          <c:order val="15"/>
          <c:tx>
            <c:strRef>
              <c:f>'8.2'!$A$25</c:f>
              <c:strCache>
                <c:ptCount val="1"/>
                <c:pt idx="0">
                  <c:v>Zemní plyn</c:v>
                </c:pt>
              </c:strCache>
            </c:strRef>
          </c:tx>
          <c:spPr>
            <a:solidFill>
              <a:srgbClr val="EBE600"/>
            </a:solidFill>
          </c:spPr>
          <c:invertIfNegative val="0"/>
          <c:val>
            <c:numRef>
              <c:f>'8.2'!$B$25:$M$25</c:f>
              <c:numCache>
                <c:formatCode>#\ ##0.0</c:formatCode>
                <c:ptCount val="12"/>
                <c:pt idx="0">
                  <c:v>65.400095999999991</c:v>
                </c:pt>
                <c:pt idx="1">
                  <c:v>53.019066999999993</c:v>
                </c:pt>
                <c:pt idx="2">
                  <c:v>54.298629999999989</c:v>
                </c:pt>
                <c:pt idx="3">
                  <c:v>47.998855000000006</c:v>
                </c:pt>
                <c:pt idx="4">
                  <c:v>32.780207000000004</c:v>
                </c:pt>
                <c:pt idx="5">
                  <c:v>23.647984999999998</c:v>
                </c:pt>
                <c:pt idx="6">
                  <c:v>35.325814000000001</c:v>
                </c:pt>
                <c:pt idx="7">
                  <c:v>30.414665999999997</c:v>
                </c:pt>
                <c:pt idx="8">
                  <c:v>31.185391999999993</c:v>
                </c:pt>
                <c:pt idx="9">
                  <c:v>53.315918000000003</c:v>
                </c:pt>
                <c:pt idx="10">
                  <c:v>78.279496999999949</c:v>
                </c:pt>
                <c:pt idx="11">
                  <c:v>99.678787000000028</c:v>
                </c:pt>
              </c:numCache>
            </c:numRef>
          </c:val>
          <c:extLst>
            <c:ext xmlns:c16="http://schemas.microsoft.com/office/drawing/2014/chart" uri="{C3380CC4-5D6E-409C-BE32-E72D297353CC}">
              <c16:uniqueId val="{0000000F-9392-40E8-8779-969C3FF20C1C}"/>
            </c:ext>
          </c:extLst>
        </c:ser>
        <c:dLbls>
          <c:showLegendKey val="0"/>
          <c:showVal val="0"/>
          <c:showCatName val="0"/>
          <c:showSerName val="0"/>
          <c:showPercent val="0"/>
          <c:showBubbleSize val="0"/>
        </c:dLbls>
        <c:gapWidth val="150"/>
        <c:overlap val="100"/>
        <c:axId val="237336832"/>
        <c:axId val="237355008"/>
      </c:barChart>
      <c:catAx>
        <c:axId val="237336832"/>
        <c:scaling>
          <c:orientation val="minMax"/>
        </c:scaling>
        <c:delete val="0"/>
        <c:axPos val="b"/>
        <c:numFmt formatCode="General" sourceLinked="1"/>
        <c:majorTickMark val="none"/>
        <c:minorTickMark val="none"/>
        <c:tickLblPos val="nextTo"/>
        <c:txPr>
          <a:bodyPr/>
          <a:lstStyle/>
          <a:p>
            <a:pPr>
              <a:defRPr sz="900"/>
            </a:pPr>
            <a:endParaRPr lang="cs-CZ"/>
          </a:p>
        </c:txPr>
        <c:crossAx val="237355008"/>
        <c:crosses val="autoZero"/>
        <c:auto val="1"/>
        <c:lblAlgn val="ctr"/>
        <c:lblOffset val="100"/>
        <c:noMultiLvlLbl val="0"/>
      </c:catAx>
      <c:valAx>
        <c:axId val="237355008"/>
        <c:scaling>
          <c:orientation val="minMax"/>
          <c:max val="800"/>
        </c:scaling>
        <c:delete val="0"/>
        <c:axPos val="l"/>
        <c:majorGridlines/>
        <c:numFmt formatCode="#,##0" sourceLinked="0"/>
        <c:majorTickMark val="out"/>
        <c:minorTickMark val="none"/>
        <c:tickLblPos val="nextTo"/>
        <c:spPr>
          <a:ln>
            <a:noFill/>
          </a:ln>
        </c:spPr>
        <c:txPr>
          <a:bodyPr/>
          <a:lstStyle/>
          <a:p>
            <a:pPr>
              <a:defRPr sz="900"/>
            </a:pPr>
            <a:endParaRPr lang="cs-CZ"/>
          </a:p>
        </c:txPr>
        <c:crossAx val="237336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7E0B-4B4C-95CE-BDD01E1F114D}"/>
              </c:ext>
            </c:extLst>
          </c:dPt>
          <c:dPt>
            <c:idx val="1"/>
            <c:bubble3D val="0"/>
            <c:spPr>
              <a:solidFill>
                <a:srgbClr val="EEECE1">
                  <a:lumMod val="50000"/>
                </a:srgbClr>
              </a:solidFill>
            </c:spPr>
            <c:extLst>
              <c:ext xmlns:c16="http://schemas.microsoft.com/office/drawing/2014/chart" uri="{C3380CC4-5D6E-409C-BE32-E72D297353CC}">
                <c16:uniqueId val="{00000003-7E0B-4B4C-95CE-BDD01E1F114D}"/>
              </c:ext>
            </c:extLst>
          </c:dPt>
          <c:dPt>
            <c:idx val="2"/>
            <c:bubble3D val="0"/>
            <c:spPr>
              <a:solidFill>
                <a:sysClr val="windowText" lastClr="000000"/>
              </a:solidFill>
            </c:spPr>
            <c:extLst>
              <c:ext xmlns:c16="http://schemas.microsoft.com/office/drawing/2014/chart" uri="{C3380CC4-5D6E-409C-BE32-E72D297353CC}">
                <c16:uniqueId val="{00000005-7E0B-4B4C-95CE-BDD01E1F114D}"/>
              </c:ext>
            </c:extLst>
          </c:dPt>
          <c:dPt>
            <c:idx val="5"/>
            <c:bubble3D val="0"/>
            <c:extLst>
              <c:ext xmlns:c16="http://schemas.microsoft.com/office/drawing/2014/chart" uri="{C3380CC4-5D6E-409C-BE32-E72D297353CC}">
                <c16:uniqueId val="{00000006-7E0B-4B4C-95CE-BDD01E1F114D}"/>
              </c:ext>
            </c:extLst>
          </c:dPt>
          <c:dPt>
            <c:idx val="6"/>
            <c:bubble3D val="0"/>
            <c:spPr>
              <a:solidFill>
                <a:srgbClr val="6E4932"/>
              </a:solidFill>
            </c:spPr>
            <c:extLst>
              <c:ext xmlns:c16="http://schemas.microsoft.com/office/drawing/2014/chart" uri="{C3380CC4-5D6E-409C-BE32-E72D297353CC}">
                <c16:uniqueId val="{00000008-7E0B-4B4C-95CE-BDD01E1F114D}"/>
              </c:ext>
            </c:extLst>
          </c:dPt>
          <c:dPt>
            <c:idx val="7"/>
            <c:bubble3D val="0"/>
            <c:extLst>
              <c:ext xmlns:c16="http://schemas.microsoft.com/office/drawing/2014/chart" uri="{C3380CC4-5D6E-409C-BE32-E72D297353CC}">
                <c16:uniqueId val="{00000009-7E0B-4B4C-95CE-BDD01E1F114D}"/>
              </c:ext>
            </c:extLst>
          </c:dPt>
          <c:dPt>
            <c:idx val="15"/>
            <c:bubble3D val="0"/>
            <c:spPr>
              <a:solidFill>
                <a:srgbClr val="EBE600"/>
              </a:solidFill>
            </c:spPr>
            <c:extLst>
              <c:ext xmlns:c16="http://schemas.microsoft.com/office/drawing/2014/chart" uri="{C3380CC4-5D6E-409C-BE32-E72D297353CC}">
                <c16:uniqueId val="{0000000B-7E0B-4B4C-95CE-BDD01E1F114D}"/>
              </c:ext>
            </c:extLst>
          </c:dPt>
          <c:cat>
            <c:numRef>
              <c:f>'8.2'!$U$10:$U$25</c:f>
              <c:numCache>
                <c:formatCode>0.0%</c:formatCode>
                <c:ptCount val="16"/>
              </c:numCache>
            </c:numRef>
          </c:cat>
          <c:val>
            <c:numRef>
              <c:f>'8.2'!$P$10:$P$25</c:f>
              <c:numCache>
                <c:formatCode>0.0</c:formatCode>
                <c:ptCount val="16"/>
              </c:numCache>
            </c:numRef>
          </c:val>
          <c:extLst>
            <c:ext xmlns:c16="http://schemas.microsoft.com/office/drawing/2014/chart" uri="{C3380CC4-5D6E-409C-BE32-E72D297353CC}">
              <c16:uniqueId val="{0000000C-7E0B-4B4C-95CE-BDD01E1F114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155B-4D88-8DC4-E7B4C54CBE27}"/>
              </c:ext>
            </c:extLst>
          </c:dPt>
          <c:cat>
            <c:numRef>
              <c:f>'8.2'!$U$27:$U$34</c:f>
              <c:numCache>
                <c:formatCode>#\ ##0.0</c:formatCode>
                <c:ptCount val="8"/>
              </c:numCache>
            </c:numRef>
          </c:cat>
          <c:val>
            <c:numRef>
              <c:f>'8.2'!$P$27:$P$34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 ##0.0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 ##0.0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 ##0.0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 ##0.0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 ##0.0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 ##0.0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 ##0.0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 ##0.0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2D58-41CF-B8C3-A7EEB731B536}"/>
              </c:ext>
            </c:extLst>
          </c:dPt>
          <c:dPt>
            <c:idx val="1"/>
            <c:bubble3D val="0"/>
            <c:spPr>
              <a:solidFill>
                <a:schemeClr val="bg2">
                  <a:lumMod val="50000"/>
                </a:schemeClr>
              </a:solidFill>
            </c:spPr>
            <c:extLst>
              <c:ext xmlns:c16="http://schemas.microsoft.com/office/drawing/2014/chart" uri="{C3380CC4-5D6E-409C-BE32-E72D297353CC}">
                <c16:uniqueId val="{00000003-2D58-41CF-B8C3-A7EEB731B536}"/>
              </c:ext>
            </c:extLst>
          </c:dPt>
          <c:dPt>
            <c:idx val="2"/>
            <c:bubble3D val="0"/>
            <c:spPr>
              <a:solidFill>
                <a:schemeClr val="tx1"/>
              </a:solidFill>
            </c:spPr>
            <c:extLst>
              <c:ext xmlns:c16="http://schemas.microsoft.com/office/drawing/2014/chart" uri="{C3380CC4-5D6E-409C-BE32-E72D297353CC}">
                <c16:uniqueId val="{00000005-2D58-41CF-B8C3-A7EEB731B536}"/>
              </c:ext>
            </c:extLst>
          </c:dPt>
          <c:dPt>
            <c:idx val="6"/>
            <c:bubble3D val="0"/>
            <c:spPr>
              <a:solidFill>
                <a:srgbClr val="6E4932"/>
              </a:solidFill>
            </c:spPr>
            <c:extLst>
              <c:ext xmlns:c16="http://schemas.microsoft.com/office/drawing/2014/chart" uri="{C3380CC4-5D6E-409C-BE32-E72D297353CC}">
                <c16:uniqueId val="{00000007-2D58-41CF-B8C3-A7EEB731B536}"/>
              </c:ext>
            </c:extLst>
          </c:dPt>
          <c:dPt>
            <c:idx val="15"/>
            <c:bubble3D val="0"/>
            <c:spPr>
              <a:solidFill>
                <a:srgbClr val="EBE600"/>
              </a:solidFill>
            </c:spPr>
            <c:extLst>
              <c:ext xmlns:c16="http://schemas.microsoft.com/office/drawing/2014/chart" uri="{C3380CC4-5D6E-409C-BE32-E72D297353CC}">
                <c16:uniqueId val="{00000009-2D58-41CF-B8C3-A7EEB731B536}"/>
              </c:ext>
            </c:extLst>
          </c:dPt>
          <c:dLbls>
            <c:dLbl>
              <c:idx val="1"/>
              <c:layout>
                <c:manualLayout>
                  <c:x val="6.4141414141414138E-3"/>
                  <c:y val="-7.27632206139828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58-41CF-B8C3-A7EEB731B536}"/>
                </c:ext>
              </c:extLst>
            </c:dLbl>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layout>
                <c:manualLayout>
                  <c:x val="0.17514797649351249"/>
                  <c:y val="8.0802195147017669E-3"/>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5885285845872316"/>
                  <c:y val="0.119051101295814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651877581583601"/>
                  <c:y val="6.8432587076050308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5593870642736826"/>
                  <c:y val="-6.5077254994730577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21971.368778000004</c:v>
                </c:pt>
                <c:pt idx="1">
                  <c:v>4198.8931317999995</c:v>
                </c:pt>
                <c:pt idx="2">
                  <c:v>13783.883112</c:v>
                </c:pt>
                <c:pt idx="3">
                  <c:v>13.270947999999999</c:v>
                </c:pt>
                <c:pt idx="4">
                  <c:v>92.760940000000019</c:v>
                </c:pt>
                <c:pt idx="5">
                  <c:v>0.51271900000000004</c:v>
                </c:pt>
                <c:pt idx="6">
                  <c:v>62430.927916000001</c:v>
                </c:pt>
                <c:pt idx="7">
                  <c:v>786.57400000000007</c:v>
                </c:pt>
                <c:pt idx="8">
                  <c:v>0.12214000000000001</c:v>
                </c:pt>
                <c:pt idx="9">
                  <c:v>7393.7418319999997</c:v>
                </c:pt>
                <c:pt idx="10">
                  <c:v>581.9372679999999</c:v>
                </c:pt>
                <c:pt idx="11">
                  <c:v>4585.729829077146</c:v>
                </c:pt>
                <c:pt idx="12">
                  <c:v>9028.0374730000003</c:v>
                </c:pt>
                <c:pt idx="13">
                  <c:v>0</c:v>
                </c:pt>
                <c:pt idx="14">
                  <c:v>182.76715300000004</c:v>
                </c:pt>
                <c:pt idx="15">
                  <c:v>31867.181065919329</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 ##0.0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 ##0.0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 ##0.0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 ##0.0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 ##0.0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 ##0.0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 ##0.0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 ##0.0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 ##0.0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 ##0.0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 ##0.0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 ##0.0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 ##0.0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 ##0.0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 ##0.0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 ##0.0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c:ext xmlns:c16="http://schemas.microsoft.com/office/drawing/2014/chart" uri="{C3380CC4-5D6E-409C-BE32-E72D297353CC}">
                <c16:uniqueId val="{00000000-70AB-453B-9F1F-CDB317E7DB5E}"/>
              </c:ext>
            </c:extLst>
          </c:dPt>
          <c:dPt>
            <c:idx val="7"/>
            <c:bubble3D val="0"/>
            <c:extLst>
              <c:ext xmlns:c16="http://schemas.microsoft.com/office/drawing/2014/chart" uri="{C3380CC4-5D6E-409C-BE32-E72D297353CC}">
                <c16:uniqueId val="{00000001-70AB-453B-9F1F-CDB317E7DB5E}"/>
              </c:ext>
            </c:extLst>
          </c:dPt>
          <c:dLbls>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5417.9085559999985</c:v>
                </c:pt>
                <c:pt idx="1">
                  <c:v>7376.0111740000011</c:v>
                </c:pt>
                <c:pt idx="2">
                  <c:v>7704.9019176000002</c:v>
                </c:pt>
                <c:pt idx="3">
                  <c:v>13067.266131999999</c:v>
                </c:pt>
                <c:pt idx="4">
                  <c:v>3493.1955028000002</c:v>
                </c:pt>
                <c:pt idx="5">
                  <c:v>4417.0206223999994</c:v>
                </c:pt>
                <c:pt idx="6">
                  <c:v>2463.2868278000001</c:v>
                </c:pt>
                <c:pt idx="7">
                  <c:v>30371.757801200001</c:v>
                </c:pt>
                <c:pt idx="8">
                  <c:v>6387.0466789999991</c:v>
                </c:pt>
                <c:pt idx="9">
                  <c:v>6530.1886409999979</c:v>
                </c:pt>
                <c:pt idx="10">
                  <c:v>5655.1949490000006</c:v>
                </c:pt>
                <c:pt idx="11">
                  <c:v>26020.340783996478</c:v>
                </c:pt>
                <c:pt idx="12">
                  <c:v>30482.399668999995</c:v>
                </c:pt>
                <c:pt idx="13">
                  <c:v>7531.1890500000009</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 ##0.0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 ##0.0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 ##0.0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 ##0.0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 ##0.0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 ##0.0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 ##0.0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 ##0.0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 ##0.0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 ##0.0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 ##0.0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 ##0.0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 ##0.0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 ##0.0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 ##0.0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 ##0.0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 ##0.0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invertIfNegative val="0"/>
          <c:cat>
            <c:numRef>
              <c:f>'4.2'!$P$6</c:f>
              <c:numCache>
                <c:formatCode>General</c:formatCode>
                <c:ptCount val="1"/>
              </c:numCache>
            </c:numRef>
          </c:cat>
          <c:val>
            <c:numRef>
              <c:f>'4.2'!$P$8</c:f>
              <c:numCache>
                <c:formatCode>#\ ##0.0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invertIfNegative val="0"/>
          <c:cat>
            <c:numRef>
              <c:f>'4.2'!$P$6</c:f>
              <c:numCache>
                <c:formatCode>General</c:formatCode>
                <c:ptCount val="1"/>
              </c:numCache>
            </c:numRef>
          </c:cat>
          <c:val>
            <c:numRef>
              <c:f>'4.2'!$P$9</c:f>
              <c:numCache>
                <c:formatCode>#\ ##0.0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 ##0.0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 ##0.0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 ##0.0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 ##0.0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 ##0.0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 ##0.0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 ##0.0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 ##0.0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 ##0.0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 ##0.0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 ##0.0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 ##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 ##0.0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 ##0.0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 ##0.0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 ##0.0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 ##0.0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 ##0.0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 ##0.0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 ##0.0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 ##0.0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 ##0.0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 ##0.0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 ##0.0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 ##0.0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 ##0.0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 ##0.0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 ##0.0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784.37883599999975</c:v>
                </c:pt>
                <c:pt idx="1">
                  <c:v>616.71248700000001</c:v>
                </c:pt>
                <c:pt idx="2">
                  <c:v>586.88937200000009</c:v>
                </c:pt>
                <c:pt idx="3">
                  <c:v>398.98623900000001</c:v>
                </c:pt>
                <c:pt idx="4">
                  <c:v>320.60020100000003</c:v>
                </c:pt>
                <c:pt idx="5">
                  <c:v>214.24476700000002</c:v>
                </c:pt>
                <c:pt idx="6">
                  <c:v>281.80132999999989</c:v>
                </c:pt>
                <c:pt idx="7">
                  <c:v>239.90935999999994</c:v>
                </c:pt>
                <c:pt idx="8">
                  <c:v>218.74379500000001</c:v>
                </c:pt>
                <c:pt idx="9">
                  <c:v>466.0185469999999</c:v>
                </c:pt>
                <c:pt idx="10">
                  <c:v>592.70983799999999</c:v>
                </c:pt>
                <c:pt idx="11">
                  <c:v>696.91378399999985</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invertIfNegative val="0"/>
          <c:val>
            <c:numRef>
              <c:f>'4.2'!$B$8:$M$8</c:f>
              <c:numCache>
                <c:formatCode>#\ ##0.0</c:formatCode>
                <c:ptCount val="12"/>
                <c:pt idx="0">
                  <c:v>1003.3904720000004</c:v>
                </c:pt>
                <c:pt idx="1">
                  <c:v>825.75500900000009</c:v>
                </c:pt>
                <c:pt idx="2">
                  <c:v>809.22427799999991</c:v>
                </c:pt>
                <c:pt idx="3">
                  <c:v>547.53286000000014</c:v>
                </c:pt>
                <c:pt idx="4">
                  <c:v>465.93144599999982</c:v>
                </c:pt>
                <c:pt idx="5">
                  <c:v>359.83133799999985</c:v>
                </c:pt>
                <c:pt idx="6">
                  <c:v>324.87072200000017</c:v>
                </c:pt>
                <c:pt idx="7">
                  <c:v>305.67628200000001</c:v>
                </c:pt>
                <c:pt idx="8">
                  <c:v>373.43428099999966</c:v>
                </c:pt>
                <c:pt idx="9">
                  <c:v>639.09518000000037</c:v>
                </c:pt>
                <c:pt idx="10">
                  <c:v>794.96943200000021</c:v>
                </c:pt>
                <c:pt idx="11">
                  <c:v>926.29987399999993</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invertIfNegative val="0"/>
          <c:val>
            <c:numRef>
              <c:f>'4.2'!$B$9:$M$9</c:f>
              <c:numCache>
                <c:formatCode>#\ ##0.0</c:formatCode>
                <c:ptCount val="12"/>
                <c:pt idx="0">
                  <c:v>1144.2630199999996</c:v>
                </c:pt>
                <c:pt idx="1">
                  <c:v>867.67139600000053</c:v>
                </c:pt>
                <c:pt idx="2">
                  <c:v>814.59541600000011</c:v>
                </c:pt>
                <c:pt idx="3">
                  <c:v>542.70806900000014</c:v>
                </c:pt>
                <c:pt idx="4">
                  <c:v>433.81479400000006</c:v>
                </c:pt>
                <c:pt idx="5">
                  <c:v>304.19354700000002</c:v>
                </c:pt>
                <c:pt idx="6">
                  <c:v>280.54590299999995</c:v>
                </c:pt>
                <c:pt idx="7">
                  <c:v>274.24078699999995</c:v>
                </c:pt>
                <c:pt idx="8">
                  <c:v>316.75194560000011</c:v>
                </c:pt>
                <c:pt idx="9">
                  <c:v>694.90226099999984</c:v>
                </c:pt>
                <c:pt idx="10">
                  <c:v>943.77530999999999</c:v>
                </c:pt>
                <c:pt idx="11">
                  <c:v>1087.4394690000001</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invertIfNegative val="0"/>
          <c:val>
            <c:numRef>
              <c:f>'4.2'!$B$10:$M$10</c:f>
              <c:numCache>
                <c:formatCode>#\ ##0.0</c:formatCode>
                <c:ptCount val="12"/>
                <c:pt idx="0">
                  <c:v>1659.1175410000003</c:v>
                </c:pt>
                <c:pt idx="1">
                  <c:v>1456.2767329999997</c:v>
                </c:pt>
                <c:pt idx="2">
                  <c:v>1579.5776270000001</c:v>
                </c:pt>
                <c:pt idx="3">
                  <c:v>1348.3434840000004</c:v>
                </c:pt>
                <c:pt idx="4">
                  <c:v>1346.0278159999998</c:v>
                </c:pt>
                <c:pt idx="5">
                  <c:v>1133.4790799999998</c:v>
                </c:pt>
                <c:pt idx="6">
                  <c:v>899.94970600000011</c:v>
                </c:pt>
                <c:pt idx="7">
                  <c:v>772.53703599999994</c:v>
                </c:pt>
                <c:pt idx="8">
                  <c:v>528.52855800000009</c:v>
                </c:pt>
                <c:pt idx="9">
                  <c:v>673.16384299999993</c:v>
                </c:pt>
                <c:pt idx="10">
                  <c:v>782.05869799999971</c:v>
                </c:pt>
                <c:pt idx="11">
                  <c:v>888.20600999999988</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invertIfNegative val="0"/>
          <c:val>
            <c:numRef>
              <c:f>'4.2'!$B$11:$M$11</c:f>
              <c:numCache>
                <c:formatCode>#\ ##0.0</c:formatCode>
                <c:ptCount val="12"/>
                <c:pt idx="0">
                  <c:v>457.31524620000005</c:v>
                </c:pt>
                <c:pt idx="1">
                  <c:v>392.60696699999994</c:v>
                </c:pt>
                <c:pt idx="2">
                  <c:v>375.60403680000002</c:v>
                </c:pt>
                <c:pt idx="3">
                  <c:v>255.70908739999996</c:v>
                </c:pt>
                <c:pt idx="4">
                  <c:v>235.23475260000006</c:v>
                </c:pt>
                <c:pt idx="5">
                  <c:v>171.4928178000001</c:v>
                </c:pt>
                <c:pt idx="6">
                  <c:v>145.13186679999998</c:v>
                </c:pt>
                <c:pt idx="7">
                  <c:v>155.06137080000005</c:v>
                </c:pt>
                <c:pt idx="8">
                  <c:v>178.78395760000004</c:v>
                </c:pt>
                <c:pt idx="9">
                  <c:v>299.94002419999998</c:v>
                </c:pt>
                <c:pt idx="10">
                  <c:v>380.68114480000025</c:v>
                </c:pt>
                <c:pt idx="11">
                  <c:v>445.6342307999999</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invertIfNegative val="0"/>
          <c:val>
            <c:numRef>
              <c:f>'4.2'!$B$12:$M$12</c:f>
              <c:numCache>
                <c:formatCode>#\ ##0.0</c:formatCode>
                <c:ptCount val="12"/>
                <c:pt idx="0">
                  <c:v>607.02993300000014</c:v>
                </c:pt>
                <c:pt idx="1">
                  <c:v>458.34795000000008</c:v>
                </c:pt>
                <c:pt idx="2">
                  <c:v>442.87867500000004</c:v>
                </c:pt>
                <c:pt idx="3">
                  <c:v>308.47461600000003</c:v>
                </c:pt>
                <c:pt idx="4">
                  <c:v>282.68098700000007</c:v>
                </c:pt>
                <c:pt idx="5">
                  <c:v>203.54780299999993</c:v>
                </c:pt>
                <c:pt idx="6">
                  <c:v>167.83171499999995</c:v>
                </c:pt>
                <c:pt idx="7">
                  <c:v>156.89401439999995</c:v>
                </c:pt>
                <c:pt idx="8">
                  <c:v>252.82972900000001</c:v>
                </c:pt>
                <c:pt idx="9">
                  <c:v>442.81010199999992</c:v>
                </c:pt>
                <c:pt idx="10">
                  <c:v>510.20394700000003</c:v>
                </c:pt>
                <c:pt idx="11">
                  <c:v>583.49115100000006</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invertIfNegative val="0"/>
          <c:val>
            <c:numRef>
              <c:f>'4.2'!$B$13:$M$13</c:f>
              <c:numCache>
                <c:formatCode>#\ ##0.0</c:formatCode>
                <c:ptCount val="12"/>
                <c:pt idx="0">
                  <c:v>343.13848200000001</c:v>
                </c:pt>
                <c:pt idx="1">
                  <c:v>284.85910700000011</c:v>
                </c:pt>
                <c:pt idx="2">
                  <c:v>271.58595999999994</c:v>
                </c:pt>
                <c:pt idx="3">
                  <c:v>179.08022800000006</c:v>
                </c:pt>
                <c:pt idx="4">
                  <c:v>156.02892399999993</c:v>
                </c:pt>
                <c:pt idx="5">
                  <c:v>116.11555079999998</c:v>
                </c:pt>
                <c:pt idx="6">
                  <c:v>108.88364200000001</c:v>
                </c:pt>
                <c:pt idx="7">
                  <c:v>107.09675900000002</c:v>
                </c:pt>
                <c:pt idx="8">
                  <c:v>126.60903800000001</c:v>
                </c:pt>
                <c:pt idx="9">
                  <c:v>204.59781700000008</c:v>
                </c:pt>
                <c:pt idx="10">
                  <c:v>260.73970800000001</c:v>
                </c:pt>
                <c:pt idx="11">
                  <c:v>304.55161200000009</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invertIfNegative val="0"/>
          <c:val>
            <c:numRef>
              <c:f>'4.2'!$B$14:$M$14</c:f>
              <c:numCache>
                <c:formatCode>#\ ##0.0</c:formatCode>
                <c:ptCount val="12"/>
                <c:pt idx="0">
                  <c:v>3904.8621045999994</c:v>
                </c:pt>
                <c:pt idx="1">
                  <c:v>3015.3282631999987</c:v>
                </c:pt>
                <c:pt idx="2">
                  <c:v>3009.6821952000041</c:v>
                </c:pt>
                <c:pt idx="3">
                  <c:v>2361.8848058000008</c:v>
                </c:pt>
                <c:pt idx="4">
                  <c:v>2232.6883561999994</c:v>
                </c:pt>
                <c:pt idx="5">
                  <c:v>1671.3130914000001</c:v>
                </c:pt>
                <c:pt idx="6">
                  <c:v>1613.4037585999997</c:v>
                </c:pt>
                <c:pt idx="7">
                  <c:v>1590.9604617999992</c:v>
                </c:pt>
                <c:pt idx="8">
                  <c:v>1874.7029805999994</c:v>
                </c:pt>
                <c:pt idx="9">
                  <c:v>2504.3516448000005</c:v>
                </c:pt>
                <c:pt idx="10">
                  <c:v>3143.4200257999996</c:v>
                </c:pt>
                <c:pt idx="11">
                  <c:v>3449.1601132000014</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invertIfNegative val="0"/>
          <c:val>
            <c:numRef>
              <c:f>'4.2'!$B$15:$M$15</c:f>
              <c:numCache>
                <c:formatCode>#\ ##0.0</c:formatCode>
                <c:ptCount val="12"/>
                <c:pt idx="0">
                  <c:v>804.25052699999958</c:v>
                </c:pt>
                <c:pt idx="1">
                  <c:v>636.487978</c:v>
                </c:pt>
                <c:pt idx="2">
                  <c:v>619.82822499999986</c:v>
                </c:pt>
                <c:pt idx="3">
                  <c:v>465.74407600000012</c:v>
                </c:pt>
                <c:pt idx="4">
                  <c:v>396.26212499999997</c:v>
                </c:pt>
                <c:pt idx="5">
                  <c:v>287.42966000000001</c:v>
                </c:pt>
                <c:pt idx="6">
                  <c:v>290.03131999999988</c:v>
                </c:pt>
                <c:pt idx="7">
                  <c:v>267.31759900000003</c:v>
                </c:pt>
                <c:pt idx="8">
                  <c:v>391.6710579999999</c:v>
                </c:pt>
                <c:pt idx="9">
                  <c:v>627.57523899999978</c:v>
                </c:pt>
                <c:pt idx="10">
                  <c:v>759.99323299999992</c:v>
                </c:pt>
                <c:pt idx="11">
                  <c:v>840.45563899999991</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invertIfNegative val="0"/>
          <c:val>
            <c:numRef>
              <c:f>'4.2'!$B$16:$M$16</c:f>
              <c:numCache>
                <c:formatCode>#\ ##0.0</c:formatCode>
                <c:ptCount val="12"/>
                <c:pt idx="0">
                  <c:v>949.72453199999961</c:v>
                </c:pt>
                <c:pt idx="1">
                  <c:v>777.37043599999947</c:v>
                </c:pt>
                <c:pt idx="2">
                  <c:v>748.59374200000025</c:v>
                </c:pt>
                <c:pt idx="3">
                  <c:v>501.94230499999998</c:v>
                </c:pt>
                <c:pt idx="4">
                  <c:v>407.5804999999998</c:v>
                </c:pt>
                <c:pt idx="5">
                  <c:v>275.64207999999985</c:v>
                </c:pt>
                <c:pt idx="6">
                  <c:v>249.02672299999995</c:v>
                </c:pt>
                <c:pt idx="7">
                  <c:v>215.99258200000003</c:v>
                </c:pt>
                <c:pt idx="8">
                  <c:v>296.35288400000002</c:v>
                </c:pt>
                <c:pt idx="9">
                  <c:v>550.57346900000005</c:v>
                </c:pt>
                <c:pt idx="10">
                  <c:v>723.00641200000018</c:v>
                </c:pt>
                <c:pt idx="11">
                  <c:v>834.3829760000001</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invertIfNegative val="0"/>
          <c:val>
            <c:numRef>
              <c:f>'4.2'!$B$17:$M$17</c:f>
              <c:numCache>
                <c:formatCode>#\ ##0.0</c:formatCode>
                <c:ptCount val="12"/>
                <c:pt idx="0">
                  <c:v>786.66702900000007</c:v>
                </c:pt>
                <c:pt idx="1">
                  <c:v>660.99695400000019</c:v>
                </c:pt>
                <c:pt idx="2">
                  <c:v>643.91708699999992</c:v>
                </c:pt>
                <c:pt idx="3">
                  <c:v>422.32895300000001</c:v>
                </c:pt>
                <c:pt idx="4">
                  <c:v>359.03714299999984</c:v>
                </c:pt>
                <c:pt idx="5">
                  <c:v>235.81276200000002</c:v>
                </c:pt>
                <c:pt idx="6">
                  <c:v>228.03779</c:v>
                </c:pt>
                <c:pt idx="7">
                  <c:v>187.14854400000002</c:v>
                </c:pt>
                <c:pt idx="8">
                  <c:v>258.44131199999993</c:v>
                </c:pt>
                <c:pt idx="9">
                  <c:v>496.4452350000002</c:v>
                </c:pt>
                <c:pt idx="10">
                  <c:v>645.09640999999976</c:v>
                </c:pt>
                <c:pt idx="11">
                  <c:v>731.26572999999996</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invertIfNegative val="0"/>
          <c:val>
            <c:numRef>
              <c:f>'4.2'!$B$18:$M$18</c:f>
              <c:numCache>
                <c:formatCode>#\ ##0.0</c:formatCode>
                <c:ptCount val="12"/>
                <c:pt idx="0">
                  <c:v>3478.8851694000023</c:v>
                </c:pt>
                <c:pt idx="1">
                  <c:v>2847.2091820309365</c:v>
                </c:pt>
                <c:pt idx="2">
                  <c:v>2648.1220107869185</c:v>
                </c:pt>
                <c:pt idx="3">
                  <c:v>1788.6888127786215</c:v>
                </c:pt>
                <c:pt idx="4">
                  <c:v>1694.0325915999997</c:v>
                </c:pt>
                <c:pt idx="5">
                  <c:v>1214.3277124000003</c:v>
                </c:pt>
                <c:pt idx="6">
                  <c:v>1143.5746189999998</c:v>
                </c:pt>
                <c:pt idx="7">
                  <c:v>1187.3935444000001</c:v>
                </c:pt>
                <c:pt idx="8">
                  <c:v>1493.3838247999993</c:v>
                </c:pt>
                <c:pt idx="9">
                  <c:v>2451.4494630000017</c:v>
                </c:pt>
                <c:pt idx="10">
                  <c:v>2876.1587981999996</c:v>
                </c:pt>
                <c:pt idx="11">
                  <c:v>3197.1150556000011</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invertIfNegative val="0"/>
          <c:val>
            <c:numRef>
              <c:f>'4.2'!$B$19:$M$19</c:f>
              <c:numCache>
                <c:formatCode>#\ ##0.0</c:formatCode>
                <c:ptCount val="12"/>
                <c:pt idx="0">
                  <c:v>3492.1510610000005</c:v>
                </c:pt>
                <c:pt idx="1">
                  <c:v>3024.7004069999994</c:v>
                </c:pt>
                <c:pt idx="2">
                  <c:v>3071.7744399999992</c:v>
                </c:pt>
                <c:pt idx="3">
                  <c:v>2381.6519200000002</c:v>
                </c:pt>
                <c:pt idx="4">
                  <c:v>2027.9077859999993</c:v>
                </c:pt>
                <c:pt idx="5">
                  <c:v>1937.0631359999998</c:v>
                </c:pt>
                <c:pt idx="6">
                  <c:v>1944.7745699999994</c:v>
                </c:pt>
                <c:pt idx="7">
                  <c:v>1844.310598</c:v>
                </c:pt>
                <c:pt idx="8">
                  <c:v>2045.4722270000009</c:v>
                </c:pt>
                <c:pt idx="9">
                  <c:v>2427.573961999999</c:v>
                </c:pt>
                <c:pt idx="10">
                  <c:v>2971.0750479999997</c:v>
                </c:pt>
                <c:pt idx="11">
                  <c:v>3313.9445139999998</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invertIfNegative val="0"/>
          <c:val>
            <c:numRef>
              <c:f>'4.2'!$B$20:$M$20</c:f>
              <c:numCache>
                <c:formatCode>#\ ##0.0</c:formatCode>
                <c:ptCount val="12"/>
                <c:pt idx="0">
                  <c:v>999.52174399999944</c:v>
                </c:pt>
                <c:pt idx="1">
                  <c:v>817.45843300000024</c:v>
                </c:pt>
                <c:pt idx="2">
                  <c:v>810.01764599999967</c:v>
                </c:pt>
                <c:pt idx="3">
                  <c:v>565.01606800000025</c:v>
                </c:pt>
                <c:pt idx="4">
                  <c:v>480.89518499999997</c:v>
                </c:pt>
                <c:pt idx="5">
                  <c:v>458.24621200000013</c:v>
                </c:pt>
                <c:pt idx="6">
                  <c:v>346.24172100000004</c:v>
                </c:pt>
                <c:pt idx="7">
                  <c:v>389.809144</c:v>
                </c:pt>
                <c:pt idx="8">
                  <c:v>453.50499699999989</c:v>
                </c:pt>
                <c:pt idx="9">
                  <c:v>615.56981600000006</c:v>
                </c:pt>
                <c:pt idx="10">
                  <c:v>755.20365000000004</c:v>
                </c:pt>
                <c:pt idx="11">
                  <c:v>839.70443399999999</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104"/>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 ##0.0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 ##0.0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 ##0.0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 ##0.0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 ##0.0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 ##0.0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 ##0.0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 ##0.0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 ##0.0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 ##0.0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 ##0.0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 ##0.0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 ##0.0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 ##0.0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 ##0.0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 ##0.0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1737.5677380000002</c:v>
                </c:pt>
                <c:pt idx="2">
                  <c:v>474.01678999999996</c:v>
                </c:pt>
                <c:pt idx="3">
                  <c:v>431.202562</c:v>
                </c:pt>
                <c:pt idx="4">
                  <c:v>1159.3655500000002</c:v>
                </c:pt>
                <c:pt idx="5">
                  <c:v>822.34634000000017</c:v>
                </c:pt>
                <c:pt idx="6">
                  <c:v>22.207249999999998</c:v>
                </c:pt>
                <c:pt idx="7">
                  <c:v>6432.6008799999981</c:v>
                </c:pt>
                <c:pt idx="8">
                  <c:v>233.28473499999993</c:v>
                </c:pt>
                <c:pt idx="9">
                  <c:v>48.028298999999997</c:v>
                </c:pt>
                <c:pt idx="10">
                  <c:v>1056.6711059999998</c:v>
                </c:pt>
                <c:pt idx="11">
                  <c:v>1099.4422709999999</c:v>
                </c:pt>
                <c:pt idx="12">
                  <c:v>8124.6132569999991</c:v>
                </c:pt>
                <c:pt idx="13">
                  <c:v>330.02199999999999</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139.48500000000001</c:v>
                </c:pt>
                <c:pt idx="1">
                  <c:v>378.94189999999958</c:v>
                </c:pt>
                <c:pt idx="2">
                  <c:v>305.59088099999985</c:v>
                </c:pt>
                <c:pt idx="3">
                  <c:v>77.439813999999984</c:v>
                </c:pt>
                <c:pt idx="4">
                  <c:v>661.20492799999977</c:v>
                </c:pt>
                <c:pt idx="5">
                  <c:v>415.14781900000003</c:v>
                </c:pt>
                <c:pt idx="6">
                  <c:v>37.236883999999989</c:v>
                </c:pt>
                <c:pt idx="7">
                  <c:v>356.25645079999998</c:v>
                </c:pt>
                <c:pt idx="8">
                  <c:v>362.27980800000017</c:v>
                </c:pt>
                <c:pt idx="9">
                  <c:v>402.89131999999972</c:v>
                </c:pt>
                <c:pt idx="10">
                  <c:v>382.49726400000003</c:v>
                </c:pt>
                <c:pt idx="11">
                  <c:v>441.98718500000001</c:v>
                </c:pt>
                <c:pt idx="12">
                  <c:v>112.72345900000008</c:v>
                </c:pt>
                <c:pt idx="13">
                  <c:v>125.21041899999996</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0</c:v>
                </c:pt>
                <c:pt idx="2">
                  <c:v>0</c:v>
                </c:pt>
                <c:pt idx="3">
                  <c:v>0</c:v>
                </c:pt>
                <c:pt idx="4">
                  <c:v>0</c:v>
                </c:pt>
                <c:pt idx="5">
                  <c:v>71.441249999999997</c:v>
                </c:pt>
                <c:pt idx="6">
                  <c:v>0</c:v>
                </c:pt>
                <c:pt idx="7">
                  <c:v>12683.986402000006</c:v>
                </c:pt>
                <c:pt idx="8">
                  <c:v>802.4759499999999</c:v>
                </c:pt>
                <c:pt idx="9">
                  <c:v>151.447</c:v>
                </c:pt>
                <c:pt idx="10">
                  <c:v>0</c:v>
                </c:pt>
                <c:pt idx="11">
                  <c:v>4.1000000000000002E-2</c:v>
                </c:pt>
                <c:pt idx="12">
                  <c:v>0</c:v>
                </c:pt>
                <c:pt idx="13">
                  <c:v>74.491510000000005</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8.5999999999999993E-2</c:v>
                </c:pt>
                <c:pt idx="1">
                  <c:v>0.5203000000000001</c:v>
                </c:pt>
                <c:pt idx="2">
                  <c:v>4.22</c:v>
                </c:pt>
                <c:pt idx="3">
                  <c:v>1.5044E-2</c:v>
                </c:pt>
                <c:pt idx="4">
                  <c:v>1.7000000000000001E-2</c:v>
                </c:pt>
                <c:pt idx="5">
                  <c:v>0</c:v>
                </c:pt>
                <c:pt idx="6">
                  <c:v>0</c:v>
                </c:pt>
                <c:pt idx="7">
                  <c:v>1.333531</c:v>
                </c:pt>
                <c:pt idx="8">
                  <c:v>0.32487600000000005</c:v>
                </c:pt>
                <c:pt idx="9">
                  <c:v>0</c:v>
                </c:pt>
                <c:pt idx="10">
                  <c:v>6.400697000000001</c:v>
                </c:pt>
                <c:pt idx="11">
                  <c:v>0</c:v>
                </c:pt>
                <c:pt idx="12">
                  <c:v>0</c:v>
                </c:pt>
                <c:pt idx="13">
                  <c:v>0.35349999999999998</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8.9019999999999992</c:v>
                </c:pt>
                <c:pt idx="1">
                  <c:v>0</c:v>
                </c:pt>
                <c:pt idx="2">
                  <c:v>0.62</c:v>
                </c:pt>
                <c:pt idx="3">
                  <c:v>5.2489400000000002</c:v>
                </c:pt>
                <c:pt idx="4">
                  <c:v>0</c:v>
                </c:pt>
                <c:pt idx="5">
                  <c:v>0</c:v>
                </c:pt>
                <c:pt idx="6">
                  <c:v>0</c:v>
                </c:pt>
                <c:pt idx="7">
                  <c:v>0</c:v>
                </c:pt>
                <c:pt idx="8">
                  <c:v>0</c:v>
                </c:pt>
                <c:pt idx="9">
                  <c:v>0</c:v>
                </c:pt>
                <c:pt idx="10">
                  <c:v>0</c:v>
                </c:pt>
                <c:pt idx="11">
                  <c:v>0</c:v>
                </c:pt>
                <c:pt idx="12">
                  <c:v>77.990000000000009</c:v>
                </c:pt>
                <c:pt idx="13">
                  <c:v>0</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0.104</c:v>
                </c:pt>
                <c:pt idx="3">
                  <c:v>0.16211899999999996</c:v>
                </c:pt>
                <c:pt idx="4">
                  <c:v>0.1686</c:v>
                </c:pt>
                <c:pt idx="5">
                  <c:v>0</c:v>
                </c:pt>
                <c:pt idx="6">
                  <c:v>0</c:v>
                </c:pt>
                <c:pt idx="7">
                  <c:v>0</c:v>
                </c:pt>
                <c:pt idx="8">
                  <c:v>0</c:v>
                </c:pt>
                <c:pt idx="9">
                  <c:v>0</c:v>
                </c:pt>
                <c:pt idx="10">
                  <c:v>0</c:v>
                </c:pt>
                <c:pt idx="11">
                  <c:v>0</c:v>
                </c:pt>
                <c:pt idx="12">
                  <c:v>7.8E-2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3976.8655980000003</c:v>
                </c:pt>
                <c:pt idx="2">
                  <c:v>50.43394</c:v>
                </c:pt>
                <c:pt idx="3">
                  <c:v>10252.049263000001</c:v>
                </c:pt>
                <c:pt idx="4">
                  <c:v>425.95152999999999</c:v>
                </c:pt>
                <c:pt idx="5">
                  <c:v>1589.1184000000001</c:v>
                </c:pt>
                <c:pt idx="6">
                  <c:v>100.38092600000002</c:v>
                </c:pt>
                <c:pt idx="7">
                  <c:v>635.47148400000003</c:v>
                </c:pt>
                <c:pt idx="8">
                  <c:v>2193.2890669999992</c:v>
                </c:pt>
                <c:pt idx="9">
                  <c:v>4951.8189330000014</c:v>
                </c:pt>
                <c:pt idx="10">
                  <c:v>2926.9873850000004</c:v>
                </c:pt>
                <c:pt idx="11">
                  <c:v>13370.449069000004</c:v>
                </c:pt>
                <c:pt idx="12">
                  <c:v>18879.019517000001</c:v>
                </c:pt>
                <c:pt idx="13">
                  <c:v>3079.0928039999994</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378.51600000000002</c:v>
                </c:pt>
                <c:pt idx="2">
                  <c:v>0</c:v>
                </c:pt>
                <c:pt idx="3">
                  <c:v>0</c:v>
                </c:pt>
                <c:pt idx="4">
                  <c:v>408.05799999999999</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0.12214</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86.035040000000009</c:v>
                </c:pt>
                <c:pt idx="3">
                  <c:v>7.7492000000000001</c:v>
                </c:pt>
                <c:pt idx="4">
                  <c:v>36.308</c:v>
                </c:pt>
                <c:pt idx="5">
                  <c:v>2.8335400000000002</c:v>
                </c:pt>
                <c:pt idx="6">
                  <c:v>2.2744</c:v>
                </c:pt>
                <c:pt idx="7">
                  <c:v>1846.6800600000001</c:v>
                </c:pt>
                <c:pt idx="8">
                  <c:v>672.75359199999991</c:v>
                </c:pt>
                <c:pt idx="9">
                  <c:v>222.61500000000001</c:v>
                </c:pt>
                <c:pt idx="10">
                  <c:v>0</c:v>
                </c:pt>
                <c:pt idx="11">
                  <c:v>3289.991</c:v>
                </c:pt>
                <c:pt idx="12">
                  <c:v>1005.455</c:v>
                </c:pt>
                <c:pt idx="13">
                  <c:v>221.047</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25.07</c:v>
                </c:pt>
                <c:pt idx="2">
                  <c:v>0</c:v>
                </c:pt>
                <c:pt idx="3">
                  <c:v>21.88682</c:v>
                </c:pt>
                <c:pt idx="4">
                  <c:v>0</c:v>
                </c:pt>
                <c:pt idx="5">
                  <c:v>0</c:v>
                </c:pt>
                <c:pt idx="6">
                  <c:v>0</c:v>
                </c:pt>
                <c:pt idx="7">
                  <c:v>0</c:v>
                </c:pt>
                <c:pt idx="8">
                  <c:v>0</c:v>
                </c:pt>
                <c:pt idx="9">
                  <c:v>0</c:v>
                </c:pt>
                <c:pt idx="10">
                  <c:v>0</c:v>
                </c:pt>
                <c:pt idx="11">
                  <c:v>34.701448000000006</c:v>
                </c:pt>
                <c:pt idx="12">
                  <c:v>0</c:v>
                </c:pt>
                <c:pt idx="13">
                  <c:v>500.279</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1272.0690199999999</c:v>
                </c:pt>
                <c:pt idx="1">
                  <c:v>8.1829999999999998</c:v>
                </c:pt>
                <c:pt idx="2">
                  <c:v>1891.7669999999998</c:v>
                </c:pt>
                <c:pt idx="3">
                  <c:v>0</c:v>
                </c:pt>
                <c:pt idx="4">
                  <c:v>6.2089999999999996</c:v>
                </c:pt>
                <c:pt idx="5">
                  <c:v>0</c:v>
                </c:pt>
                <c:pt idx="6">
                  <c:v>813.39099999999996</c:v>
                </c:pt>
                <c:pt idx="7">
                  <c:v>68.613565999999992</c:v>
                </c:pt>
                <c:pt idx="8">
                  <c:v>0.159912</c:v>
                </c:pt>
                <c:pt idx="9">
                  <c:v>2.9753799999999999</c:v>
                </c:pt>
                <c:pt idx="10">
                  <c:v>288.08166599999998</c:v>
                </c:pt>
                <c:pt idx="11">
                  <c:v>105.6527750771465</c:v>
                </c:pt>
                <c:pt idx="12">
                  <c:v>46.056710000000002</c:v>
                </c:pt>
                <c:pt idx="13">
                  <c:v>82.570800000000006</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1.1490339999999997</c:v>
                </c:pt>
                <c:pt idx="2">
                  <c:v>0</c:v>
                </c:pt>
                <c:pt idx="3">
                  <c:v>1058.9592700000001</c:v>
                </c:pt>
                <c:pt idx="4">
                  <c:v>0</c:v>
                </c:pt>
                <c:pt idx="5">
                  <c:v>0</c:v>
                </c:pt>
                <c:pt idx="6">
                  <c:v>0</c:v>
                </c:pt>
                <c:pt idx="7">
                  <c:v>5506.2821689999992</c:v>
                </c:pt>
                <c:pt idx="8">
                  <c:v>0</c:v>
                </c:pt>
                <c:pt idx="9">
                  <c:v>0</c:v>
                </c:pt>
                <c:pt idx="10">
                  <c:v>0.80400000000000005</c:v>
                </c:pt>
                <c:pt idx="11">
                  <c:v>817.16500000000008</c:v>
                </c:pt>
                <c:pt idx="12">
                  <c:v>782.26400000000001</c:v>
                </c:pt>
                <c:pt idx="13">
                  <c:v>861.41399999999999</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2.5959749999999997</c:v>
                </c:pt>
                <c:pt idx="1">
                  <c:v>12.918584999999997</c:v>
                </c:pt>
                <c:pt idx="2">
                  <c:v>6.5282799999999996</c:v>
                </c:pt>
                <c:pt idx="3">
                  <c:v>0</c:v>
                </c:pt>
                <c:pt idx="4">
                  <c:v>3.2870900000000005</c:v>
                </c:pt>
                <c:pt idx="5">
                  <c:v>2.0205410000000001</c:v>
                </c:pt>
                <c:pt idx="6">
                  <c:v>5.7900900000000011</c:v>
                </c:pt>
                <c:pt idx="7">
                  <c:v>9.7720719999999979</c:v>
                </c:pt>
                <c:pt idx="8">
                  <c:v>111.42519900000001</c:v>
                </c:pt>
                <c:pt idx="9">
                  <c:v>2.1161660000000002</c:v>
                </c:pt>
                <c:pt idx="10">
                  <c:v>1.4056950000000001</c:v>
                </c:pt>
                <c:pt idx="11">
                  <c:v>13.930022000000003</c:v>
                </c:pt>
                <c:pt idx="12">
                  <c:v>8.5818370000000037</c:v>
                </c:pt>
                <c:pt idx="13">
                  <c:v>2.3956009999999996</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3994.7705610000007</c:v>
                </c:pt>
                <c:pt idx="1">
                  <c:v>856.27901900000063</c:v>
                </c:pt>
                <c:pt idx="2">
                  <c:v>4885.5859866000019</c:v>
                </c:pt>
                <c:pt idx="3">
                  <c:v>1212.5530999999992</c:v>
                </c:pt>
                <c:pt idx="4">
                  <c:v>792.62580480000008</c:v>
                </c:pt>
                <c:pt idx="5">
                  <c:v>1514.1127324000001</c:v>
                </c:pt>
                <c:pt idx="6">
                  <c:v>1482.0062778000001</c:v>
                </c:pt>
                <c:pt idx="7">
                  <c:v>2830.6390464000033</c:v>
                </c:pt>
                <c:pt idx="8">
                  <c:v>2011.0535400000001</c:v>
                </c:pt>
                <c:pt idx="9">
                  <c:v>748.29654299999982</c:v>
                </c:pt>
                <c:pt idx="10">
                  <c:v>992.34713600000055</c:v>
                </c:pt>
                <c:pt idx="11">
                  <c:v>6846.9810139193351</c:v>
                </c:pt>
                <c:pt idx="12">
                  <c:v>1445.6178889999996</c:v>
                </c:pt>
                <c:pt idx="13">
                  <c:v>2254.3124159999993</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104"/>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3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10818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 ##0.0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 ##0.0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 ##0.0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 ##0.0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 ##0.0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 ##0.0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 ##0.0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 ##0.0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 ##0.0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 ##0.0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 ##0.0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 ##0.0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 ##0.0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 ##0.0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 ##0.0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 ##0.0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7" Type="http://schemas.microsoft.com/office/2007/relationships/hdphoto" Target="../media/hdphoto1.wdp"/><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7" Type="http://schemas.microsoft.com/office/2007/relationships/hdphoto" Target="../media/hdphoto2.wdp"/><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3.wdp"/><Relationship Id="rId1" Type="http://schemas.openxmlformats.org/officeDocument/2006/relationships/image" Target="../media/image4.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4.wdp"/><Relationship Id="rId1" Type="http://schemas.openxmlformats.org/officeDocument/2006/relationships/image" Target="../media/image5.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5.wdp"/><Relationship Id="rId1" Type="http://schemas.openxmlformats.org/officeDocument/2006/relationships/image" Target="../media/image6.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6.wdp"/><Relationship Id="rId1" Type="http://schemas.openxmlformats.org/officeDocument/2006/relationships/image" Target="../media/image7.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7.wdp"/><Relationship Id="rId1" Type="http://schemas.openxmlformats.org/officeDocument/2006/relationships/image" Target="../media/image8.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0.png"/><Relationship Id="rId7" Type="http://schemas.openxmlformats.org/officeDocument/2006/relationships/chart" Target="../charts/chart73.xml"/><Relationship Id="rId2" Type="http://schemas.microsoft.com/office/2007/relationships/hdphoto" Target="../media/hdphoto8.wdp"/><Relationship Id="rId1" Type="http://schemas.openxmlformats.org/officeDocument/2006/relationships/image" Target="../media/image9.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9.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10.wdp"/><Relationship Id="rId1" Type="http://schemas.openxmlformats.org/officeDocument/2006/relationships/image" Target="../media/image11.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3.png"/><Relationship Id="rId7" Type="http://schemas.openxmlformats.org/officeDocument/2006/relationships/chart" Target="../charts/chart83.xml"/><Relationship Id="rId2" Type="http://schemas.microsoft.com/office/2007/relationships/hdphoto" Target="../media/hdphoto11.wdp"/><Relationship Id="rId1" Type="http://schemas.openxmlformats.org/officeDocument/2006/relationships/image" Target="../media/image12.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2.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4.png"/><Relationship Id="rId7" Type="http://schemas.openxmlformats.org/officeDocument/2006/relationships/chart" Target="../charts/chart88.xml"/><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3.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6.png"/><Relationship Id="rId7" Type="http://schemas.openxmlformats.org/officeDocument/2006/relationships/chart" Target="../charts/chart93.xml"/><Relationship Id="rId2" Type="http://schemas.microsoft.com/office/2007/relationships/hdphoto" Target="../media/hdphoto14.wdp"/><Relationship Id="rId1" Type="http://schemas.openxmlformats.org/officeDocument/2006/relationships/image" Target="../media/image15.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5.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18.png"/><Relationship Id="rId7" Type="http://schemas.openxmlformats.org/officeDocument/2006/relationships/chart" Target="../charts/chart98.xml"/><Relationship Id="rId2" Type="http://schemas.microsoft.com/office/2007/relationships/hdphoto" Target="../media/hdphoto16.wdp"/><Relationship Id="rId1" Type="http://schemas.openxmlformats.org/officeDocument/2006/relationships/image" Target="../media/image17.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7.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8.wdp"/><Relationship Id="rId1" Type="http://schemas.openxmlformats.org/officeDocument/2006/relationships/image" Target="../media/image19.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9.wdp"/><Relationship Id="rId1" Type="http://schemas.openxmlformats.org/officeDocument/2006/relationships/image" Target="../media/image20.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7" Type="http://schemas.microsoft.com/office/2007/relationships/hdphoto" Target="../media/hdphoto20.wdp"/><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image" Target="../media/image21.png"/><Relationship Id="rId5" Type="http://schemas.openxmlformats.org/officeDocument/2006/relationships/chart" Target="../charts/chart115.xml"/><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7" Type="http://schemas.microsoft.com/office/2007/relationships/hdphoto" Target="../media/hdphoto21.wdp"/><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image" Target="../media/image22.png"/><Relationship Id="rId5" Type="http://schemas.openxmlformats.org/officeDocument/2006/relationships/chart" Target="../charts/chart120.xml"/><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7" Type="http://schemas.microsoft.com/office/2007/relationships/hdphoto" Target="../media/hdphoto22.wdp"/><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image" Target="../media/image23.png"/><Relationship Id="rId5" Type="http://schemas.openxmlformats.org/officeDocument/2006/relationships/chart" Target="../charts/chart125.xml"/><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7" Type="http://schemas.microsoft.com/office/2007/relationships/hdphoto" Target="../media/hdphoto23.wdp"/><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image" Target="../media/image24.png"/><Relationship Id="rId5" Type="http://schemas.openxmlformats.org/officeDocument/2006/relationships/chart" Target="../charts/chart130.xml"/><Relationship Id="rId4" Type="http://schemas.openxmlformats.org/officeDocument/2006/relationships/chart" Target="../charts/chart129.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7" Type="http://schemas.microsoft.com/office/2007/relationships/hdphoto" Target="../media/hdphoto24.wdp"/><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5.png"/><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7" Type="http://schemas.microsoft.com/office/2007/relationships/hdphoto" Target="../media/hdphoto25.wdp"/><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image" Target="../media/image26.png"/><Relationship Id="rId5" Type="http://schemas.openxmlformats.org/officeDocument/2006/relationships/chart" Target="../charts/chart140.xml"/><Relationship Id="rId4" Type="http://schemas.openxmlformats.org/officeDocument/2006/relationships/chart" Target="../charts/chart13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7" Type="http://schemas.microsoft.com/office/2007/relationships/hdphoto" Target="../media/hdphoto8.wdp"/><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image" Target="../media/image9.png"/><Relationship Id="rId5" Type="http://schemas.openxmlformats.org/officeDocument/2006/relationships/chart" Target="../charts/chart145.xml"/><Relationship Id="rId4" Type="http://schemas.openxmlformats.org/officeDocument/2006/relationships/chart" Target="../charts/chart14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7" Type="http://schemas.microsoft.com/office/2007/relationships/hdphoto" Target="../media/hdphoto10.wdp"/><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image" Target="../media/image11.png"/><Relationship Id="rId5" Type="http://schemas.openxmlformats.org/officeDocument/2006/relationships/chart" Target="../charts/chart150.xml"/><Relationship Id="rId4" Type="http://schemas.openxmlformats.org/officeDocument/2006/relationships/chart" Target="../charts/chart149.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7" Type="http://schemas.microsoft.com/office/2007/relationships/hdphoto" Target="../media/hdphoto11.wdp"/><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image" Target="../media/image12.png"/><Relationship Id="rId5" Type="http://schemas.openxmlformats.org/officeDocument/2006/relationships/chart" Target="../charts/chart155.xml"/><Relationship Id="rId4" Type="http://schemas.openxmlformats.org/officeDocument/2006/relationships/chart" Target="../charts/chart154.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7" Type="http://schemas.microsoft.com/office/2007/relationships/hdphoto" Target="../media/hdphoto14.wdp"/><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image" Target="../media/image15.png"/><Relationship Id="rId5" Type="http://schemas.openxmlformats.org/officeDocument/2006/relationships/chart" Target="../charts/chart160.xml"/><Relationship Id="rId4" Type="http://schemas.openxmlformats.org/officeDocument/2006/relationships/chart" Target="../charts/chart15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7" Type="http://schemas.microsoft.com/office/2007/relationships/hdphoto" Target="../media/hdphoto16.wdp"/><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17.png"/><Relationship Id="rId5" Type="http://schemas.openxmlformats.org/officeDocument/2006/relationships/chart" Target="../charts/chart165.xml"/><Relationship Id="rId4" Type="http://schemas.openxmlformats.org/officeDocument/2006/relationships/chart" Target="../charts/chart1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7" Type="http://schemas.microsoft.com/office/2007/relationships/hdphoto" Target="../media/hdphoto26.wdp"/><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image" Target="../media/image27.png"/><Relationship Id="rId5" Type="http://schemas.openxmlformats.org/officeDocument/2006/relationships/chart" Target="../charts/chart170.xml"/><Relationship Id="rId4" Type="http://schemas.openxmlformats.org/officeDocument/2006/relationships/chart" Target="../charts/chart16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4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84843</xdr:rowOff>
    </xdr:from>
    <xdr:to>
      <xdr:col>9</xdr:col>
      <xdr:colOff>674473</xdr:colOff>
      <xdr:row>37</xdr:row>
      <xdr:rowOff>76200</xdr:rowOff>
    </xdr:to>
    <xdr:sp macro="" textlink="">
      <xdr:nvSpPr>
        <xdr:cNvPr id="4" name="TextovéPole 3">
          <a:extLst>
            <a:ext uri="{FF2B5EF4-FFF2-40B4-BE49-F238E27FC236}">
              <a16:creationId xmlns:a16="http://schemas.microsoft.com/office/drawing/2014/main" id="{BEF1CEEF-3734-4B55-9FF5-5CD0D013A3C6}"/>
            </a:ext>
          </a:extLst>
        </xdr:cNvPr>
        <xdr:cNvSpPr txBox="1"/>
      </xdr:nvSpPr>
      <xdr:spPr>
        <a:xfrm>
          <a:off x="0" y="4942593"/>
          <a:ext cx="6618073" cy="1124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000" b="1">
              <a:solidFill>
                <a:sysClr val="windowText" lastClr="000000"/>
              </a:solidFill>
            </a:rPr>
            <a:t>Roční zpráva</a:t>
          </a:r>
        </a:p>
        <a:p>
          <a:pPr algn="ctr"/>
          <a:r>
            <a:rPr lang="cs-CZ" sz="2000" b="1">
              <a:solidFill>
                <a:sysClr val="windowText" lastClr="000000"/>
              </a:solidFill>
            </a:rPr>
            <a:t>o provozu teplárenských soustav ČR</a:t>
          </a:r>
        </a:p>
        <a:p>
          <a:pPr algn="ctr"/>
          <a:r>
            <a:rPr lang="cs-CZ" sz="2000" b="1">
              <a:solidFill>
                <a:sysClr val="windowText" lastClr="000000"/>
              </a:solidFill>
            </a:rPr>
            <a:t>2020</a:t>
          </a:r>
        </a:p>
      </xdr:txBody>
    </xdr:sp>
    <xdr:clientData/>
  </xdr:twoCellAnchor>
  <xdr:twoCellAnchor editAs="oneCell">
    <xdr:from>
      <xdr:col>2</xdr:col>
      <xdr:colOff>304534</xdr:colOff>
      <xdr:row>17</xdr:row>
      <xdr:rowOff>136072</xdr:rowOff>
    </xdr:from>
    <xdr:to>
      <xdr:col>7</xdr:col>
      <xdr:colOff>342725</xdr:colOff>
      <xdr:row>28</xdr:row>
      <xdr:rowOff>44269</xdr:rowOff>
    </xdr:to>
    <xdr:pic>
      <xdr:nvPicPr>
        <xdr:cNvPr id="14" name="Obrázek 13">
          <a:extLst>
            <a:ext uri="{FF2B5EF4-FFF2-40B4-BE49-F238E27FC236}">
              <a16:creationId xmlns:a16="http://schemas.microsoft.com/office/drawing/2014/main" id="{2839F909-5F37-408B-94FA-2B2AEDF784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559" y="2888797"/>
          <a:ext cx="3324316" cy="168937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7</xdr:col>
      <xdr:colOff>85724</xdr:colOff>
      <xdr:row>35</xdr:row>
      <xdr:rowOff>114299</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95251</xdr:rowOff>
    </xdr:from>
    <xdr:to>
      <xdr:col>7</xdr:col>
      <xdr:colOff>200024</xdr:colOff>
      <xdr:row>45</xdr:row>
      <xdr:rowOff>133351</xdr:rowOff>
    </xdr:to>
    <xdr:graphicFrame macro="">
      <xdr:nvGraphicFramePr>
        <xdr:cNvPr id="3" name="Graf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523877</xdr:colOff>
      <xdr:row>35</xdr:row>
      <xdr:rowOff>128311</xdr:rowOff>
    </xdr:from>
    <xdr:to>
      <xdr:col>11</xdr:col>
      <xdr:colOff>219075</xdr:colOff>
      <xdr:row>44</xdr:row>
      <xdr:rowOff>100854</xdr:rowOff>
    </xdr:to>
    <xdr:graphicFrame macro="">
      <xdr:nvGraphicFramePr>
        <xdr:cNvPr id="4" name="Graf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128306</xdr:rowOff>
    </xdr:from>
    <xdr:to>
      <xdr:col>14</xdr:col>
      <xdr:colOff>514350</xdr:colOff>
      <xdr:row>44</xdr:row>
      <xdr:rowOff>142875</xdr:rowOff>
    </xdr:to>
    <xdr:graphicFrame macro="">
      <xdr:nvGraphicFramePr>
        <xdr:cNvPr id="2" name="Graf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128311</xdr:rowOff>
    </xdr:from>
    <xdr:to>
      <xdr:col>3</xdr:col>
      <xdr:colOff>314324</xdr:colOff>
      <xdr:row>44</xdr:row>
      <xdr:rowOff>123266</xdr:rowOff>
    </xdr:to>
    <xdr:graphicFrame macro="">
      <xdr:nvGraphicFramePr>
        <xdr:cNvPr id="3" name="Graf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47626</xdr:rowOff>
    </xdr:to>
    <xdr:graphicFrame macro="">
      <xdr:nvGraphicFramePr>
        <xdr:cNvPr id="5" name="Graf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10" name="Obrázek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1080000</xdr:colOff>
      <xdr:row>6</xdr:row>
      <xdr:rowOff>2006</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000" cy="62113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1080000</xdr:colOff>
      <xdr:row>6</xdr:row>
      <xdr:rowOff>2006</xdr:rowOff>
    </xdr:to>
    <xdr:pic>
      <xdr:nvPicPr>
        <xdr:cNvPr id="11" name="Obrázek 10">
          <a:extLst>
            <a:ext uri="{FF2B5EF4-FFF2-40B4-BE49-F238E27FC236}">
              <a16:creationId xmlns:a16="http://schemas.microsoft.com/office/drawing/2014/main" id="{00000000-0008-0000-1E00-00000B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000" cy="62113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9525</xdr:rowOff>
    </xdr:from>
    <xdr:to>
      <xdr:col>7</xdr:col>
      <xdr:colOff>129601</xdr:colOff>
      <xdr:row>45</xdr:row>
      <xdr:rowOff>124258</xdr:rowOff>
    </xdr:to>
    <xdr:graphicFrame macro="">
      <xdr:nvGraphicFramePr>
        <xdr:cNvPr id="2" name="Graf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635000</xdr:colOff>
      <xdr:row>45</xdr:row>
      <xdr:rowOff>107674</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0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523877</xdr:colOff>
      <xdr:row>35</xdr:row>
      <xdr:rowOff>152399</xdr:rowOff>
    </xdr:from>
    <xdr:to>
      <xdr:col>11</xdr:col>
      <xdr:colOff>219075</xdr:colOff>
      <xdr:row>45</xdr:row>
      <xdr:rowOff>133350</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152399</xdr:rowOff>
    </xdr:from>
    <xdr:to>
      <xdr:col>14</xdr:col>
      <xdr:colOff>514350</xdr:colOff>
      <xdr:row>45</xdr:row>
      <xdr:rowOff>104775</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152399</xdr:rowOff>
    </xdr:from>
    <xdr:to>
      <xdr:col>3</xdr:col>
      <xdr:colOff>314324</xdr:colOff>
      <xdr:row>45</xdr:row>
      <xdr:rowOff>133350</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2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3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4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523877</xdr:colOff>
      <xdr:row>35</xdr:row>
      <xdr:rowOff>161925</xdr:rowOff>
    </xdr:from>
    <xdr:to>
      <xdr:col>11</xdr:col>
      <xdr:colOff>219075</xdr:colOff>
      <xdr:row>45</xdr:row>
      <xdr:rowOff>142876</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161924</xdr:rowOff>
    </xdr:from>
    <xdr:to>
      <xdr:col>14</xdr:col>
      <xdr:colOff>514350</xdr:colOff>
      <xdr:row>45</xdr:row>
      <xdr:rowOff>114300</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161925</xdr:rowOff>
    </xdr:from>
    <xdr:to>
      <xdr:col>3</xdr:col>
      <xdr:colOff>314324</xdr:colOff>
      <xdr:row>45</xdr:row>
      <xdr:rowOff>123825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2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5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3</xdr:col>
      <xdr:colOff>523877</xdr:colOff>
      <xdr:row>35</xdr:row>
      <xdr:rowOff>0</xdr:rowOff>
    </xdr:from>
    <xdr:to>
      <xdr:col>11</xdr:col>
      <xdr:colOff>219075</xdr:colOff>
      <xdr:row>44</xdr:row>
      <xdr:rowOff>142876</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152399</xdr:rowOff>
    </xdr:from>
    <xdr:to>
      <xdr:col>14</xdr:col>
      <xdr:colOff>514350</xdr:colOff>
      <xdr:row>44</xdr:row>
      <xdr:rowOff>123825</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152399</xdr:rowOff>
    </xdr:from>
    <xdr:to>
      <xdr:col>3</xdr:col>
      <xdr:colOff>314324</xdr:colOff>
      <xdr:row>44</xdr:row>
      <xdr:rowOff>95250</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9526</xdr:rowOff>
    </xdr:from>
    <xdr:to>
      <xdr:col>0</xdr:col>
      <xdr:colOff>161925</xdr:colOff>
      <xdr:row>24</xdr:row>
      <xdr:rowOff>0</xdr:rowOff>
    </xdr:to>
    <xdr:graphicFrame macro="">
      <xdr:nvGraphicFramePr>
        <xdr:cNvPr id="5" name="Graf 4">
          <a:extLst>
            <a:ext uri="{FF2B5EF4-FFF2-40B4-BE49-F238E27FC236}">
              <a16:creationId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0</xdr:rowOff>
    </xdr:from>
    <xdr:to>
      <xdr:col>0</xdr:col>
      <xdr:colOff>1080828</xdr:colOff>
      <xdr:row>4</xdr:row>
      <xdr:rowOff>150265</xdr:rowOff>
    </xdr:to>
    <xdr:pic>
      <xdr:nvPicPr>
        <xdr:cNvPr id="8" name="Obrázek 7">
          <a:extLst>
            <a:ext uri="{FF2B5EF4-FFF2-40B4-BE49-F238E27FC236}">
              <a16:creationId xmlns:a16="http://schemas.microsoft.com/office/drawing/2014/main" id="{00000000-0008-0000-27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148875</xdr:rowOff>
    </xdr:to>
    <xdr:pic>
      <xdr:nvPicPr>
        <xdr:cNvPr id="8" name="Obrázek 7">
          <a:extLst>
            <a:ext uri="{FF2B5EF4-FFF2-40B4-BE49-F238E27FC236}">
              <a16:creationId xmlns:a16="http://schemas.microsoft.com/office/drawing/2014/main" id="{00000000-0008-0000-2900-000008000000}"/>
            </a:ext>
          </a:extLst>
        </xdr:cNvPr>
        <xdr:cNvPicPr>
          <a:picLocks/>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146050</xdr:rowOff>
    </xdr:to>
    <xdr:graphicFrame macro="">
      <xdr:nvGraphicFramePr>
        <xdr:cNvPr id="2" name="Graf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22</xdr:row>
      <xdr:rowOff>46175</xdr:rowOff>
    </xdr:from>
    <xdr:to>
      <xdr:col>15</xdr:col>
      <xdr:colOff>438150</xdr:colOff>
      <xdr:row>44</xdr:row>
      <xdr:rowOff>117613</xdr:rowOff>
    </xdr:to>
    <xdr:graphicFrame macro="">
      <xdr:nvGraphicFramePr>
        <xdr:cNvPr id="4" name="Graf 3">
          <a:extLst>
            <a:ext uri="{FF2B5EF4-FFF2-40B4-BE49-F238E27FC236}">
              <a16:creationId xmlns:a16="http://schemas.microsoft.com/office/drawing/2014/main" id="{00000000-0008-0000-2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17</xdr:row>
      <xdr:rowOff>25933</xdr:rowOff>
    </xdr:from>
    <xdr:to>
      <xdr:col>4</xdr:col>
      <xdr:colOff>219075</xdr:colOff>
      <xdr:row>31</xdr:row>
      <xdr:rowOff>100585</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17</xdr:row>
      <xdr:rowOff>28575</xdr:rowOff>
    </xdr:from>
    <xdr:to>
      <xdr:col>10</xdr:col>
      <xdr:colOff>209550</xdr:colOff>
      <xdr:row>31</xdr:row>
      <xdr:rowOff>109418</xdr:rowOff>
    </xdr:to>
    <xdr:graphicFrame macro="">
      <xdr:nvGraphicFramePr>
        <xdr:cNvPr id="4" name="Graf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xdr:colOff>
      <xdr:row>16</xdr:row>
      <xdr:rowOff>133349</xdr:rowOff>
    </xdr:from>
    <xdr:to>
      <xdr:col>6</xdr:col>
      <xdr:colOff>0</xdr:colOff>
      <xdr:row>41</xdr:row>
      <xdr:rowOff>38100</xdr:rowOff>
    </xdr:to>
    <xdr:graphicFrame macro="">
      <xdr:nvGraphicFramePr>
        <xdr:cNvPr id="2" name="Graf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17</xdr:row>
      <xdr:rowOff>0</xdr:rowOff>
    </xdr:from>
    <xdr:to>
      <xdr:col>13</xdr:col>
      <xdr:colOff>542925</xdr:colOff>
      <xdr:row>38</xdr:row>
      <xdr:rowOff>66675</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2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id="{00000000-0008-0000-2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14</xdr:col>
      <xdr:colOff>1057275</xdr:colOff>
      <xdr:row>40</xdr:row>
      <xdr:rowOff>135872</xdr:rowOff>
    </xdr:to>
    <xdr:pic>
      <xdr:nvPicPr>
        <xdr:cNvPr id="3" name="Obrázek 2">
          <a:extLst>
            <a:ext uri="{FF2B5EF4-FFF2-40B4-BE49-F238E27FC236}">
              <a16:creationId xmlns:a16="http://schemas.microsoft.com/office/drawing/2014/main" id="{3E73955B-4CEE-4582-A8B3-73ABCA0479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3851"/>
          <a:ext cx="9591675" cy="62890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38100</xdr:rowOff>
    </xdr:to>
    <xdr:graphicFrame macro="">
      <xdr:nvGraphicFramePr>
        <xdr:cNvPr id="3" name="Graf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127134</xdr:rowOff>
    </xdr:to>
    <xdr:graphicFrame macro="">
      <xdr:nvGraphicFramePr>
        <xdr:cNvPr id="5" name="Graf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152399</xdr:rowOff>
    </xdr:from>
    <xdr:to>
      <xdr:col>0</xdr:col>
      <xdr:colOff>123825</xdr:colOff>
      <xdr:row>23</xdr:row>
      <xdr:rowOff>85724</xdr:rowOff>
    </xdr:to>
    <xdr:graphicFrame macro="">
      <xdr:nvGraphicFramePr>
        <xdr:cNvPr id="3" name="Graf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123825</xdr:rowOff>
    </xdr:to>
    <xdr:graphicFrame macro="">
      <xdr:nvGraphicFramePr>
        <xdr:cNvPr id="2" name="Graf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44450</xdr:rowOff>
    </xdr:from>
    <xdr:to>
      <xdr:col>13</xdr:col>
      <xdr:colOff>636935</xdr:colOff>
      <xdr:row>45</xdr:row>
      <xdr:rowOff>79375</xdr:rowOff>
    </xdr:to>
    <xdr:graphicFrame macro="">
      <xdr:nvGraphicFramePr>
        <xdr:cNvPr id="2" name="Graf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44450</xdr:rowOff>
    </xdr:from>
    <xdr:to>
      <xdr:col>7</xdr:col>
      <xdr:colOff>523874</xdr:colOff>
      <xdr:row>45</xdr:row>
      <xdr:rowOff>79373</xdr:rowOff>
    </xdr:to>
    <xdr:graphicFrame macro="">
      <xdr:nvGraphicFramePr>
        <xdr:cNvPr id="3" name="Graf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66676</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36</xdr:row>
      <xdr:rowOff>142875</xdr:rowOff>
    </xdr:from>
    <xdr:to>
      <xdr:col>2</xdr:col>
      <xdr:colOff>323850</xdr:colOff>
      <xdr:row>45</xdr:row>
      <xdr:rowOff>123823</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9525</xdr:rowOff>
    </xdr:from>
    <xdr:to>
      <xdr:col>2</xdr:col>
      <xdr:colOff>213000</xdr:colOff>
      <xdr:row>35</xdr:row>
      <xdr:rowOff>77925</xdr:rowOff>
    </xdr:to>
    <xdr:graphicFrame macro="">
      <xdr:nvGraphicFramePr>
        <xdr:cNvPr id="3" name="Graf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36</xdr:row>
      <xdr:rowOff>133350</xdr:rowOff>
    </xdr:from>
    <xdr:to>
      <xdr:col>8</xdr:col>
      <xdr:colOff>200025</xdr:colOff>
      <xdr:row>45</xdr:row>
      <xdr:rowOff>142875</xdr:rowOff>
    </xdr:to>
    <xdr:graphicFrame macro="">
      <xdr:nvGraphicFramePr>
        <xdr:cNvPr id="4" name="Graf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26</xdr:row>
      <xdr:rowOff>9524</xdr:rowOff>
    </xdr:from>
    <xdr:to>
      <xdr:col>8</xdr:col>
      <xdr:colOff>141562</xdr:colOff>
      <xdr:row>35</xdr:row>
      <xdr:rowOff>77924</xdr:rowOff>
    </xdr:to>
    <xdr:graphicFrame macro="">
      <xdr:nvGraphicFramePr>
        <xdr:cNvPr id="5" name="Graf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419101</xdr:colOff>
      <xdr:row>36</xdr:row>
      <xdr:rowOff>123824</xdr:rowOff>
    </xdr:from>
    <xdr:to>
      <xdr:col>13</xdr:col>
      <xdr:colOff>619127</xdr:colOff>
      <xdr:row>45</xdr:row>
      <xdr:rowOff>133349</xdr:rowOff>
    </xdr:to>
    <xdr:graphicFrame macro="">
      <xdr:nvGraphicFramePr>
        <xdr:cNvPr id="6" name="Graf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47625</xdr:colOff>
      <xdr:row>26</xdr:row>
      <xdr:rowOff>9524</xdr:rowOff>
    </xdr:from>
    <xdr:to>
      <xdr:col>13</xdr:col>
      <xdr:colOff>641625</xdr:colOff>
      <xdr:row>35</xdr:row>
      <xdr:rowOff>77924</xdr:rowOff>
    </xdr:to>
    <xdr:graphicFrame macro="">
      <xdr:nvGraphicFramePr>
        <xdr:cNvPr id="7" name="Graf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J55"/>
  <sheetViews>
    <sheetView showGridLines="0" tabSelected="1" showWhiteSpace="0" zoomScaleNormal="100" zoomScaleSheetLayoutView="100" zoomScalePageLayoutView="70" workbookViewId="0">
      <selection activeCell="L13" sqref="L13"/>
    </sheetView>
  </sheetViews>
  <sheetFormatPr defaultColWidth="9.140625" defaultRowHeight="12.75" x14ac:dyDescent="0.2"/>
  <cols>
    <col min="1" max="9" width="9.85546875" style="169" customWidth="1"/>
    <col min="10" max="10" width="10.28515625" style="169" customWidth="1"/>
    <col min="11" max="16384" width="9.140625" style="169"/>
  </cols>
  <sheetData>
    <row r="1" spans="1:10" s="68" customFormat="1" x14ac:dyDescent="0.2">
      <c r="A1" s="3"/>
      <c r="B1" s="3"/>
      <c r="C1" s="3"/>
      <c r="D1" s="3"/>
      <c r="E1" s="3"/>
      <c r="F1" s="3"/>
      <c r="G1" s="3"/>
      <c r="H1" s="3"/>
      <c r="I1" s="3"/>
      <c r="J1" s="3"/>
    </row>
    <row r="2" spans="1:10" s="68" customFormat="1" x14ac:dyDescent="0.2">
      <c r="A2" s="69"/>
      <c r="B2" s="69"/>
      <c r="C2" s="69"/>
      <c r="D2" s="69"/>
      <c r="E2" s="69"/>
      <c r="F2" s="69"/>
      <c r="G2" s="69"/>
      <c r="H2" s="69"/>
      <c r="I2" s="69"/>
      <c r="J2" s="69"/>
    </row>
    <row r="3" spans="1:10" s="68" customFormat="1" x14ac:dyDescent="0.2">
      <c r="A3" s="70"/>
      <c r="B3" s="70"/>
      <c r="C3" s="70"/>
      <c r="D3" s="70"/>
      <c r="E3" s="70"/>
      <c r="F3" s="70"/>
      <c r="G3" s="70"/>
      <c r="H3" s="70"/>
      <c r="I3" s="70"/>
      <c r="J3" s="70"/>
    </row>
    <row r="4" spans="1:10" s="68" customFormat="1" x14ac:dyDescent="0.2">
      <c r="A4" s="3"/>
      <c r="B4" s="3"/>
      <c r="C4" s="3"/>
      <c r="D4" s="71"/>
      <c r="E4" s="72"/>
      <c r="F4" s="72"/>
      <c r="G4" s="72"/>
      <c r="H4" s="3"/>
      <c r="I4" s="3"/>
      <c r="J4" s="73"/>
    </row>
    <row r="5" spans="1:10" s="68" customFormat="1" x14ac:dyDescent="0.2">
      <c r="A5" s="3"/>
      <c r="B5" s="3"/>
      <c r="C5" s="3"/>
      <c r="D5" s="3"/>
      <c r="E5" s="3"/>
      <c r="F5" s="3"/>
      <c r="G5" s="3"/>
      <c r="H5" s="3"/>
      <c r="I5" s="3"/>
      <c r="J5" s="3"/>
    </row>
    <row r="6" spans="1:10" s="68" customFormat="1" x14ac:dyDescent="0.2">
      <c r="A6" s="3"/>
      <c r="B6" s="3"/>
      <c r="C6" s="3"/>
      <c r="D6" s="3"/>
      <c r="E6" s="3"/>
      <c r="F6" s="3"/>
      <c r="G6" s="3"/>
      <c r="H6" s="3"/>
      <c r="I6" s="3"/>
      <c r="J6" s="3"/>
    </row>
    <row r="7" spans="1:10" s="68" customFormat="1" x14ac:dyDescent="0.2">
      <c r="A7" s="3"/>
      <c r="B7" s="3"/>
      <c r="C7" s="3"/>
      <c r="D7" s="3"/>
      <c r="E7" s="3"/>
      <c r="F7" s="3"/>
      <c r="G7" s="3"/>
      <c r="H7" s="3"/>
      <c r="I7" s="3"/>
      <c r="J7" s="3"/>
    </row>
    <row r="8" spans="1:10" s="68" customFormat="1" x14ac:dyDescent="0.2">
      <c r="A8" s="3"/>
      <c r="B8" s="3"/>
      <c r="C8" s="3"/>
      <c r="D8" s="3"/>
      <c r="E8" s="3"/>
      <c r="F8" s="3"/>
      <c r="G8" s="3"/>
      <c r="H8" s="3"/>
      <c r="I8" s="3"/>
      <c r="J8" s="3"/>
    </row>
    <row r="9" spans="1:10" s="68" customFormat="1" x14ac:dyDescent="0.2">
      <c r="A9" s="3"/>
      <c r="B9" s="3"/>
      <c r="C9" s="3"/>
      <c r="D9" s="3"/>
      <c r="E9" s="3"/>
      <c r="F9" s="3"/>
      <c r="G9" s="3"/>
      <c r="H9" s="3"/>
      <c r="I9" s="3"/>
      <c r="J9" s="3"/>
    </row>
    <row r="10" spans="1:10" s="68" customFormat="1" x14ac:dyDescent="0.2">
      <c r="A10" s="3"/>
      <c r="B10" s="74"/>
      <c r="C10" s="3"/>
      <c r="D10" s="3"/>
      <c r="E10" s="3"/>
      <c r="F10" s="3"/>
      <c r="G10" s="3"/>
      <c r="H10" s="3"/>
      <c r="I10" s="75"/>
      <c r="J10" s="3"/>
    </row>
    <row r="11" spans="1:10" s="68" customFormat="1" x14ac:dyDescent="0.2">
      <c r="A11" s="3"/>
      <c r="B11" s="1"/>
      <c r="C11" s="76"/>
      <c r="D11" s="3"/>
      <c r="E11" s="3"/>
      <c r="F11" s="3"/>
      <c r="G11" s="3"/>
      <c r="H11" s="3"/>
      <c r="I11" s="3"/>
      <c r="J11" s="3"/>
    </row>
    <row r="12" spans="1:10" s="68" customFormat="1" x14ac:dyDescent="0.2">
      <c r="A12" s="3"/>
      <c r="B12" s="1"/>
      <c r="C12" s="76"/>
      <c r="D12" s="3"/>
      <c r="E12" s="3"/>
      <c r="F12" s="3"/>
      <c r="G12" s="3"/>
      <c r="H12" s="3"/>
      <c r="I12" s="3"/>
      <c r="J12" s="3"/>
    </row>
    <row r="13" spans="1:10" s="68" customFormat="1" x14ac:dyDescent="0.2">
      <c r="A13" s="3"/>
      <c r="B13" s="1"/>
      <c r="C13" s="76"/>
      <c r="D13" s="3"/>
      <c r="E13" s="3"/>
      <c r="F13" s="3"/>
      <c r="G13" s="3"/>
      <c r="H13" s="3"/>
      <c r="I13" s="3"/>
      <c r="J13" s="3"/>
    </row>
    <row r="14" spans="1:10" s="68" customFormat="1" x14ac:dyDescent="0.2">
      <c r="A14" s="77"/>
      <c r="B14" s="14"/>
      <c r="C14" s="78"/>
      <c r="D14" s="77"/>
      <c r="E14" s="77"/>
      <c r="F14" s="77"/>
      <c r="G14" s="77"/>
      <c r="H14" s="77"/>
      <c r="I14" s="77"/>
      <c r="J14" s="77"/>
    </row>
    <row r="15" spans="1:10" s="68" customFormat="1" x14ac:dyDescent="0.2">
      <c r="A15" s="77"/>
      <c r="B15" s="14"/>
      <c r="C15" s="78"/>
      <c r="D15" s="77"/>
      <c r="E15" s="77"/>
      <c r="F15" s="77"/>
      <c r="G15" s="77"/>
      <c r="H15" s="77"/>
      <c r="I15" s="77"/>
      <c r="J15" s="77"/>
    </row>
    <row r="16" spans="1:10" s="68" customFormat="1" x14ac:dyDescent="0.2">
      <c r="A16" s="77"/>
      <c r="B16" s="14"/>
      <c r="C16" s="78"/>
      <c r="D16" s="77"/>
      <c r="E16" s="77"/>
      <c r="F16" s="77"/>
      <c r="G16" s="77"/>
      <c r="H16" s="77"/>
      <c r="I16" s="77"/>
      <c r="J16" s="77"/>
    </row>
    <row r="17" spans="1:10" s="68" customFormat="1" x14ac:dyDescent="0.2">
      <c r="A17" s="77"/>
      <c r="B17" s="14"/>
      <c r="C17" s="78"/>
      <c r="D17" s="77"/>
      <c r="E17" s="77"/>
      <c r="F17" s="77"/>
      <c r="G17" s="77"/>
      <c r="H17" s="77"/>
      <c r="I17" s="77"/>
      <c r="J17" s="77"/>
    </row>
    <row r="18" spans="1:10" s="68" customFormat="1" x14ac:dyDescent="0.2">
      <c r="A18" s="77"/>
      <c r="B18" s="14"/>
      <c r="C18" s="78"/>
      <c r="D18" s="77"/>
      <c r="E18" s="77"/>
      <c r="F18" s="77"/>
      <c r="G18" s="77"/>
      <c r="H18" s="77"/>
      <c r="I18" s="77"/>
      <c r="J18" s="77"/>
    </row>
    <row r="19" spans="1:10" s="68" customFormat="1" x14ac:dyDescent="0.2">
      <c r="A19" s="77"/>
      <c r="B19" s="14"/>
      <c r="C19" s="78"/>
      <c r="D19" s="77"/>
      <c r="E19" s="77"/>
      <c r="F19" s="77"/>
      <c r="G19" s="77"/>
      <c r="H19" s="77"/>
      <c r="I19" s="77"/>
      <c r="J19" s="77"/>
    </row>
    <row r="20" spans="1:10" s="68" customFormat="1" x14ac:dyDescent="0.2">
      <c r="A20" s="77"/>
      <c r="B20" s="14"/>
      <c r="C20" s="78"/>
      <c r="D20" s="77"/>
      <c r="E20" s="77"/>
      <c r="F20" s="77"/>
      <c r="G20" s="77"/>
      <c r="H20" s="77"/>
      <c r="I20" s="77"/>
      <c r="J20" s="77"/>
    </row>
    <row r="21" spans="1:10" s="68" customFormat="1" x14ac:dyDescent="0.2"/>
    <row r="22" spans="1:10" s="68" customFormat="1" x14ac:dyDescent="0.2">
      <c r="A22" s="77"/>
      <c r="B22" s="14"/>
      <c r="C22" s="78"/>
      <c r="D22" s="77"/>
      <c r="E22" s="77"/>
      <c r="F22" s="77"/>
      <c r="G22" s="77"/>
      <c r="H22" s="77"/>
      <c r="I22" s="77"/>
      <c r="J22" s="77"/>
    </row>
    <row r="23" spans="1:10" s="68" customFormat="1" x14ac:dyDescent="0.2">
      <c r="A23" s="77"/>
      <c r="B23" s="14"/>
      <c r="C23" s="78"/>
      <c r="D23" s="77"/>
      <c r="E23" s="77"/>
      <c r="F23" s="77"/>
      <c r="G23" s="77"/>
      <c r="H23" s="77"/>
      <c r="I23" s="77"/>
      <c r="J23" s="77"/>
    </row>
    <row r="24" spans="1:10" s="68" customFormat="1" x14ac:dyDescent="0.2">
      <c r="A24" s="77"/>
      <c r="B24" s="14"/>
      <c r="C24" s="78"/>
      <c r="D24" s="77"/>
      <c r="E24" s="77"/>
      <c r="F24" s="77"/>
      <c r="G24" s="77"/>
      <c r="H24" s="77"/>
      <c r="I24" s="77"/>
      <c r="J24" s="77"/>
    </row>
    <row r="25" spans="1:10" s="68" customFormat="1" x14ac:dyDescent="0.2"/>
    <row r="26" spans="1:10" s="68" customFormat="1" x14ac:dyDescent="0.2">
      <c r="A26" s="77"/>
      <c r="B26" s="14"/>
      <c r="C26" s="78"/>
      <c r="D26" s="77"/>
      <c r="E26" s="77"/>
      <c r="F26" s="77"/>
      <c r="G26" s="77"/>
      <c r="H26" s="77"/>
      <c r="I26" s="77"/>
      <c r="J26" s="77"/>
    </row>
    <row r="27" spans="1:10" s="68" customFormat="1" x14ac:dyDescent="0.2">
      <c r="A27" s="77"/>
      <c r="B27" s="14"/>
      <c r="C27" s="78"/>
      <c r="D27" s="77"/>
      <c r="E27" s="77"/>
      <c r="F27" s="77"/>
      <c r="G27" s="77"/>
      <c r="H27" s="77"/>
      <c r="I27" s="77"/>
      <c r="J27" s="77"/>
    </row>
    <row r="28" spans="1:10" s="68" customFormat="1" x14ac:dyDescent="0.2">
      <c r="A28" s="77"/>
      <c r="B28" s="14"/>
      <c r="C28" s="78"/>
      <c r="D28" s="77"/>
      <c r="E28" s="77"/>
      <c r="F28" s="77"/>
      <c r="G28" s="77"/>
      <c r="H28" s="77"/>
      <c r="I28" s="77"/>
      <c r="J28" s="77"/>
    </row>
    <row r="29" spans="1:10" s="68" customFormat="1" x14ac:dyDescent="0.2">
      <c r="A29" s="330"/>
      <c r="B29" s="330"/>
      <c r="C29" s="330"/>
      <c r="D29" s="330"/>
      <c r="E29" s="330"/>
      <c r="F29" s="330"/>
      <c r="G29" s="330"/>
      <c r="H29" s="330"/>
      <c r="I29" s="330"/>
      <c r="J29" s="330"/>
    </row>
    <row r="30" spans="1:10" s="68" customFormat="1" x14ac:dyDescent="0.2">
      <c r="A30" s="77"/>
      <c r="B30" s="14"/>
      <c r="C30" s="78"/>
      <c r="D30" s="77"/>
      <c r="E30" s="77"/>
      <c r="F30" s="77"/>
      <c r="G30" s="77"/>
      <c r="H30" s="77"/>
      <c r="I30" s="77"/>
      <c r="J30" s="77"/>
    </row>
    <row r="31" spans="1:10" s="68" customFormat="1" x14ac:dyDescent="0.2"/>
    <row r="32" spans="1:10" s="68" customFormat="1" x14ac:dyDescent="0.2">
      <c r="A32" s="77"/>
      <c r="B32" s="14"/>
      <c r="C32" s="78"/>
      <c r="D32" s="77"/>
      <c r="E32" s="77"/>
      <c r="F32" s="77"/>
      <c r="G32" s="77"/>
      <c r="H32" s="77"/>
      <c r="I32" s="77"/>
      <c r="J32" s="77"/>
    </row>
    <row r="33" spans="1:10" s="68" customFormat="1" x14ac:dyDescent="0.2">
      <c r="A33" s="77"/>
      <c r="B33" s="14"/>
      <c r="C33" s="78"/>
      <c r="D33" s="77"/>
      <c r="E33" s="77"/>
      <c r="F33" s="77"/>
      <c r="G33" s="77"/>
      <c r="H33" s="77"/>
      <c r="I33" s="77"/>
      <c r="J33" s="77"/>
    </row>
    <row r="34" spans="1:10" s="68" customFormat="1" x14ac:dyDescent="0.2">
      <c r="A34" s="331"/>
      <c r="B34" s="331"/>
      <c r="C34" s="331"/>
      <c r="D34" s="331"/>
      <c r="E34" s="331"/>
      <c r="F34" s="331"/>
      <c r="G34" s="331"/>
      <c r="H34" s="331"/>
      <c r="I34" s="331"/>
      <c r="J34" s="331"/>
    </row>
    <row r="35" spans="1:10" s="68" customFormat="1" x14ac:dyDescent="0.2">
      <c r="A35" s="77"/>
      <c r="B35" s="14"/>
      <c r="C35" s="77"/>
      <c r="D35" s="77"/>
      <c r="E35" s="77"/>
      <c r="F35" s="77"/>
      <c r="G35" s="77"/>
      <c r="H35" s="77"/>
      <c r="I35" s="77"/>
      <c r="J35" s="77"/>
    </row>
    <row r="36" spans="1:10" s="68" customFormat="1" x14ac:dyDescent="0.2"/>
    <row r="37" spans="1:10" s="68" customFormat="1" x14ac:dyDescent="0.2"/>
    <row r="38" spans="1:10" s="68" customFormat="1" x14ac:dyDescent="0.2">
      <c r="B38" s="1"/>
      <c r="C38" s="76"/>
      <c r="D38" s="3"/>
      <c r="E38" s="3"/>
      <c r="F38" s="3"/>
      <c r="G38" s="3"/>
      <c r="H38" s="3"/>
      <c r="I38" s="3"/>
      <c r="J38" s="3"/>
    </row>
    <row r="39" spans="1:10" s="68" customFormat="1" x14ac:dyDescent="0.2"/>
    <row r="40" spans="1:10" s="68" customFormat="1" x14ac:dyDescent="0.2">
      <c r="B40" s="79"/>
      <c r="C40" s="79"/>
      <c r="D40" s="79"/>
      <c r="E40" s="79"/>
      <c r="F40" s="79"/>
      <c r="G40" s="79"/>
      <c r="H40" s="79"/>
      <c r="I40" s="79"/>
    </row>
    <row r="41" spans="1:10" s="68" customFormat="1" x14ac:dyDescent="0.2"/>
    <row r="42" spans="1:10" s="68" customFormat="1" x14ac:dyDescent="0.2"/>
    <row r="43" spans="1:10" s="68" customFormat="1" x14ac:dyDescent="0.2"/>
    <row r="44" spans="1:10" s="68" customFormat="1" x14ac:dyDescent="0.2"/>
    <row r="45" spans="1:10" s="68" customFormat="1" x14ac:dyDescent="0.2"/>
    <row r="46" spans="1:10" s="68" customFormat="1" x14ac:dyDescent="0.2"/>
    <row r="47" spans="1:10" s="68" customFormat="1" x14ac:dyDescent="0.2"/>
    <row r="48" spans="1:10" s="68" customFormat="1" x14ac:dyDescent="0.2"/>
    <row r="49" spans="1:10" s="68" customFormat="1" x14ac:dyDescent="0.2"/>
    <row r="50" spans="1:10" s="68" customFormat="1" x14ac:dyDescent="0.2"/>
    <row r="51" spans="1:10" s="68" customFormat="1" x14ac:dyDescent="0.2">
      <c r="A51" s="332"/>
      <c r="B51" s="332"/>
      <c r="C51" s="332"/>
      <c r="D51" s="332"/>
      <c r="E51" s="332"/>
      <c r="F51" s="332"/>
      <c r="G51" s="332"/>
      <c r="H51" s="332"/>
      <c r="I51" s="332"/>
      <c r="J51" s="332"/>
    </row>
    <row r="52" spans="1:10" s="68" customFormat="1" x14ac:dyDescent="0.2"/>
    <row r="53" spans="1:10" s="68" customFormat="1" x14ac:dyDescent="0.2"/>
    <row r="54" spans="1:10" s="68" customFormat="1" x14ac:dyDescent="0.2"/>
    <row r="55" spans="1:10" s="68" customFormat="1" x14ac:dyDescent="0.2"/>
  </sheetData>
  <mergeCells count="3">
    <mergeCell ref="A29:J29"/>
    <mergeCell ref="A34:J34"/>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zoomScaleNormal="100" zoomScaleSheetLayoutView="100" workbookViewId="0">
      <selection activeCell="P24" sqref="P24"/>
    </sheetView>
  </sheetViews>
  <sheetFormatPr defaultColWidth="9.140625"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22" ht="18.75" x14ac:dyDescent="0.3">
      <c r="A1" s="211" t="s">
        <v>241</v>
      </c>
      <c r="N1" s="180" t="str">
        <f>'3'!N1</f>
        <v>2020</v>
      </c>
    </row>
    <row r="2" spans="1:22" s="82" customFormat="1" ht="15.75" x14ac:dyDescent="0.25">
      <c r="A2" s="179" t="s">
        <v>242</v>
      </c>
      <c r="B2" s="26"/>
      <c r="C2" s="26"/>
      <c r="D2" s="26"/>
      <c r="E2" s="26"/>
      <c r="F2" s="26"/>
      <c r="G2" s="26"/>
      <c r="H2" s="26"/>
      <c r="I2" s="26"/>
      <c r="J2" s="26"/>
      <c r="K2" s="26"/>
      <c r="L2" s="26"/>
      <c r="M2" s="26"/>
    </row>
    <row r="3" spans="1:22" s="8" customFormat="1" ht="6" customHeight="1" x14ac:dyDescent="0.2"/>
    <row r="4" spans="1:22" s="8" customFormat="1" ht="12" x14ac:dyDescent="0.2">
      <c r="A4" s="349"/>
      <c r="B4" s="354" t="s">
        <v>45</v>
      </c>
      <c r="C4" s="355"/>
      <c r="D4" s="356"/>
      <c r="E4" s="354" t="s">
        <v>46</v>
      </c>
      <c r="F4" s="355"/>
      <c r="G4" s="356"/>
      <c r="H4" s="354" t="s">
        <v>47</v>
      </c>
      <c r="I4" s="355"/>
      <c r="J4" s="356"/>
      <c r="K4" s="354" t="s">
        <v>48</v>
      </c>
      <c r="L4" s="355"/>
      <c r="M4" s="356"/>
      <c r="N4" s="348" t="s">
        <v>7</v>
      </c>
    </row>
    <row r="5" spans="1:22" s="8" customFormat="1" ht="12" customHeight="1" x14ac:dyDescent="0.2">
      <c r="A5" s="349"/>
      <c r="B5" s="187" t="s">
        <v>8</v>
      </c>
      <c r="C5" s="185" t="s">
        <v>9</v>
      </c>
      <c r="D5" s="197" t="s">
        <v>10</v>
      </c>
      <c r="E5" s="187" t="s">
        <v>11</v>
      </c>
      <c r="F5" s="185" t="s">
        <v>12</v>
      </c>
      <c r="G5" s="197" t="s">
        <v>13</v>
      </c>
      <c r="H5" s="187" t="s">
        <v>14</v>
      </c>
      <c r="I5" s="185" t="s">
        <v>15</v>
      </c>
      <c r="J5" s="197" t="s">
        <v>16</v>
      </c>
      <c r="K5" s="187" t="s">
        <v>17</v>
      </c>
      <c r="L5" s="185" t="s">
        <v>18</v>
      </c>
      <c r="M5" s="197" t="s">
        <v>19</v>
      </c>
      <c r="N5" s="348"/>
    </row>
    <row r="6" spans="1:22" s="8" customFormat="1" ht="12" customHeight="1" x14ac:dyDescent="0.2">
      <c r="A6" s="358" t="s">
        <v>125</v>
      </c>
      <c r="B6" s="359">
        <f>SUM(B7:D7)</f>
        <v>32870.945788518613</v>
      </c>
      <c r="C6" s="360"/>
      <c r="D6" s="361"/>
      <c r="E6" s="359">
        <f>SUM(E7:G7)</f>
        <v>14818.914658930849</v>
      </c>
      <c r="F6" s="360"/>
      <c r="G6" s="361"/>
      <c r="H6" s="359">
        <f>SUM(H7:J7)</f>
        <v>9700.1600115525835</v>
      </c>
      <c r="I6" s="360"/>
      <c r="J6" s="361"/>
      <c r="K6" s="359">
        <f>SUM(K7:M7)</f>
        <v>28538.475790229295</v>
      </c>
      <c r="L6" s="360"/>
      <c r="M6" s="361"/>
      <c r="N6" s="357">
        <f>SUM(B7:M7)</f>
        <v>85928.496249231335</v>
      </c>
    </row>
    <row r="7" spans="1:22" s="80" customFormat="1" ht="12" customHeight="1" x14ac:dyDescent="0.2">
      <c r="A7" s="358"/>
      <c r="B7" s="277">
        <f>SUM(B8:B23)</f>
        <v>12828.653282152001</v>
      </c>
      <c r="C7" s="278">
        <f t="shared" ref="C7:M7" si="0">SUM(C8:C23)</f>
        <v>10230.655329161164</v>
      </c>
      <c r="D7" s="279">
        <f t="shared" si="0"/>
        <v>9811.6371772054445</v>
      </c>
      <c r="E7" s="277">
        <f t="shared" si="0"/>
        <v>6347.7918524037395</v>
      </c>
      <c r="F7" s="278">
        <f t="shared" si="0"/>
        <v>5236.2863215845528</v>
      </c>
      <c r="G7" s="279">
        <f t="shared" si="0"/>
        <v>3234.8364849425575</v>
      </c>
      <c r="H7" s="277">
        <f t="shared" si="0"/>
        <v>3001.1451649450755</v>
      </c>
      <c r="I7" s="278">
        <f t="shared" si="0"/>
        <v>2961.1161144077792</v>
      </c>
      <c r="J7" s="279">
        <f t="shared" si="0"/>
        <v>3737.8987321997274</v>
      </c>
      <c r="K7" s="277">
        <f t="shared" si="0"/>
        <v>7281.3866980098837</v>
      </c>
      <c r="L7" s="278">
        <f t="shared" si="0"/>
        <v>9737.8378540964059</v>
      </c>
      <c r="M7" s="279">
        <f t="shared" si="0"/>
        <v>11519.251238123004</v>
      </c>
      <c r="N7" s="357"/>
      <c r="P7" s="156"/>
      <c r="Q7" s="156"/>
      <c r="R7" s="156"/>
      <c r="S7" s="156"/>
      <c r="T7" s="156"/>
    </row>
    <row r="8" spans="1:22" s="8" customFormat="1" ht="12" customHeight="1" x14ac:dyDescent="0.2">
      <c r="A8" s="182" t="s">
        <v>41</v>
      </c>
      <c r="B8" s="181">
        <v>904.29362600000002</v>
      </c>
      <c r="C8" s="183">
        <v>736.98987600000044</v>
      </c>
      <c r="D8" s="172">
        <v>811.43752699999993</v>
      </c>
      <c r="E8" s="181">
        <v>610.67746100000011</v>
      </c>
      <c r="F8" s="183">
        <v>570.75160900000003</v>
      </c>
      <c r="G8" s="172">
        <v>351.42651500000005</v>
      </c>
      <c r="H8" s="181">
        <v>291.43850600000002</v>
      </c>
      <c r="I8" s="183">
        <v>321.56929599999989</v>
      </c>
      <c r="J8" s="172">
        <v>380.67651599999999</v>
      </c>
      <c r="K8" s="181">
        <v>672.63898200000006</v>
      </c>
      <c r="L8" s="183">
        <v>901.68829199999993</v>
      </c>
      <c r="M8" s="172">
        <v>1039.454866</v>
      </c>
      <c r="N8" s="280">
        <f>SUM(B8:M8)</f>
        <v>7593.0430720000013</v>
      </c>
      <c r="P8" s="9"/>
      <c r="Q8" s="150"/>
      <c r="R8" s="150"/>
      <c r="S8" s="150"/>
      <c r="T8" s="150"/>
      <c r="U8" s="45"/>
    </row>
    <row r="9" spans="1:22" s="8" customFormat="1" ht="12" customHeight="1" x14ac:dyDescent="0.2">
      <c r="A9" s="182" t="s">
        <v>40</v>
      </c>
      <c r="B9" s="188">
        <v>61.473208</v>
      </c>
      <c r="C9" s="198">
        <v>52.743232000000006</v>
      </c>
      <c r="D9" s="173">
        <v>56.710428000000007</v>
      </c>
      <c r="E9" s="188">
        <v>43.163723000000012</v>
      </c>
      <c r="F9" s="198">
        <v>40.928282999999993</v>
      </c>
      <c r="G9" s="173">
        <v>31.612921000000004</v>
      </c>
      <c r="H9" s="188">
        <v>29.120507000000003</v>
      </c>
      <c r="I9" s="198">
        <v>26.134677999999994</v>
      </c>
      <c r="J9" s="173">
        <v>32.487273000000002</v>
      </c>
      <c r="K9" s="188">
        <v>46.593437999999992</v>
      </c>
      <c r="L9" s="198">
        <v>57.182337999999994</v>
      </c>
      <c r="M9" s="173">
        <v>63.923327000000015</v>
      </c>
      <c r="N9" s="280">
        <f>SUM(B9:M9)</f>
        <v>542.07335599999999</v>
      </c>
      <c r="P9" s="9"/>
      <c r="Q9" s="150"/>
      <c r="R9" s="150"/>
      <c r="S9" s="150"/>
      <c r="T9" s="150"/>
      <c r="U9" s="45"/>
    </row>
    <row r="10" spans="1:22" s="8" customFormat="1" ht="12" customHeight="1" x14ac:dyDescent="0.2">
      <c r="A10" s="182" t="s">
        <v>39</v>
      </c>
      <c r="B10" s="188">
        <v>1670.8601770000002</v>
      </c>
      <c r="C10" s="198">
        <v>1284.2568879999999</v>
      </c>
      <c r="D10" s="173">
        <v>1070.9082210000001</v>
      </c>
      <c r="E10" s="188">
        <v>698.2479249999999</v>
      </c>
      <c r="F10" s="198">
        <v>539.74326599999995</v>
      </c>
      <c r="G10" s="173">
        <v>258.872793</v>
      </c>
      <c r="H10" s="188">
        <v>195.43436199999999</v>
      </c>
      <c r="I10" s="198">
        <v>182.63218399999997</v>
      </c>
      <c r="J10" s="173">
        <v>233.45783300000005</v>
      </c>
      <c r="K10" s="188">
        <v>750.50672500000007</v>
      </c>
      <c r="L10" s="198">
        <v>1070.3925940000001</v>
      </c>
      <c r="M10" s="173">
        <v>1213.9477510000002</v>
      </c>
      <c r="N10" s="280">
        <f>SUM(B10:M10)</f>
        <v>9169.2607190000017</v>
      </c>
      <c r="P10" s="9"/>
      <c r="Q10" s="150"/>
      <c r="R10" s="150"/>
      <c r="S10" s="150"/>
      <c r="T10" s="150"/>
      <c r="U10" s="45"/>
    </row>
    <row r="11" spans="1:22" s="8" customFormat="1" ht="12" customHeight="1" x14ac:dyDescent="0.2">
      <c r="A11" s="182" t="s">
        <v>64</v>
      </c>
      <c r="B11" s="188">
        <v>0.766262</v>
      </c>
      <c r="C11" s="198">
        <v>0.75756100000000004</v>
      </c>
      <c r="D11" s="173">
        <v>1.3537729999999999</v>
      </c>
      <c r="E11" s="188">
        <v>0.60141600000000006</v>
      </c>
      <c r="F11" s="198">
        <v>0.48449400000000004</v>
      </c>
      <c r="G11" s="173">
        <v>0.43771199999999999</v>
      </c>
      <c r="H11" s="188">
        <v>0.6013710000000001</v>
      </c>
      <c r="I11" s="198">
        <v>1.07839</v>
      </c>
      <c r="J11" s="173">
        <v>0.89494599999999991</v>
      </c>
      <c r="K11" s="188">
        <v>0.90415000000000012</v>
      </c>
      <c r="L11" s="198">
        <v>0.50627</v>
      </c>
      <c r="M11" s="173">
        <v>0.38980000000000004</v>
      </c>
      <c r="N11" s="280">
        <f t="shared" ref="N11:N21" si="1">SUM(B11:M11)</f>
        <v>8.7761449999999996</v>
      </c>
      <c r="P11" s="9"/>
      <c r="Q11" s="150"/>
      <c r="R11" s="150"/>
      <c r="S11" s="150"/>
      <c r="T11" s="150"/>
      <c r="U11" s="45"/>
    </row>
    <row r="12" spans="1:22" s="8" customFormat="1" ht="12" customHeight="1" x14ac:dyDescent="0.2">
      <c r="A12" s="182" t="s">
        <v>65</v>
      </c>
      <c r="B12" s="188">
        <v>13.119381953964321</v>
      </c>
      <c r="C12" s="198">
        <v>10.724438490038969</v>
      </c>
      <c r="D12" s="173">
        <v>10.682460380865193</v>
      </c>
      <c r="E12" s="188">
        <v>6.6632448692531616</v>
      </c>
      <c r="F12" s="198">
        <v>5.3689309508765257</v>
      </c>
      <c r="G12" s="173">
        <v>3.1971342249119519</v>
      </c>
      <c r="H12" s="188">
        <v>3.6158839602771708</v>
      </c>
      <c r="I12" s="198">
        <v>3.3638332026966249</v>
      </c>
      <c r="J12" s="173">
        <v>3.8682447099602677</v>
      </c>
      <c r="K12" s="188">
        <v>7.5862908976533356</v>
      </c>
      <c r="L12" s="198">
        <v>9.9524235899812847</v>
      </c>
      <c r="M12" s="173">
        <v>11.746672769521211</v>
      </c>
      <c r="N12" s="280">
        <f t="shared" si="1"/>
        <v>89.888940000000019</v>
      </c>
      <c r="P12" s="9"/>
      <c r="Q12" s="150"/>
      <c r="R12" s="150"/>
      <c r="S12" s="150"/>
      <c r="T12" s="150"/>
      <c r="U12" s="45"/>
    </row>
    <row r="13" spans="1:22" s="8" customFormat="1" ht="12" customHeight="1" x14ac:dyDescent="0.2">
      <c r="A13" s="182" t="s">
        <v>66</v>
      </c>
      <c r="B13" s="188">
        <v>1.0856999999999999E-2</v>
      </c>
      <c r="C13" s="198">
        <v>2.0560000000000002E-2</v>
      </c>
      <c r="D13" s="173">
        <v>3.7232000000000001E-2</v>
      </c>
      <c r="E13" s="188">
        <v>7.1503999999999984E-2</v>
      </c>
      <c r="F13" s="198">
        <v>6.2205999999999997E-2</v>
      </c>
      <c r="G13" s="173">
        <v>5.7929000000000001E-2</v>
      </c>
      <c r="H13" s="188">
        <v>8.0015000000000003E-2</v>
      </c>
      <c r="I13" s="198">
        <v>7.8236E-2</v>
      </c>
      <c r="J13" s="173">
        <v>5.6771999999999996E-2</v>
      </c>
      <c r="K13" s="188">
        <v>2.1471000000000001E-2</v>
      </c>
      <c r="L13" s="198">
        <v>1.0812E-2</v>
      </c>
      <c r="M13" s="173">
        <v>5.1250000000000002E-3</v>
      </c>
      <c r="N13" s="280">
        <f t="shared" si="1"/>
        <v>0.51271900000000004</v>
      </c>
      <c r="P13" s="9"/>
      <c r="Q13" s="150"/>
      <c r="R13" s="150"/>
      <c r="S13" s="150"/>
      <c r="T13" s="150"/>
      <c r="U13" s="45"/>
      <c r="V13" s="153"/>
    </row>
    <row r="14" spans="1:22" s="8" customFormat="1" ht="12" customHeight="1" x14ac:dyDescent="0.2">
      <c r="A14" s="182" t="s">
        <v>38</v>
      </c>
      <c r="B14" s="188">
        <v>5969.6895329999988</v>
      </c>
      <c r="C14" s="198">
        <v>4787.4132299999992</v>
      </c>
      <c r="D14" s="173">
        <v>4578.9875040000006</v>
      </c>
      <c r="E14" s="188">
        <v>2757.2317320000006</v>
      </c>
      <c r="F14" s="198">
        <v>2187.1617610000008</v>
      </c>
      <c r="G14" s="173">
        <v>1197.612629</v>
      </c>
      <c r="H14" s="188">
        <v>1021.0268779999998</v>
      </c>
      <c r="I14" s="198">
        <v>963.1707560000001</v>
      </c>
      <c r="J14" s="173">
        <v>1459.1047739999997</v>
      </c>
      <c r="K14" s="188">
        <v>3136.4400309999992</v>
      </c>
      <c r="L14" s="198">
        <v>4304.4872999999998</v>
      </c>
      <c r="M14" s="173">
        <v>5084.5859480000008</v>
      </c>
      <c r="N14" s="280">
        <f t="shared" si="1"/>
        <v>37446.912076000001</v>
      </c>
      <c r="P14" s="9"/>
      <c r="Q14" s="150"/>
      <c r="R14" s="150"/>
      <c r="S14" s="150"/>
      <c r="T14" s="150"/>
      <c r="U14" s="45"/>
      <c r="V14" s="153"/>
    </row>
    <row r="15" spans="1:22" s="8" customFormat="1" ht="12" customHeight="1" x14ac:dyDescent="0.2">
      <c r="A15" s="182" t="s">
        <v>77</v>
      </c>
      <c r="B15" s="188">
        <v>35.20534</v>
      </c>
      <c r="C15" s="198">
        <v>29.791600000000003</v>
      </c>
      <c r="D15" s="173">
        <v>25.209479999999999</v>
      </c>
      <c r="E15" s="188">
        <v>3.6777500000000001</v>
      </c>
      <c r="F15" s="198">
        <v>6.7642299999999995</v>
      </c>
      <c r="G15" s="173">
        <v>5.8960400000000011</v>
      </c>
      <c r="H15" s="188">
        <v>1.4109700000000001</v>
      </c>
      <c r="I15" s="198">
        <v>4.1682399999999999</v>
      </c>
      <c r="J15" s="173">
        <v>7.9037300000000004</v>
      </c>
      <c r="K15" s="188">
        <v>19.853940000000001</v>
      </c>
      <c r="L15" s="198">
        <v>27.615739999999999</v>
      </c>
      <c r="M15" s="173">
        <v>31.562909999999999</v>
      </c>
      <c r="N15" s="280">
        <f t="shared" si="1"/>
        <v>199.05996999999996</v>
      </c>
      <c r="P15" s="9"/>
      <c r="Q15" s="150"/>
      <c r="R15" s="150"/>
      <c r="S15" s="150"/>
      <c r="T15" s="150"/>
      <c r="U15" s="45"/>
      <c r="V15" s="153"/>
    </row>
    <row r="16" spans="1:22" s="8" customFormat="1" ht="12" customHeight="1" x14ac:dyDescent="0.2">
      <c r="A16" s="182" t="s">
        <v>37</v>
      </c>
      <c r="B16" s="188">
        <v>2.3730000000000001E-2</v>
      </c>
      <c r="C16" s="198">
        <v>4.1739999999999999E-2</v>
      </c>
      <c r="D16" s="173">
        <v>3.295E-2</v>
      </c>
      <c r="E16" s="188">
        <v>1.098E-2</v>
      </c>
      <c r="F16" s="198">
        <v>1.274E-2</v>
      </c>
      <c r="G16" s="173">
        <v>0</v>
      </c>
      <c r="H16" s="188">
        <v>0</v>
      </c>
      <c r="I16" s="198">
        <v>0</v>
      </c>
      <c r="J16" s="173">
        <v>0</v>
      </c>
      <c r="K16" s="188">
        <v>0</v>
      </c>
      <c r="L16" s="198">
        <v>0</v>
      </c>
      <c r="M16" s="173">
        <v>0</v>
      </c>
      <c r="N16" s="280">
        <f t="shared" si="1"/>
        <v>0.12214000000000001</v>
      </c>
      <c r="P16" s="9"/>
      <c r="Q16" s="150"/>
      <c r="R16" s="150"/>
      <c r="S16" s="150"/>
      <c r="T16" s="150"/>
      <c r="U16" s="45"/>
      <c r="V16" s="153"/>
    </row>
    <row r="17" spans="1:22" s="8" customFormat="1" ht="12" customHeight="1" x14ac:dyDescent="0.2">
      <c r="A17" s="182" t="s">
        <v>36</v>
      </c>
      <c r="B17" s="188">
        <v>99.165467000000007</v>
      </c>
      <c r="C17" s="198">
        <v>85.620105999999993</v>
      </c>
      <c r="D17" s="173">
        <v>86.223889</v>
      </c>
      <c r="E17" s="188">
        <v>73.460041000000004</v>
      </c>
      <c r="F17" s="198">
        <v>86.156513000000004</v>
      </c>
      <c r="G17" s="173">
        <v>76.457127000000014</v>
      </c>
      <c r="H17" s="188">
        <v>72.978662999999997</v>
      </c>
      <c r="I17" s="198">
        <v>73.447043999999991</v>
      </c>
      <c r="J17" s="173">
        <v>83.733064999999996</v>
      </c>
      <c r="K17" s="188">
        <v>62.445045</v>
      </c>
      <c r="L17" s="198">
        <v>83.055678</v>
      </c>
      <c r="M17" s="173">
        <v>87.184314999999998</v>
      </c>
      <c r="N17" s="280">
        <f t="shared" si="1"/>
        <v>969.92695300000014</v>
      </c>
      <c r="P17" s="9"/>
      <c r="Q17" s="150"/>
      <c r="R17" s="150"/>
      <c r="S17" s="150"/>
      <c r="T17" s="150"/>
      <c r="U17" s="45"/>
      <c r="V17" s="153"/>
    </row>
    <row r="18" spans="1:22" s="8" customFormat="1" ht="12" customHeight="1" x14ac:dyDescent="0.2">
      <c r="A18" s="182" t="s">
        <v>35</v>
      </c>
      <c r="B18" s="188">
        <v>12.489191999999999</v>
      </c>
      <c r="C18" s="198">
        <v>13.530253</v>
      </c>
      <c r="D18" s="173">
        <v>10.127333</v>
      </c>
      <c r="E18" s="188">
        <v>9.2618379999999991</v>
      </c>
      <c r="F18" s="198">
        <v>0.920126</v>
      </c>
      <c r="G18" s="173">
        <v>10.647808999999999</v>
      </c>
      <c r="H18" s="188">
        <v>6.616166999999999</v>
      </c>
      <c r="I18" s="198">
        <v>0.88324900000000006</v>
      </c>
      <c r="J18" s="173">
        <v>2.5119690000000001</v>
      </c>
      <c r="K18" s="188">
        <v>5.5000530000000003</v>
      </c>
      <c r="L18" s="198">
        <v>7.5817170000000003</v>
      </c>
      <c r="M18" s="173">
        <v>12.94266</v>
      </c>
      <c r="N18" s="280">
        <f t="shared" si="1"/>
        <v>93.012365999999986</v>
      </c>
      <c r="P18" s="9"/>
      <c r="Q18" s="150"/>
      <c r="R18" s="150"/>
      <c r="S18" s="150"/>
      <c r="T18" s="150"/>
      <c r="U18" s="45"/>
      <c r="V18" s="153"/>
    </row>
    <row r="19" spans="1:22" s="8" customFormat="1" ht="12" customHeight="1" x14ac:dyDescent="0.2">
      <c r="A19" s="182" t="s">
        <v>34</v>
      </c>
      <c r="B19" s="188">
        <v>284.61696834563469</v>
      </c>
      <c r="C19" s="198">
        <v>258.5323177922283</v>
      </c>
      <c r="D19" s="173">
        <v>280.94238920830725</v>
      </c>
      <c r="E19" s="188">
        <v>282.72177073751294</v>
      </c>
      <c r="F19" s="198">
        <v>278.46839034280748</v>
      </c>
      <c r="G19" s="173">
        <v>231.42941428928248</v>
      </c>
      <c r="H19" s="188">
        <v>200.3437078707197</v>
      </c>
      <c r="I19" s="198">
        <v>202.6750963850358</v>
      </c>
      <c r="J19" s="173">
        <v>186.96784206363444</v>
      </c>
      <c r="K19" s="188">
        <v>274.97655830980159</v>
      </c>
      <c r="L19" s="198">
        <v>300.22245777761725</v>
      </c>
      <c r="M19" s="173">
        <v>245.56351759104859</v>
      </c>
      <c r="N19" s="280">
        <f t="shared" si="1"/>
        <v>3027.4604307136306</v>
      </c>
      <c r="P19" s="9"/>
      <c r="Q19" s="150"/>
      <c r="R19" s="150"/>
      <c r="S19" s="150"/>
      <c r="T19" s="150"/>
      <c r="U19" s="45"/>
      <c r="V19" s="153"/>
    </row>
    <row r="20" spans="1:22" s="8" customFormat="1" ht="12" customHeight="1" x14ac:dyDescent="0.2">
      <c r="A20" s="182" t="s">
        <v>33</v>
      </c>
      <c r="B20" s="188">
        <v>408.21992900000004</v>
      </c>
      <c r="C20" s="198">
        <v>388.520959</v>
      </c>
      <c r="D20" s="173">
        <v>368.07352799999995</v>
      </c>
      <c r="E20" s="188">
        <v>213.85097800000003</v>
      </c>
      <c r="F20" s="198">
        <v>216.06423500000002</v>
      </c>
      <c r="G20" s="173">
        <v>178.44658799999999</v>
      </c>
      <c r="H20" s="188">
        <v>177.30990199999999</v>
      </c>
      <c r="I20" s="198">
        <v>242.97373799999997</v>
      </c>
      <c r="J20" s="173">
        <v>229.770734</v>
      </c>
      <c r="K20" s="188">
        <v>294.14391199999994</v>
      </c>
      <c r="L20" s="198">
        <v>327.81896999999998</v>
      </c>
      <c r="M20" s="173">
        <v>377.58621099999999</v>
      </c>
      <c r="N20" s="280">
        <f t="shared" si="1"/>
        <v>3422.7796839999996</v>
      </c>
      <c r="P20" s="9"/>
      <c r="Q20" s="150"/>
      <c r="R20" s="150"/>
      <c r="S20" s="150"/>
      <c r="T20" s="150"/>
      <c r="U20" s="45"/>
      <c r="V20" s="153"/>
    </row>
    <row r="21" spans="1:22" s="8" customFormat="1" ht="12" customHeight="1" x14ac:dyDescent="0.2">
      <c r="A21" s="182" t="s">
        <v>3</v>
      </c>
      <c r="B21" s="188">
        <v>0</v>
      </c>
      <c r="C21" s="198">
        <v>0</v>
      </c>
      <c r="D21" s="173">
        <v>0</v>
      </c>
      <c r="E21" s="188">
        <v>0</v>
      </c>
      <c r="F21" s="198">
        <v>0</v>
      </c>
      <c r="G21" s="173">
        <v>0</v>
      </c>
      <c r="H21" s="188">
        <v>0</v>
      </c>
      <c r="I21" s="198">
        <v>0</v>
      </c>
      <c r="J21" s="173">
        <v>0</v>
      </c>
      <c r="K21" s="188">
        <v>0</v>
      </c>
      <c r="L21" s="198">
        <v>0</v>
      </c>
      <c r="M21" s="173">
        <v>0</v>
      </c>
      <c r="N21" s="280">
        <f t="shared" si="1"/>
        <v>0</v>
      </c>
      <c r="P21" s="9"/>
      <c r="Q21" s="150"/>
      <c r="R21" s="150"/>
      <c r="S21" s="150"/>
      <c r="T21" s="150"/>
      <c r="U21" s="45"/>
      <c r="V21" s="153"/>
    </row>
    <row r="22" spans="1:22" s="8" customFormat="1" ht="12" customHeight="1" x14ac:dyDescent="0.2">
      <c r="A22" s="182" t="s">
        <v>32</v>
      </c>
      <c r="B22" s="188">
        <v>11.873593</v>
      </c>
      <c r="C22" s="198">
        <v>6.5219829999999988</v>
      </c>
      <c r="D22" s="173">
        <v>9.3793459999999982</v>
      </c>
      <c r="E22" s="188">
        <v>3.870943</v>
      </c>
      <c r="F22" s="198">
        <v>2.1839529999999998</v>
      </c>
      <c r="G22" s="173">
        <v>10.044892000000001</v>
      </c>
      <c r="H22" s="188">
        <v>13.277176000000003</v>
      </c>
      <c r="I22" s="198">
        <v>1.859453</v>
      </c>
      <c r="J22" s="173">
        <v>4.9091890000000005</v>
      </c>
      <c r="K22" s="188">
        <v>4.0110759999999992</v>
      </c>
      <c r="L22" s="198">
        <v>32.853854999999989</v>
      </c>
      <c r="M22" s="173">
        <v>34.156007000000002</v>
      </c>
      <c r="N22" s="280">
        <f>SUM(B22:M22)</f>
        <v>134.94146599999999</v>
      </c>
      <c r="P22" s="9"/>
      <c r="Q22" s="150"/>
      <c r="R22" s="150"/>
      <c r="S22" s="150"/>
      <c r="T22" s="150"/>
      <c r="U22" s="45"/>
      <c r="V22" s="153"/>
    </row>
    <row r="23" spans="1:22" s="8" customFormat="1" ht="12" customHeight="1" x14ac:dyDescent="0.2">
      <c r="A23" s="182" t="s">
        <v>31</v>
      </c>
      <c r="B23" s="181">
        <v>3356.8460178523992</v>
      </c>
      <c r="C23" s="183">
        <v>2575.1905848788965</v>
      </c>
      <c r="D23" s="172">
        <v>2501.5311166162719</v>
      </c>
      <c r="E23" s="181">
        <v>1644.2805457969721</v>
      </c>
      <c r="F23" s="183">
        <v>1301.2155842908674</v>
      </c>
      <c r="G23" s="172">
        <v>878.69698142836342</v>
      </c>
      <c r="H23" s="181">
        <v>987.89105611407899</v>
      </c>
      <c r="I23" s="183">
        <v>937.081920820047</v>
      </c>
      <c r="J23" s="172">
        <v>1111.5558444261321</v>
      </c>
      <c r="K23" s="181">
        <v>2005.7650258024307</v>
      </c>
      <c r="L23" s="183">
        <v>2614.4694067288069</v>
      </c>
      <c r="M23" s="172">
        <v>3316.202127762434</v>
      </c>
      <c r="N23" s="280">
        <f>SUM(B23:M23)</f>
        <v>23230.726212517697</v>
      </c>
      <c r="P23" s="9"/>
      <c r="Q23" s="150"/>
      <c r="R23" s="150"/>
      <c r="S23" s="150"/>
      <c r="T23" s="150"/>
      <c r="U23" s="45"/>
      <c r="V23" s="153"/>
    </row>
    <row r="24" spans="1:22" s="5" customFormat="1" ht="11.25" x14ac:dyDescent="0.2">
      <c r="A24" s="29"/>
      <c r="N24" s="4" t="s">
        <v>79</v>
      </c>
      <c r="P24" s="161"/>
      <c r="Q24" s="161"/>
      <c r="R24" s="161"/>
      <c r="S24" s="161"/>
      <c r="T24" s="161"/>
      <c r="U24" s="162"/>
    </row>
    <row r="25" spans="1:22" s="8" customFormat="1" x14ac:dyDescent="0.2">
      <c r="A25" s="83"/>
      <c r="B25" s="84"/>
      <c r="C25" s="84"/>
      <c r="D25" s="84"/>
      <c r="E25" s="84"/>
      <c r="F25" s="84"/>
      <c r="G25" s="84"/>
      <c r="H25" s="84"/>
      <c r="I25" s="84"/>
      <c r="J25" s="84"/>
      <c r="K25" s="84"/>
      <c r="L25" s="84"/>
      <c r="M25" s="84"/>
      <c r="N25" s="83"/>
      <c r="S25" s="153"/>
      <c r="T25" s="153"/>
      <c r="U25" s="153"/>
      <c r="V25" s="153"/>
    </row>
    <row r="26" spans="1:22" s="8" customFormat="1" x14ac:dyDescent="0.2">
      <c r="A26" s="139" t="s">
        <v>41</v>
      </c>
      <c r="B26" s="28">
        <v>7593.0430720000013</v>
      </c>
      <c r="C26" s="84"/>
      <c r="D26" s="84"/>
      <c r="E26" s="84"/>
      <c r="F26" s="84"/>
      <c r="G26" s="84"/>
      <c r="H26" s="84"/>
      <c r="I26" s="84"/>
      <c r="J26" s="84"/>
      <c r="K26" s="84"/>
      <c r="L26" s="84"/>
      <c r="M26" s="84"/>
      <c r="N26" s="84"/>
      <c r="S26" s="153"/>
      <c r="T26" s="153"/>
      <c r="U26" s="153"/>
      <c r="V26" s="153"/>
    </row>
    <row r="27" spans="1:22" s="8" customFormat="1" x14ac:dyDescent="0.2">
      <c r="A27" s="139" t="s">
        <v>40</v>
      </c>
      <c r="B27" s="28">
        <v>542.07335599999999</v>
      </c>
      <c r="C27" s="84"/>
      <c r="D27" s="84"/>
      <c r="E27" s="84"/>
      <c r="F27" s="84"/>
      <c r="G27" s="84"/>
      <c r="H27" s="84"/>
      <c r="I27" s="84"/>
      <c r="J27" s="84"/>
      <c r="K27" s="84"/>
      <c r="L27" s="84"/>
      <c r="M27" s="84"/>
      <c r="N27" s="84"/>
      <c r="O27" s="85"/>
      <c r="S27" s="153"/>
      <c r="T27" s="153"/>
      <c r="U27" s="153"/>
      <c r="V27" s="153"/>
    </row>
    <row r="28" spans="1:22" s="8" customFormat="1" x14ac:dyDescent="0.2">
      <c r="A28" s="139" t="s">
        <v>39</v>
      </c>
      <c r="B28" s="28">
        <v>9169.2607190000017</v>
      </c>
      <c r="C28" s="84"/>
      <c r="D28" s="84"/>
      <c r="E28" s="84"/>
      <c r="F28" s="84"/>
      <c r="G28" s="84"/>
      <c r="H28" s="84"/>
      <c r="I28" s="84"/>
      <c r="J28" s="84"/>
      <c r="K28" s="84"/>
      <c r="L28" s="84"/>
      <c r="M28" s="84"/>
      <c r="N28" s="84"/>
      <c r="O28" s="85"/>
      <c r="S28" s="153"/>
      <c r="T28" s="153"/>
      <c r="U28" s="153"/>
      <c r="V28" s="153"/>
    </row>
    <row r="29" spans="1:22" s="8" customFormat="1" x14ac:dyDescent="0.2">
      <c r="A29" s="139" t="s">
        <v>64</v>
      </c>
      <c r="B29" s="28">
        <v>8.7761449999999996</v>
      </c>
      <c r="C29" s="84"/>
      <c r="D29" s="84"/>
      <c r="E29" s="84"/>
      <c r="F29" s="84"/>
      <c r="G29" s="84"/>
      <c r="H29" s="84"/>
      <c r="I29" s="84"/>
      <c r="J29" s="84"/>
      <c r="K29" s="84"/>
      <c r="L29" s="84"/>
      <c r="M29" s="84"/>
      <c r="N29" s="84"/>
      <c r="Q29" s="9"/>
      <c r="S29" s="153"/>
      <c r="T29" s="153"/>
      <c r="U29" s="153"/>
      <c r="V29" s="153"/>
    </row>
    <row r="30" spans="1:22" s="8" customFormat="1" x14ac:dyDescent="0.2">
      <c r="A30" s="139" t="s">
        <v>65</v>
      </c>
      <c r="B30" s="28">
        <v>89.888940000000019</v>
      </c>
      <c r="C30" s="84"/>
      <c r="D30" s="84"/>
      <c r="E30" s="84"/>
      <c r="F30" s="84"/>
      <c r="G30" s="84"/>
      <c r="H30" s="84"/>
      <c r="I30" s="84"/>
      <c r="J30" s="84"/>
      <c r="K30" s="84"/>
      <c r="L30" s="84"/>
      <c r="M30" s="84"/>
      <c r="N30" s="84"/>
      <c r="S30" s="153"/>
      <c r="T30" s="153"/>
      <c r="U30" s="153"/>
      <c r="V30" s="153"/>
    </row>
    <row r="31" spans="1:22" s="8" customFormat="1" x14ac:dyDescent="0.2">
      <c r="A31" s="139" t="s">
        <v>66</v>
      </c>
      <c r="B31" s="28">
        <v>0.51271900000000004</v>
      </c>
      <c r="C31" s="84"/>
      <c r="D31" s="84"/>
      <c r="E31" s="84"/>
      <c r="F31" s="84"/>
      <c r="G31" s="84"/>
      <c r="H31" s="84"/>
      <c r="I31" s="84"/>
      <c r="J31" s="84"/>
      <c r="K31" s="84"/>
      <c r="L31" s="84"/>
      <c r="M31" s="84"/>
      <c r="N31" s="84"/>
      <c r="S31" s="153"/>
      <c r="T31" s="153"/>
      <c r="U31" s="153"/>
      <c r="V31" s="153"/>
    </row>
    <row r="32" spans="1:22" s="8" customFormat="1" x14ac:dyDescent="0.2">
      <c r="A32" s="139" t="s">
        <v>38</v>
      </c>
      <c r="B32" s="28">
        <v>37446.912076000001</v>
      </c>
      <c r="C32" s="84"/>
      <c r="D32" s="84"/>
      <c r="E32" s="84"/>
      <c r="F32" s="84"/>
      <c r="G32" s="84"/>
      <c r="H32" s="84"/>
      <c r="I32" s="84"/>
      <c r="J32" s="84"/>
      <c r="K32" s="84"/>
      <c r="L32" s="84"/>
      <c r="M32" s="84"/>
      <c r="N32" s="84"/>
    </row>
    <row r="33" spans="1:14" s="8" customFormat="1" x14ac:dyDescent="0.2">
      <c r="A33" s="139" t="s">
        <v>77</v>
      </c>
      <c r="B33" s="28">
        <v>199.05996999999996</v>
      </c>
      <c r="C33" s="84"/>
      <c r="D33" s="84"/>
      <c r="E33" s="84"/>
      <c r="F33" s="84"/>
      <c r="G33" s="84"/>
      <c r="H33" s="84"/>
      <c r="I33" s="84"/>
      <c r="J33" s="84"/>
      <c r="K33" s="84"/>
      <c r="L33" s="84"/>
      <c r="M33" s="84"/>
      <c r="N33" s="84"/>
    </row>
    <row r="34" spans="1:14" s="8" customFormat="1" x14ac:dyDescent="0.2">
      <c r="A34" s="139" t="s">
        <v>37</v>
      </c>
      <c r="B34" s="28">
        <v>0.12214000000000001</v>
      </c>
      <c r="C34" s="84"/>
      <c r="D34" s="84"/>
      <c r="E34" s="84"/>
      <c r="F34" s="84"/>
      <c r="G34" s="84"/>
      <c r="H34" s="84"/>
      <c r="I34" s="84"/>
      <c r="J34" s="84"/>
      <c r="K34" s="84"/>
      <c r="L34" s="84"/>
      <c r="M34" s="84"/>
      <c r="N34" s="84"/>
    </row>
    <row r="35" spans="1:14" s="8" customFormat="1" x14ac:dyDescent="0.2">
      <c r="A35" s="139" t="s">
        <v>36</v>
      </c>
      <c r="B35" s="28">
        <v>969.92695300000014</v>
      </c>
      <c r="C35" s="84"/>
      <c r="D35" s="84"/>
      <c r="E35" s="84"/>
      <c r="F35" s="84"/>
      <c r="G35" s="84"/>
      <c r="H35" s="84"/>
      <c r="I35" s="84"/>
      <c r="J35" s="84"/>
      <c r="K35" s="84"/>
      <c r="L35" s="84"/>
      <c r="M35" s="84"/>
      <c r="N35" s="84"/>
    </row>
    <row r="36" spans="1:14" s="8" customFormat="1" x14ac:dyDescent="0.2">
      <c r="A36" s="139" t="s">
        <v>35</v>
      </c>
      <c r="B36" s="28">
        <v>93.012365999999986</v>
      </c>
      <c r="C36" s="84"/>
      <c r="D36" s="84"/>
      <c r="E36" s="84"/>
      <c r="F36" s="84"/>
      <c r="G36" s="84"/>
      <c r="H36" s="84"/>
      <c r="I36" s="84"/>
      <c r="J36" s="84"/>
      <c r="K36" s="84"/>
      <c r="L36" s="84"/>
      <c r="M36" s="84"/>
      <c r="N36" s="84"/>
    </row>
    <row r="37" spans="1:14" s="8" customFormat="1" x14ac:dyDescent="0.2">
      <c r="A37" s="139" t="s">
        <v>34</v>
      </c>
      <c r="B37" s="28">
        <v>3027.4604307136306</v>
      </c>
      <c r="C37" s="84"/>
      <c r="D37" s="84"/>
      <c r="E37" s="84"/>
      <c r="F37" s="84"/>
      <c r="G37" s="84"/>
      <c r="H37" s="84"/>
      <c r="I37" s="84"/>
      <c r="J37" s="84"/>
      <c r="K37" s="84"/>
      <c r="L37" s="84"/>
      <c r="M37" s="84"/>
      <c r="N37" s="84"/>
    </row>
    <row r="38" spans="1:14" s="8" customFormat="1" x14ac:dyDescent="0.2">
      <c r="A38" s="139" t="s">
        <v>33</v>
      </c>
      <c r="B38" s="28">
        <v>3422.7796839999996</v>
      </c>
      <c r="C38" s="84"/>
      <c r="D38" s="84"/>
      <c r="E38" s="84"/>
      <c r="F38" s="84"/>
      <c r="G38" s="84"/>
      <c r="H38" s="84"/>
      <c r="I38" s="84"/>
      <c r="J38" s="84"/>
      <c r="K38" s="84"/>
      <c r="L38" s="84"/>
      <c r="M38" s="84"/>
      <c r="N38" s="84"/>
    </row>
    <row r="39" spans="1:14" s="8" customFormat="1" x14ac:dyDescent="0.2">
      <c r="A39" s="139" t="s">
        <v>3</v>
      </c>
      <c r="B39" s="28">
        <v>0</v>
      </c>
      <c r="C39" s="84"/>
      <c r="D39" s="84"/>
      <c r="E39" s="84"/>
      <c r="F39" s="84"/>
      <c r="G39" s="84"/>
      <c r="H39" s="84"/>
      <c r="I39" s="84"/>
      <c r="J39" s="84"/>
      <c r="K39" s="84"/>
      <c r="L39" s="84"/>
      <c r="M39" s="84"/>
      <c r="N39" s="84"/>
    </row>
    <row r="40" spans="1:14" s="8" customFormat="1" x14ac:dyDescent="0.2">
      <c r="A40" s="139" t="s">
        <v>32</v>
      </c>
      <c r="B40" s="28">
        <v>134.94146599999999</v>
      </c>
      <c r="C40" s="84"/>
      <c r="D40" s="84"/>
      <c r="E40" s="84"/>
      <c r="F40" s="84"/>
      <c r="G40" s="84"/>
      <c r="H40" s="84"/>
      <c r="I40" s="84"/>
      <c r="J40" s="84"/>
      <c r="K40" s="84"/>
      <c r="L40" s="84"/>
      <c r="M40" s="84"/>
      <c r="N40" s="84"/>
    </row>
    <row r="41" spans="1:14" s="8" customFormat="1" x14ac:dyDescent="0.2">
      <c r="A41" s="139" t="s">
        <v>31</v>
      </c>
      <c r="B41" s="28">
        <v>23230.726212517697</v>
      </c>
      <c r="C41" s="84"/>
      <c r="D41" s="84"/>
      <c r="E41" s="84"/>
      <c r="F41" s="84"/>
      <c r="G41" s="84"/>
      <c r="H41" s="84"/>
      <c r="I41" s="84"/>
      <c r="J41" s="84"/>
      <c r="K41" s="84"/>
      <c r="L41" s="84"/>
      <c r="M41" s="84"/>
      <c r="N41" s="84"/>
    </row>
    <row r="42" spans="1:14" s="8" customFormat="1" x14ac:dyDescent="0.2">
      <c r="A42" s="83"/>
      <c r="B42" s="84"/>
      <c r="C42" s="84"/>
      <c r="D42" s="84"/>
      <c r="E42" s="84"/>
      <c r="F42" s="84"/>
      <c r="G42" s="84"/>
      <c r="H42" s="84"/>
      <c r="I42" s="84"/>
      <c r="J42" s="84"/>
      <c r="K42" s="84"/>
      <c r="L42" s="84"/>
      <c r="M42" s="84"/>
      <c r="N42" s="84"/>
    </row>
    <row r="43" spans="1:14" s="8" customFormat="1" x14ac:dyDescent="0.2">
      <c r="A43" s="83"/>
      <c r="B43" s="84"/>
      <c r="C43" s="84"/>
      <c r="D43" s="84"/>
      <c r="E43" s="84"/>
      <c r="F43" s="84"/>
      <c r="G43" s="84"/>
      <c r="H43" s="84"/>
      <c r="I43" s="84"/>
      <c r="J43" s="84"/>
      <c r="K43" s="84"/>
      <c r="L43" s="84"/>
      <c r="M43" s="84"/>
      <c r="N43" s="84"/>
    </row>
    <row r="44" spans="1:14" s="8" customFormat="1" x14ac:dyDescent="0.2">
      <c r="A44" s="83"/>
      <c r="B44" s="84"/>
      <c r="C44" s="84"/>
      <c r="D44" s="84"/>
      <c r="E44" s="84"/>
      <c r="F44" s="84"/>
      <c r="G44" s="84"/>
      <c r="H44" s="84"/>
      <c r="I44" s="84"/>
      <c r="J44" s="84"/>
      <c r="K44" s="84"/>
      <c r="L44" s="84"/>
      <c r="M44" s="84"/>
      <c r="N44" s="84"/>
    </row>
    <row r="45" spans="1:14" s="8" customFormat="1" x14ac:dyDescent="0.2">
      <c r="A45" s="3"/>
      <c r="B45" s="3"/>
      <c r="C45" s="3"/>
      <c r="D45" s="3"/>
      <c r="E45" s="3"/>
      <c r="F45" s="3"/>
      <c r="G45" s="3"/>
      <c r="H45" s="3"/>
      <c r="I45" s="3"/>
      <c r="J45" s="3"/>
      <c r="K45" s="3"/>
      <c r="L45" s="3"/>
      <c r="M45" s="3"/>
      <c r="N45" s="3"/>
    </row>
    <row r="47" spans="1:14" x14ac:dyDescent="0.2">
      <c r="B47" s="86"/>
    </row>
    <row r="48" spans="1:14" x14ac:dyDescent="0.2">
      <c r="B48" s="86"/>
    </row>
    <row r="49" spans="2:2" x14ac:dyDescent="0.2">
      <c r="B49" s="86"/>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35"/>
  <sheetViews>
    <sheetView showGridLines="0" zoomScaleNormal="100" zoomScaleSheetLayoutView="100" workbookViewId="0">
      <selection activeCell="R7" sqref="R7:R20"/>
    </sheetView>
  </sheetViews>
  <sheetFormatPr defaultColWidth="9.140625" defaultRowHeight="12" x14ac:dyDescent="0.2"/>
  <cols>
    <col min="1" max="1" width="18.85546875" style="8" customWidth="1"/>
    <col min="2" max="13" width="9.5703125" style="8" customWidth="1"/>
    <col min="14" max="14" width="10.42578125" style="8" customWidth="1"/>
    <col min="15" max="16384" width="9.140625" style="8"/>
  </cols>
  <sheetData>
    <row r="1" spans="1:21" ht="15.75" x14ac:dyDescent="0.25">
      <c r="A1" s="179" t="s">
        <v>248</v>
      </c>
      <c r="N1" s="180" t="str">
        <f>'3'!N1</f>
        <v>2020</v>
      </c>
    </row>
    <row r="2" spans="1:21" ht="6" customHeight="1" x14ac:dyDescent="0.2"/>
    <row r="3" spans="1:21" x14ac:dyDescent="0.2">
      <c r="A3" s="349"/>
      <c r="B3" s="354" t="s">
        <v>45</v>
      </c>
      <c r="C3" s="355"/>
      <c r="D3" s="356"/>
      <c r="E3" s="354" t="s">
        <v>46</v>
      </c>
      <c r="F3" s="355"/>
      <c r="G3" s="356"/>
      <c r="H3" s="354" t="s">
        <v>47</v>
      </c>
      <c r="I3" s="355"/>
      <c r="J3" s="356"/>
      <c r="K3" s="354" t="s">
        <v>48</v>
      </c>
      <c r="L3" s="355"/>
      <c r="M3" s="356"/>
      <c r="N3" s="348" t="s">
        <v>7</v>
      </c>
    </row>
    <row r="4" spans="1:21" x14ac:dyDescent="0.2">
      <c r="A4" s="364"/>
      <c r="B4" s="187" t="s">
        <v>8</v>
      </c>
      <c r="C4" s="185" t="s">
        <v>9</v>
      </c>
      <c r="D4" s="197" t="s">
        <v>10</v>
      </c>
      <c r="E4" s="187" t="s">
        <v>11</v>
      </c>
      <c r="F4" s="185" t="s">
        <v>12</v>
      </c>
      <c r="G4" s="197" t="s">
        <v>13</v>
      </c>
      <c r="H4" s="187" t="s">
        <v>14</v>
      </c>
      <c r="I4" s="185" t="s">
        <v>15</v>
      </c>
      <c r="J4" s="197" t="s">
        <v>16</v>
      </c>
      <c r="K4" s="187" t="s">
        <v>17</v>
      </c>
      <c r="L4" s="185" t="s">
        <v>18</v>
      </c>
      <c r="M4" s="197" t="s">
        <v>19</v>
      </c>
      <c r="N4" s="345"/>
    </row>
    <row r="5" spans="1:21" x14ac:dyDescent="0.2">
      <c r="A5" s="365" t="s">
        <v>125</v>
      </c>
      <c r="B5" s="359">
        <f>SUM(B6:D6)</f>
        <v>32870.945788518598</v>
      </c>
      <c r="C5" s="360"/>
      <c r="D5" s="361"/>
      <c r="E5" s="359">
        <f t="shared" ref="E5" si="0">SUM(E6:G6)</f>
        <v>14818.914658930844</v>
      </c>
      <c r="F5" s="360"/>
      <c r="G5" s="361"/>
      <c r="H5" s="359">
        <f t="shared" ref="H5" si="1">SUM(H6:J6)</f>
        <v>9700.1600115525816</v>
      </c>
      <c r="I5" s="360"/>
      <c r="J5" s="361"/>
      <c r="K5" s="359">
        <f t="shared" ref="K5" si="2">SUM(K6:M6)</f>
        <v>28538.475790229291</v>
      </c>
      <c r="L5" s="360"/>
      <c r="M5" s="361"/>
      <c r="N5" s="362">
        <f>SUM(N7:N20)</f>
        <v>85928.496249231335</v>
      </c>
    </row>
    <row r="6" spans="1:21" x14ac:dyDescent="0.2">
      <c r="A6" s="366"/>
      <c r="B6" s="281">
        <f>SUM(B7:B20)</f>
        <v>12828.653282151996</v>
      </c>
      <c r="C6" s="282">
        <f t="shared" ref="C6:M6" si="3">SUM(C7:C20)</f>
        <v>10230.655329161164</v>
      </c>
      <c r="D6" s="283">
        <f t="shared" si="3"/>
        <v>9811.6371772054426</v>
      </c>
      <c r="E6" s="281">
        <f t="shared" si="3"/>
        <v>6347.7918524037368</v>
      </c>
      <c r="F6" s="282">
        <f t="shared" si="3"/>
        <v>5236.2863215845509</v>
      </c>
      <c r="G6" s="283">
        <f t="shared" si="3"/>
        <v>3234.836484942557</v>
      </c>
      <c r="H6" s="281">
        <f t="shared" si="3"/>
        <v>3001.1451649450755</v>
      </c>
      <c r="I6" s="282">
        <f t="shared" si="3"/>
        <v>2961.1161144077796</v>
      </c>
      <c r="J6" s="283">
        <f t="shared" si="3"/>
        <v>3737.8987321997265</v>
      </c>
      <c r="K6" s="281">
        <f t="shared" si="3"/>
        <v>7281.3866980098846</v>
      </c>
      <c r="L6" s="282">
        <f t="shared" si="3"/>
        <v>9737.837854096404</v>
      </c>
      <c r="M6" s="283">
        <f t="shared" si="3"/>
        <v>11519.251238123006</v>
      </c>
      <c r="N6" s="363"/>
      <c r="P6" s="156"/>
      <c r="Q6" s="156"/>
      <c r="R6" s="156"/>
      <c r="S6" s="156"/>
      <c r="T6" s="156"/>
      <c r="U6" s="45"/>
    </row>
    <row r="7" spans="1:21" x14ac:dyDescent="0.2">
      <c r="A7" s="182" t="s">
        <v>139</v>
      </c>
      <c r="B7" s="193">
        <v>615.29465799999991</v>
      </c>
      <c r="C7" s="196">
        <v>483.24174099999999</v>
      </c>
      <c r="D7" s="176">
        <v>462.29244699999987</v>
      </c>
      <c r="E7" s="193">
        <v>299.92424499999993</v>
      </c>
      <c r="F7" s="196">
        <v>228.14377700000003</v>
      </c>
      <c r="G7" s="176">
        <v>146.98354699999999</v>
      </c>
      <c r="H7" s="193">
        <v>208.14041699999996</v>
      </c>
      <c r="I7" s="196">
        <v>164.75703700000005</v>
      </c>
      <c r="J7" s="176">
        <v>153.162083</v>
      </c>
      <c r="K7" s="193">
        <v>338.46263900000002</v>
      </c>
      <c r="L7" s="196">
        <v>451.78330799999992</v>
      </c>
      <c r="M7" s="176">
        <v>560.04984499999989</v>
      </c>
      <c r="N7" s="280">
        <f t="shared" ref="N7:N20" si="4">SUM(B7:M7)</f>
        <v>4112.2357439999996</v>
      </c>
      <c r="P7" s="9"/>
      <c r="Q7" s="150"/>
      <c r="R7" s="150"/>
      <c r="S7" s="150"/>
      <c r="T7" s="150"/>
      <c r="U7" s="45"/>
    </row>
    <row r="8" spans="1:21" x14ac:dyDescent="0.2">
      <c r="A8" s="182" t="s">
        <v>107</v>
      </c>
      <c r="B8" s="175">
        <v>720.74937399999999</v>
      </c>
      <c r="C8" s="178">
        <v>580.33645300000023</v>
      </c>
      <c r="D8" s="195">
        <v>559.98970699999984</v>
      </c>
      <c r="E8" s="175">
        <v>340.56367000000006</v>
      </c>
      <c r="F8" s="178">
        <v>268.85912999999999</v>
      </c>
      <c r="G8" s="195">
        <v>192.02390599999998</v>
      </c>
      <c r="H8" s="175">
        <v>184.80845600000004</v>
      </c>
      <c r="I8" s="178">
        <v>185.89573799999999</v>
      </c>
      <c r="J8" s="195">
        <v>223.63919799999999</v>
      </c>
      <c r="K8" s="175">
        <v>435.45172899999994</v>
      </c>
      <c r="L8" s="178">
        <v>575.56971300000009</v>
      </c>
      <c r="M8" s="195">
        <v>686.52654900000005</v>
      </c>
      <c r="N8" s="280">
        <f t="shared" si="4"/>
        <v>4954.4136230000004</v>
      </c>
      <c r="P8" s="9"/>
      <c r="Q8" s="150"/>
      <c r="R8" s="150"/>
      <c r="S8" s="150"/>
      <c r="T8" s="150"/>
      <c r="U8" s="45"/>
    </row>
    <row r="9" spans="1:21" x14ac:dyDescent="0.2">
      <c r="A9" s="182" t="s">
        <v>108</v>
      </c>
      <c r="B9" s="194">
        <v>882.09087400000044</v>
      </c>
      <c r="C9" s="192">
        <v>640.55630600000029</v>
      </c>
      <c r="D9" s="174">
        <v>594.46447899999976</v>
      </c>
      <c r="E9" s="194">
        <v>381.40147300000012</v>
      </c>
      <c r="F9" s="192">
        <v>300.47323399999988</v>
      </c>
      <c r="G9" s="174">
        <v>194.73038499999998</v>
      </c>
      <c r="H9" s="194">
        <v>177.49593599999997</v>
      </c>
      <c r="I9" s="192">
        <v>171.94737000000006</v>
      </c>
      <c r="J9" s="174">
        <v>207.515444</v>
      </c>
      <c r="K9" s="194">
        <v>449.58320300000003</v>
      </c>
      <c r="L9" s="192">
        <v>638.44274499999983</v>
      </c>
      <c r="M9" s="174">
        <v>774.94030199999986</v>
      </c>
      <c r="N9" s="280">
        <f t="shared" si="4"/>
        <v>5413.6417510000001</v>
      </c>
      <c r="P9" s="9"/>
      <c r="Q9" s="150"/>
      <c r="R9" s="150"/>
      <c r="S9" s="150"/>
      <c r="T9" s="150"/>
      <c r="U9" s="45"/>
    </row>
    <row r="10" spans="1:21" x14ac:dyDescent="0.2">
      <c r="A10" s="182" t="s">
        <v>109</v>
      </c>
      <c r="B10" s="194">
        <v>477.506372</v>
      </c>
      <c r="C10" s="192">
        <v>393.70143700000006</v>
      </c>
      <c r="D10" s="174">
        <v>369.75672699999996</v>
      </c>
      <c r="E10" s="194">
        <v>242.11997499999998</v>
      </c>
      <c r="F10" s="192">
        <v>204.75698000000006</v>
      </c>
      <c r="G10" s="174">
        <v>114.07132899999999</v>
      </c>
      <c r="H10" s="194">
        <v>103.13114000000002</v>
      </c>
      <c r="I10" s="192">
        <v>98.026218</v>
      </c>
      <c r="J10" s="174">
        <v>148.47363799999994</v>
      </c>
      <c r="K10" s="194">
        <v>263.96750900000001</v>
      </c>
      <c r="L10" s="192">
        <v>345.5345755300462</v>
      </c>
      <c r="M10" s="174">
        <v>411.48229499460706</v>
      </c>
      <c r="N10" s="280">
        <f t="shared" si="4"/>
        <v>3172.5281955246533</v>
      </c>
      <c r="P10" s="9"/>
      <c r="Q10" s="150"/>
      <c r="R10" s="150"/>
      <c r="S10" s="150"/>
      <c r="T10" s="150"/>
      <c r="U10" s="45"/>
    </row>
    <row r="11" spans="1:21" x14ac:dyDescent="0.2">
      <c r="A11" s="182" t="s">
        <v>138</v>
      </c>
      <c r="B11" s="194">
        <v>240.40131199999993</v>
      </c>
      <c r="C11" s="192">
        <v>195.68887599999999</v>
      </c>
      <c r="D11" s="174">
        <v>181.3154328</v>
      </c>
      <c r="E11" s="194">
        <v>110.4304594</v>
      </c>
      <c r="F11" s="192">
        <v>86.002353600000035</v>
      </c>
      <c r="G11" s="174">
        <v>47.674931800000003</v>
      </c>
      <c r="H11" s="194">
        <v>39.100721799999995</v>
      </c>
      <c r="I11" s="192">
        <v>37.710167800000001</v>
      </c>
      <c r="J11" s="174">
        <v>54.959579599999998</v>
      </c>
      <c r="K11" s="194">
        <v>134.89180420000002</v>
      </c>
      <c r="L11" s="192">
        <v>185.57340679999999</v>
      </c>
      <c r="M11" s="174">
        <v>231.19487480000001</v>
      </c>
      <c r="N11" s="280">
        <f t="shared" si="4"/>
        <v>1544.9439206</v>
      </c>
      <c r="P11" s="9"/>
      <c r="Q11" s="150"/>
      <c r="R11" s="150"/>
      <c r="S11" s="150"/>
      <c r="T11" s="150"/>
      <c r="U11" s="45"/>
    </row>
    <row r="12" spans="1:21" x14ac:dyDescent="0.2">
      <c r="A12" s="182" t="s">
        <v>110</v>
      </c>
      <c r="B12" s="194">
        <v>422.84234399999997</v>
      </c>
      <c r="C12" s="192">
        <v>353.16368399999993</v>
      </c>
      <c r="D12" s="174">
        <v>334.74689299999994</v>
      </c>
      <c r="E12" s="194">
        <v>215.08143900000002</v>
      </c>
      <c r="F12" s="192">
        <v>192.45881199999997</v>
      </c>
      <c r="G12" s="174">
        <v>133.70147399999999</v>
      </c>
      <c r="H12" s="194">
        <v>103.58436999999996</v>
      </c>
      <c r="I12" s="192">
        <v>96.663316999999992</v>
      </c>
      <c r="J12" s="174">
        <v>137.364949</v>
      </c>
      <c r="K12" s="194">
        <v>233.88643099999999</v>
      </c>
      <c r="L12" s="192">
        <v>306.84738500000003</v>
      </c>
      <c r="M12" s="174">
        <v>358.14874500000002</v>
      </c>
      <c r="N12" s="280">
        <f t="shared" si="4"/>
        <v>2888.4898429999998</v>
      </c>
      <c r="P12" s="9"/>
      <c r="Q12" s="150"/>
      <c r="R12" s="150"/>
      <c r="S12" s="150"/>
      <c r="T12" s="150"/>
      <c r="U12" s="45"/>
    </row>
    <row r="13" spans="1:21" x14ac:dyDescent="0.2">
      <c r="A13" s="182" t="s">
        <v>111</v>
      </c>
      <c r="B13" s="194">
        <v>308.06879676387643</v>
      </c>
      <c r="C13" s="192">
        <v>254.69422005046101</v>
      </c>
      <c r="D13" s="174">
        <v>241.27324113006173</v>
      </c>
      <c r="E13" s="194">
        <v>151.89867873701391</v>
      </c>
      <c r="F13" s="192">
        <v>133.21895879844317</v>
      </c>
      <c r="G13" s="174">
        <v>72.5017834819146</v>
      </c>
      <c r="H13" s="194">
        <v>66.415105000000011</v>
      </c>
      <c r="I13" s="192">
        <v>65.097022999999993</v>
      </c>
      <c r="J13" s="174">
        <v>88.052756000000002</v>
      </c>
      <c r="K13" s="194">
        <v>178.1621595242529</v>
      </c>
      <c r="L13" s="192">
        <v>227.03337253329454</v>
      </c>
      <c r="M13" s="174">
        <v>266.84699505386277</v>
      </c>
      <c r="N13" s="280">
        <f t="shared" si="4"/>
        <v>2053.263090073181</v>
      </c>
      <c r="P13" s="9"/>
      <c r="Q13" s="150"/>
      <c r="R13" s="150"/>
      <c r="S13" s="150"/>
      <c r="T13" s="150"/>
      <c r="U13" s="45"/>
    </row>
    <row r="14" spans="1:21" x14ac:dyDescent="0.2">
      <c r="A14" s="182" t="s">
        <v>112</v>
      </c>
      <c r="B14" s="194">
        <v>2275.6834529999992</v>
      </c>
      <c r="C14" s="192">
        <v>1794.4315759999997</v>
      </c>
      <c r="D14" s="174">
        <v>1665.0376020000006</v>
      </c>
      <c r="E14" s="194">
        <v>1140.7375659999998</v>
      </c>
      <c r="F14" s="192">
        <v>965.39066400000058</v>
      </c>
      <c r="G14" s="174">
        <v>527.94134200000008</v>
      </c>
      <c r="H14" s="194">
        <v>461.84688199999994</v>
      </c>
      <c r="I14" s="192">
        <v>480.46006899999986</v>
      </c>
      <c r="J14" s="174">
        <v>584.45735100000013</v>
      </c>
      <c r="K14" s="194">
        <v>1248.0151959999994</v>
      </c>
      <c r="L14" s="192">
        <v>1691.5573000000006</v>
      </c>
      <c r="M14" s="174">
        <v>1994.2543600000006</v>
      </c>
      <c r="N14" s="280">
        <f t="shared" si="4"/>
        <v>14829.813361000002</v>
      </c>
      <c r="P14" s="9"/>
      <c r="Q14" s="150"/>
      <c r="R14" s="150"/>
      <c r="S14" s="150"/>
      <c r="T14" s="150"/>
      <c r="U14" s="45"/>
    </row>
    <row r="15" spans="1:21" x14ac:dyDescent="0.2">
      <c r="A15" s="182" t="s">
        <v>113</v>
      </c>
      <c r="B15" s="194">
        <v>536.39792399999999</v>
      </c>
      <c r="C15" s="192">
        <v>403.05328200000008</v>
      </c>
      <c r="D15" s="174">
        <v>376.76083299999988</v>
      </c>
      <c r="E15" s="194">
        <v>244.46118799999999</v>
      </c>
      <c r="F15" s="192">
        <v>183.74791899999997</v>
      </c>
      <c r="G15" s="174">
        <v>105.08864000000001</v>
      </c>
      <c r="H15" s="194">
        <v>108.10319</v>
      </c>
      <c r="I15" s="192">
        <v>103.91823499999998</v>
      </c>
      <c r="J15" s="174">
        <v>130.78050200000001</v>
      </c>
      <c r="K15" s="194">
        <v>295.73985800000008</v>
      </c>
      <c r="L15" s="192">
        <v>387.37820599999986</v>
      </c>
      <c r="M15" s="174">
        <v>455.59572300000002</v>
      </c>
      <c r="N15" s="280">
        <f t="shared" si="4"/>
        <v>3331.0254999999997</v>
      </c>
      <c r="P15" s="9"/>
      <c r="Q15" s="150"/>
      <c r="R15" s="150"/>
      <c r="S15" s="150"/>
      <c r="T15" s="150"/>
      <c r="U15" s="45"/>
    </row>
    <row r="16" spans="1:21" x14ac:dyDescent="0.2">
      <c r="A16" s="182" t="s">
        <v>114</v>
      </c>
      <c r="B16" s="194">
        <v>674.33793000000003</v>
      </c>
      <c r="C16" s="192">
        <v>525.13080100000013</v>
      </c>
      <c r="D16" s="174">
        <v>492.79607200000009</v>
      </c>
      <c r="E16" s="194">
        <v>285.9682039999999</v>
      </c>
      <c r="F16" s="192">
        <v>213.77630199999996</v>
      </c>
      <c r="G16" s="174">
        <v>96.680500999999992</v>
      </c>
      <c r="H16" s="194">
        <v>83.481681999999992</v>
      </c>
      <c r="I16" s="192">
        <v>77.053191000000027</v>
      </c>
      <c r="J16" s="174">
        <v>126.323334</v>
      </c>
      <c r="K16" s="194">
        <v>334.16141900000008</v>
      </c>
      <c r="L16" s="192">
        <v>481.04472200000009</v>
      </c>
      <c r="M16" s="174">
        <v>589.70627999999999</v>
      </c>
      <c r="N16" s="280">
        <f t="shared" si="4"/>
        <v>3980.4604380000001</v>
      </c>
      <c r="P16" s="9"/>
      <c r="Q16" s="150"/>
      <c r="R16" s="150"/>
      <c r="S16" s="150"/>
      <c r="T16" s="150"/>
      <c r="U16" s="45"/>
    </row>
    <row r="17" spans="1:21" x14ac:dyDescent="0.2">
      <c r="A17" s="182" t="s">
        <v>115</v>
      </c>
      <c r="B17" s="194">
        <v>630.76089500000012</v>
      </c>
      <c r="C17" s="192">
        <v>478.32338300000004</v>
      </c>
      <c r="D17" s="174">
        <v>481.61028799999997</v>
      </c>
      <c r="E17" s="194">
        <v>297.18402800000013</v>
      </c>
      <c r="F17" s="192">
        <v>240.19890099999995</v>
      </c>
      <c r="G17" s="174">
        <v>127.62375200000001</v>
      </c>
      <c r="H17" s="194">
        <v>112.35596599999998</v>
      </c>
      <c r="I17" s="192">
        <v>94.063570999999996</v>
      </c>
      <c r="J17" s="174">
        <v>129.87044299999999</v>
      </c>
      <c r="K17" s="194">
        <v>337.86903100000012</v>
      </c>
      <c r="L17" s="192">
        <v>458.12372299999998</v>
      </c>
      <c r="M17" s="174">
        <v>581.13580200000001</v>
      </c>
      <c r="N17" s="280">
        <f t="shared" si="4"/>
        <v>3969.1197830000001</v>
      </c>
      <c r="P17" s="9"/>
      <c r="Q17" s="150"/>
      <c r="R17" s="150"/>
      <c r="S17" s="150"/>
      <c r="T17" s="150"/>
      <c r="U17" s="45"/>
    </row>
    <row r="18" spans="1:21" x14ac:dyDescent="0.2">
      <c r="A18" s="182" t="s">
        <v>116</v>
      </c>
      <c r="B18" s="194">
        <v>2810.1793340000004</v>
      </c>
      <c r="C18" s="192">
        <v>2297.008245</v>
      </c>
      <c r="D18" s="174">
        <v>2261.8143839999998</v>
      </c>
      <c r="E18" s="194">
        <v>1420.6114739999998</v>
      </c>
      <c r="F18" s="192">
        <v>1185.0593449999999</v>
      </c>
      <c r="G18" s="174">
        <v>775.02775800000018</v>
      </c>
      <c r="H18" s="194">
        <v>702.08341200000007</v>
      </c>
      <c r="I18" s="192">
        <v>737.09704000000011</v>
      </c>
      <c r="J18" s="174">
        <v>950.64793399999985</v>
      </c>
      <c r="K18" s="194">
        <v>1678.2710920000006</v>
      </c>
      <c r="L18" s="192">
        <v>2227.1947130000003</v>
      </c>
      <c r="M18" s="174">
        <v>2599.2203639999998</v>
      </c>
      <c r="N18" s="280">
        <f t="shared" si="4"/>
        <v>19644.215095000003</v>
      </c>
      <c r="P18" s="9"/>
      <c r="Q18" s="150"/>
      <c r="R18" s="150"/>
      <c r="S18" s="150"/>
      <c r="T18" s="150"/>
      <c r="U18" s="45"/>
    </row>
    <row r="19" spans="1:21" x14ac:dyDescent="0.2">
      <c r="A19" s="182" t="s">
        <v>117</v>
      </c>
      <c r="B19" s="194">
        <v>1638.2298880000005</v>
      </c>
      <c r="C19" s="192">
        <v>1366.503876</v>
      </c>
      <c r="D19" s="174">
        <v>1356.729411</v>
      </c>
      <c r="E19" s="194">
        <v>958.180429</v>
      </c>
      <c r="F19" s="192">
        <v>813.30875499999968</v>
      </c>
      <c r="G19" s="174">
        <v>524.73906799999997</v>
      </c>
      <c r="H19" s="194">
        <v>507.701457</v>
      </c>
      <c r="I19" s="192">
        <v>497.20198500000004</v>
      </c>
      <c r="J19" s="174">
        <v>621.64343700000006</v>
      </c>
      <c r="K19" s="194">
        <v>1029.5342599999999</v>
      </c>
      <c r="L19" s="192">
        <v>1329.4332610000001</v>
      </c>
      <c r="M19" s="174">
        <v>1522.2535470000003</v>
      </c>
      <c r="N19" s="280">
        <f t="shared" si="4"/>
        <v>12165.459374000002</v>
      </c>
      <c r="P19" s="9"/>
      <c r="Q19" s="150"/>
      <c r="R19" s="150"/>
      <c r="S19" s="150"/>
      <c r="T19" s="150"/>
      <c r="U19" s="45"/>
    </row>
    <row r="20" spans="1:21" x14ac:dyDescent="0.2">
      <c r="A20" s="182" t="s">
        <v>118</v>
      </c>
      <c r="B20" s="193">
        <v>596.11012738811939</v>
      </c>
      <c r="C20" s="196">
        <v>464.82144911070054</v>
      </c>
      <c r="D20" s="176">
        <v>433.04966027538057</v>
      </c>
      <c r="E20" s="193">
        <v>259.22902326672323</v>
      </c>
      <c r="F20" s="196">
        <v>220.8911901861083</v>
      </c>
      <c r="G20" s="176">
        <v>176.04806766064237</v>
      </c>
      <c r="H20" s="193">
        <v>142.89643014507507</v>
      </c>
      <c r="I20" s="196">
        <v>151.22515260777959</v>
      </c>
      <c r="J20" s="176">
        <v>181.0080835997266</v>
      </c>
      <c r="K20" s="193">
        <v>323.39036728563241</v>
      </c>
      <c r="L20" s="196">
        <v>432.32142323306346</v>
      </c>
      <c r="M20" s="176">
        <v>487.89555627453626</v>
      </c>
      <c r="N20" s="280">
        <f t="shared" si="4"/>
        <v>3868.8865310334882</v>
      </c>
      <c r="P20" s="9"/>
      <c r="Q20" s="150"/>
      <c r="R20" s="150"/>
      <c r="S20" s="150"/>
      <c r="T20" s="150"/>
      <c r="U20" s="45"/>
    </row>
    <row r="21" spans="1:21" x14ac:dyDescent="0.2">
      <c r="N21" s="4" t="s">
        <v>79</v>
      </c>
      <c r="P21" s="2"/>
      <c r="Q21" s="2"/>
      <c r="R21" s="2"/>
      <c r="S21" s="2"/>
      <c r="T21" s="2"/>
      <c r="U21" s="166"/>
    </row>
    <row r="22" spans="1:21" x14ac:dyDescent="0.2">
      <c r="A22" s="11" t="s">
        <v>139</v>
      </c>
      <c r="B22" s="28">
        <v>4112.2357439999996</v>
      </c>
      <c r="P22" s="9"/>
      <c r="U22" s="162"/>
    </row>
    <row r="23" spans="1:21" x14ac:dyDescent="0.2">
      <c r="A23" s="11" t="s">
        <v>107</v>
      </c>
      <c r="B23" s="28">
        <v>4954.4136230000004</v>
      </c>
    </row>
    <row r="24" spans="1:21" x14ac:dyDescent="0.2">
      <c r="A24" s="11" t="s">
        <v>108</v>
      </c>
      <c r="B24" s="28">
        <v>5413.6417510000001</v>
      </c>
    </row>
    <row r="25" spans="1:21" x14ac:dyDescent="0.2">
      <c r="A25" s="11" t="s">
        <v>109</v>
      </c>
      <c r="B25" s="28">
        <v>3172.5281955246533</v>
      </c>
    </row>
    <row r="26" spans="1:21" x14ac:dyDescent="0.2">
      <c r="A26" s="11" t="s">
        <v>138</v>
      </c>
      <c r="B26" s="28">
        <v>1544.9439206</v>
      </c>
    </row>
    <row r="27" spans="1:21" x14ac:dyDescent="0.2">
      <c r="A27" s="11" t="s">
        <v>110</v>
      </c>
      <c r="B27" s="28">
        <v>2888.4898429999998</v>
      </c>
    </row>
    <row r="28" spans="1:21" x14ac:dyDescent="0.2">
      <c r="A28" s="11" t="s">
        <v>111</v>
      </c>
      <c r="B28" s="28">
        <v>2053.263090073181</v>
      </c>
    </row>
    <row r="29" spans="1:21" x14ac:dyDescent="0.2">
      <c r="A29" s="11" t="s">
        <v>112</v>
      </c>
      <c r="B29" s="28">
        <v>14829.813361000002</v>
      </c>
    </row>
    <row r="30" spans="1:21" x14ac:dyDescent="0.2">
      <c r="A30" s="11" t="s">
        <v>113</v>
      </c>
      <c r="B30" s="28">
        <v>3331.0254999999997</v>
      </c>
    </row>
    <row r="31" spans="1:21" x14ac:dyDescent="0.2">
      <c r="A31" s="11" t="s">
        <v>114</v>
      </c>
      <c r="B31" s="28">
        <v>3980.4604380000001</v>
      </c>
    </row>
    <row r="32" spans="1:21" x14ac:dyDescent="0.2">
      <c r="A32" s="11" t="s">
        <v>115</v>
      </c>
      <c r="B32" s="28">
        <v>3969.1197830000001</v>
      </c>
    </row>
    <row r="33" spans="1:2" x14ac:dyDescent="0.2">
      <c r="A33" s="11" t="s">
        <v>116</v>
      </c>
      <c r="B33" s="28">
        <v>19644.215095000003</v>
      </c>
    </row>
    <row r="34" spans="1:2" x14ac:dyDescent="0.2">
      <c r="A34" s="11" t="s">
        <v>117</v>
      </c>
      <c r="B34" s="28">
        <v>12165.459374000002</v>
      </c>
    </row>
    <row r="35" spans="1:2" x14ac:dyDescent="0.2">
      <c r="A35" s="11" t="s">
        <v>118</v>
      </c>
      <c r="B35" s="28">
        <v>3868.8865310334882</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zoomScaleNormal="100" workbookViewId="0"/>
  </sheetViews>
  <sheetFormatPr defaultColWidth="9.140625" defaultRowHeight="12.75" x14ac:dyDescent="0.2"/>
  <cols>
    <col min="1" max="1" width="30.85546875" style="3" customWidth="1"/>
    <col min="2" max="15" width="7.42578125" style="3" customWidth="1"/>
    <col min="16" max="16" width="9.140625" style="3" customWidth="1"/>
    <col min="17" max="16384" width="9.140625" style="3"/>
  </cols>
  <sheetData>
    <row r="1" spans="1:20" s="82" customFormat="1" ht="15.75" x14ac:dyDescent="0.25">
      <c r="A1" s="179" t="s">
        <v>298</v>
      </c>
      <c r="B1" s="26"/>
      <c r="C1" s="26"/>
      <c r="D1" s="26"/>
      <c r="E1" s="26"/>
      <c r="G1" s="26"/>
      <c r="H1" s="26"/>
      <c r="I1" s="26"/>
      <c r="J1" s="26"/>
      <c r="K1" s="26"/>
      <c r="L1" s="26"/>
      <c r="M1" s="26"/>
      <c r="N1" s="26"/>
      <c r="P1" s="180" t="str">
        <f>'3'!N1</f>
        <v>2020</v>
      </c>
    </row>
    <row r="2" spans="1:20" s="8" customFormat="1" ht="6" customHeight="1" x14ac:dyDescent="0.2">
      <c r="B2" s="135"/>
      <c r="C2" s="135"/>
      <c r="D2" s="135"/>
      <c r="E2" s="135"/>
      <c r="F2" s="135"/>
      <c r="G2" s="135"/>
      <c r="H2" s="135"/>
      <c r="I2" s="135"/>
      <c r="J2" s="135"/>
      <c r="K2" s="135"/>
      <c r="L2" s="135"/>
      <c r="M2" s="135"/>
      <c r="N2" s="135"/>
      <c r="O2" s="135"/>
    </row>
    <row r="3" spans="1:20" s="8" customFormat="1" ht="12" customHeight="1" x14ac:dyDescent="0.2">
      <c r="A3" s="185"/>
      <c r="B3" s="171" t="s">
        <v>92</v>
      </c>
      <c r="C3" s="171" t="s">
        <v>83</v>
      </c>
      <c r="D3" s="171" t="s">
        <v>84</v>
      </c>
      <c r="E3" s="171" t="s">
        <v>85</v>
      </c>
      <c r="F3" s="171" t="s">
        <v>95</v>
      </c>
      <c r="G3" s="171" t="s">
        <v>86</v>
      </c>
      <c r="H3" s="171" t="s">
        <v>87</v>
      </c>
      <c r="I3" s="171" t="s">
        <v>88</v>
      </c>
      <c r="J3" s="171" t="s">
        <v>89</v>
      </c>
      <c r="K3" s="171" t="s">
        <v>90</v>
      </c>
      <c r="L3" s="171" t="s">
        <v>91</v>
      </c>
      <c r="M3" s="171" t="s">
        <v>93</v>
      </c>
      <c r="N3" s="171" t="s">
        <v>94</v>
      </c>
      <c r="O3" s="171" t="s">
        <v>96</v>
      </c>
      <c r="P3" s="171" t="s">
        <v>7</v>
      </c>
    </row>
    <row r="4" spans="1:20" s="130" customFormat="1" ht="12" customHeight="1" x14ac:dyDescent="0.2">
      <c r="A4" s="284" t="s">
        <v>125</v>
      </c>
      <c r="B4" s="278">
        <f>SUM(B5:B20)</f>
        <v>4112.2357440000023</v>
      </c>
      <c r="C4" s="278">
        <f>SUM(C5:C20)</f>
        <v>4954.4136230000004</v>
      </c>
      <c r="D4" s="278">
        <f t="shared" ref="D4:P4" si="0">SUM(D5:D20)</f>
        <v>5413.6417509999992</v>
      </c>
      <c r="E4" s="278">
        <f t="shared" si="0"/>
        <v>3172.5281955246537</v>
      </c>
      <c r="F4" s="278">
        <f>SUM(F5:F20)</f>
        <v>1544.9439206</v>
      </c>
      <c r="G4" s="278">
        <f t="shared" si="0"/>
        <v>2888.4898430000007</v>
      </c>
      <c r="H4" s="278">
        <f t="shared" si="0"/>
        <v>2053.263090073181</v>
      </c>
      <c r="I4" s="278">
        <f t="shared" si="0"/>
        <v>14829.813360999999</v>
      </c>
      <c r="J4" s="278">
        <f t="shared" si="0"/>
        <v>3331.0254999999997</v>
      </c>
      <c r="K4" s="278">
        <f t="shared" si="0"/>
        <v>3980.4604379999987</v>
      </c>
      <c r="L4" s="278">
        <f t="shared" si="0"/>
        <v>3969.1197830000001</v>
      </c>
      <c r="M4" s="278">
        <f t="shared" si="0"/>
        <v>19644.215095</v>
      </c>
      <c r="N4" s="278">
        <f t="shared" si="0"/>
        <v>12165.459373999991</v>
      </c>
      <c r="O4" s="282">
        <f t="shared" si="0"/>
        <v>3868.8865310334886</v>
      </c>
      <c r="P4" s="278">
        <f t="shared" si="0"/>
        <v>85928.496249231321</v>
      </c>
    </row>
    <row r="5" spans="1:20" s="8" customFormat="1" ht="12" customHeight="1" x14ac:dyDescent="0.2">
      <c r="A5" s="184" t="s">
        <v>41</v>
      </c>
      <c r="B5" s="196">
        <v>0</v>
      </c>
      <c r="C5" s="196">
        <v>1309.009953</v>
      </c>
      <c r="D5" s="196">
        <v>449.90208999999999</v>
      </c>
      <c r="E5" s="196">
        <v>358.26516099999998</v>
      </c>
      <c r="F5" s="196">
        <v>536.34232800000007</v>
      </c>
      <c r="G5" s="196">
        <v>685.8508300000002</v>
      </c>
      <c r="H5" s="196">
        <v>16.789960999999998</v>
      </c>
      <c r="I5" s="196">
        <v>884.50770599999987</v>
      </c>
      <c r="J5" s="196">
        <v>193.34845100000001</v>
      </c>
      <c r="K5" s="196">
        <v>39.573906999999998</v>
      </c>
      <c r="L5" s="196">
        <v>586.73411700000042</v>
      </c>
      <c r="M5" s="196">
        <v>986.56234199999994</v>
      </c>
      <c r="N5" s="196">
        <v>1247.7255249999996</v>
      </c>
      <c r="O5" s="196">
        <v>298.430701</v>
      </c>
      <c r="P5" s="285">
        <f>SUM(B5:O5)</f>
        <v>7593.0430720000004</v>
      </c>
      <c r="T5" s="9"/>
    </row>
    <row r="6" spans="1:20" s="8" customFormat="1" ht="12" customHeight="1" x14ac:dyDescent="0.2">
      <c r="A6" s="191" t="s">
        <v>40</v>
      </c>
      <c r="B6" s="192">
        <v>40.680999999999997</v>
      </c>
      <c r="C6" s="192">
        <v>69.144559000000015</v>
      </c>
      <c r="D6" s="192">
        <v>68.511021000000014</v>
      </c>
      <c r="E6" s="192">
        <v>7.234</v>
      </c>
      <c r="F6" s="192">
        <v>43.183681999999997</v>
      </c>
      <c r="G6" s="192">
        <v>38.095210000000009</v>
      </c>
      <c r="H6" s="192">
        <v>11.3088</v>
      </c>
      <c r="I6" s="192">
        <v>0.58326</v>
      </c>
      <c r="J6" s="192">
        <v>58.141442000000005</v>
      </c>
      <c r="K6" s="192">
        <v>54.488475000000001</v>
      </c>
      <c r="L6" s="192">
        <v>65.560769999999991</v>
      </c>
      <c r="M6" s="192">
        <v>42.386860999999996</v>
      </c>
      <c r="N6" s="192">
        <v>30.083295999999994</v>
      </c>
      <c r="O6" s="199">
        <v>12.670980000000002</v>
      </c>
      <c r="P6" s="285">
        <f t="shared" ref="P6:P20" si="1">SUM(B6:O6)</f>
        <v>542.07335599999999</v>
      </c>
      <c r="T6" s="9"/>
    </row>
    <row r="7" spans="1:20" s="8" customFormat="1" ht="12" customHeight="1" x14ac:dyDescent="0.2">
      <c r="A7" s="191" t="s">
        <v>39</v>
      </c>
      <c r="B7" s="192">
        <v>0</v>
      </c>
      <c r="C7" s="192">
        <v>0</v>
      </c>
      <c r="D7" s="192">
        <v>0</v>
      </c>
      <c r="E7" s="192">
        <v>0</v>
      </c>
      <c r="F7" s="192">
        <v>0</v>
      </c>
      <c r="G7" s="192">
        <v>68.884160000000008</v>
      </c>
      <c r="H7" s="192">
        <v>0</v>
      </c>
      <c r="I7" s="192">
        <v>8330.9636159999991</v>
      </c>
      <c r="J7" s="192">
        <v>675.29510299999993</v>
      </c>
      <c r="K7" s="192">
        <v>20.234000000000002</v>
      </c>
      <c r="L7" s="192">
        <v>0</v>
      </c>
      <c r="M7" s="192">
        <v>4.1000000000000002E-2</v>
      </c>
      <c r="N7" s="192">
        <v>0</v>
      </c>
      <c r="O7" s="199">
        <v>73.842839999999995</v>
      </c>
      <c r="P7" s="285">
        <f t="shared" si="1"/>
        <v>9169.2607189999981</v>
      </c>
      <c r="T7" s="9"/>
    </row>
    <row r="8" spans="1:20" s="8" customFormat="1" ht="12" customHeight="1" x14ac:dyDescent="0.2">
      <c r="A8" s="191" t="s">
        <v>64</v>
      </c>
      <c r="B8" s="198">
        <v>0</v>
      </c>
      <c r="C8" s="198">
        <v>0.5203000000000001</v>
      </c>
      <c r="D8" s="198">
        <v>4.1749999999999998</v>
      </c>
      <c r="E8" s="198">
        <v>1.5023E-2</v>
      </c>
      <c r="F8" s="198">
        <v>1.7000000000000001E-2</v>
      </c>
      <c r="G8" s="198">
        <v>0</v>
      </c>
      <c r="H8" s="198">
        <v>0</v>
      </c>
      <c r="I8" s="198">
        <v>1.0425309999999999</v>
      </c>
      <c r="J8" s="198">
        <v>0.32487600000000005</v>
      </c>
      <c r="K8" s="198">
        <v>0</v>
      </c>
      <c r="L8" s="198">
        <v>2.327915</v>
      </c>
      <c r="M8" s="198">
        <v>0</v>
      </c>
      <c r="N8" s="198">
        <v>0</v>
      </c>
      <c r="O8" s="199">
        <v>0.35349999999999998</v>
      </c>
      <c r="P8" s="285">
        <f t="shared" si="1"/>
        <v>8.7761449999999996</v>
      </c>
      <c r="T8" s="9"/>
    </row>
    <row r="9" spans="1:20" s="8" customFormat="1" ht="12" customHeight="1" x14ac:dyDescent="0.2">
      <c r="A9" s="191" t="s">
        <v>65</v>
      </c>
      <c r="B9" s="198">
        <v>6.0810000000000004</v>
      </c>
      <c r="C9" s="198">
        <v>0</v>
      </c>
      <c r="D9" s="198">
        <v>0.62</v>
      </c>
      <c r="E9" s="198">
        <v>5.1979400000000009</v>
      </c>
      <c r="F9" s="198">
        <v>0</v>
      </c>
      <c r="G9" s="198">
        <v>0</v>
      </c>
      <c r="H9" s="198">
        <v>0</v>
      </c>
      <c r="I9" s="198">
        <v>0</v>
      </c>
      <c r="J9" s="198">
        <v>0</v>
      </c>
      <c r="K9" s="198">
        <v>0</v>
      </c>
      <c r="L9" s="198">
        <v>0</v>
      </c>
      <c r="M9" s="198">
        <v>0</v>
      </c>
      <c r="N9" s="198">
        <v>77.990000000000009</v>
      </c>
      <c r="O9" s="199">
        <v>0</v>
      </c>
      <c r="P9" s="285">
        <f t="shared" si="1"/>
        <v>89.888940000000005</v>
      </c>
      <c r="T9" s="9"/>
    </row>
    <row r="10" spans="1:20" s="8" customFormat="1" ht="12" customHeight="1" x14ac:dyDescent="0.2">
      <c r="A10" s="191" t="s">
        <v>66</v>
      </c>
      <c r="B10" s="198">
        <v>0</v>
      </c>
      <c r="C10" s="198">
        <v>0</v>
      </c>
      <c r="D10" s="198">
        <v>0.104</v>
      </c>
      <c r="E10" s="198">
        <v>0.16211899999999996</v>
      </c>
      <c r="F10" s="198">
        <v>0.1686</v>
      </c>
      <c r="G10" s="198">
        <v>0</v>
      </c>
      <c r="H10" s="198">
        <v>0</v>
      </c>
      <c r="I10" s="198">
        <v>0</v>
      </c>
      <c r="J10" s="198">
        <v>0</v>
      </c>
      <c r="K10" s="198">
        <v>0</v>
      </c>
      <c r="L10" s="198">
        <v>0</v>
      </c>
      <c r="M10" s="198">
        <v>0</v>
      </c>
      <c r="N10" s="198">
        <v>7.8E-2</v>
      </c>
      <c r="O10" s="199">
        <v>0</v>
      </c>
      <c r="P10" s="285">
        <f t="shared" si="1"/>
        <v>0.51271899999999992</v>
      </c>
      <c r="T10" s="9"/>
    </row>
    <row r="11" spans="1:20" s="8" customFormat="1" ht="12" customHeight="1" x14ac:dyDescent="0.2">
      <c r="A11" s="191" t="s">
        <v>38</v>
      </c>
      <c r="B11" s="198">
        <v>0</v>
      </c>
      <c r="C11" s="198">
        <v>2784.8273530000006</v>
      </c>
      <c r="D11" s="198">
        <v>48.760399999999997</v>
      </c>
      <c r="E11" s="198">
        <v>1606.7397340000002</v>
      </c>
      <c r="F11" s="198">
        <v>250.96809500000001</v>
      </c>
      <c r="G11" s="198">
        <v>1003.0671100000001</v>
      </c>
      <c r="H11" s="198">
        <v>87.774370000000005</v>
      </c>
      <c r="I11" s="198">
        <v>287.9356410000002</v>
      </c>
      <c r="J11" s="198">
        <v>1350.7306480000002</v>
      </c>
      <c r="K11" s="198">
        <v>3358.5818139999988</v>
      </c>
      <c r="L11" s="198">
        <v>2346.4439229999998</v>
      </c>
      <c r="M11" s="198">
        <v>12497.077337999997</v>
      </c>
      <c r="N11" s="198">
        <v>9580.8558609999909</v>
      </c>
      <c r="O11" s="199">
        <v>2243.1497890000005</v>
      </c>
      <c r="P11" s="285">
        <f t="shared" si="1"/>
        <v>37446.912075999986</v>
      </c>
      <c r="T11" s="9"/>
    </row>
    <row r="12" spans="1:20" s="8" customFormat="1" ht="12" customHeight="1" x14ac:dyDescent="0.2">
      <c r="A12" s="191" t="s">
        <v>77</v>
      </c>
      <c r="B12" s="198">
        <v>0</v>
      </c>
      <c r="C12" s="198">
        <v>156.61574999999999</v>
      </c>
      <c r="D12" s="198">
        <v>0</v>
      </c>
      <c r="E12" s="198">
        <v>0</v>
      </c>
      <c r="F12" s="198">
        <v>42.444220000000001</v>
      </c>
      <c r="G12" s="198">
        <v>0</v>
      </c>
      <c r="H12" s="198">
        <v>0</v>
      </c>
      <c r="I12" s="198">
        <v>0</v>
      </c>
      <c r="J12" s="198">
        <v>0</v>
      </c>
      <c r="K12" s="198">
        <v>0</v>
      </c>
      <c r="L12" s="198">
        <v>0</v>
      </c>
      <c r="M12" s="198">
        <v>0</v>
      </c>
      <c r="N12" s="198">
        <v>0</v>
      </c>
      <c r="O12" s="199">
        <v>0</v>
      </c>
      <c r="P12" s="285">
        <f t="shared" si="1"/>
        <v>199.05996999999999</v>
      </c>
      <c r="T12" s="9"/>
    </row>
    <row r="13" spans="1:20" s="8" customFormat="1" ht="12" customHeight="1" x14ac:dyDescent="0.2">
      <c r="A13" s="191" t="s">
        <v>37</v>
      </c>
      <c r="B13" s="198">
        <v>0</v>
      </c>
      <c r="C13" s="198">
        <v>0</v>
      </c>
      <c r="D13" s="198">
        <v>0</v>
      </c>
      <c r="E13" s="198">
        <v>0</v>
      </c>
      <c r="F13" s="198">
        <v>0</v>
      </c>
      <c r="G13" s="198">
        <v>0</v>
      </c>
      <c r="H13" s="198">
        <v>0</v>
      </c>
      <c r="I13" s="198">
        <v>0.12214</v>
      </c>
      <c r="J13" s="198">
        <v>0</v>
      </c>
      <c r="K13" s="198">
        <v>0</v>
      </c>
      <c r="L13" s="198">
        <v>0</v>
      </c>
      <c r="M13" s="198">
        <v>0</v>
      </c>
      <c r="N13" s="198">
        <v>0</v>
      </c>
      <c r="O13" s="199">
        <v>0</v>
      </c>
      <c r="P13" s="285">
        <f t="shared" si="1"/>
        <v>0.12214</v>
      </c>
      <c r="T13" s="9"/>
    </row>
    <row r="14" spans="1:20" s="8" customFormat="1" ht="12" customHeight="1" x14ac:dyDescent="0.2">
      <c r="A14" s="191" t="s">
        <v>36</v>
      </c>
      <c r="B14" s="198">
        <v>0</v>
      </c>
      <c r="C14" s="198">
        <v>0</v>
      </c>
      <c r="D14" s="198">
        <v>72.945210000000003</v>
      </c>
      <c r="E14" s="198">
        <v>0.19172000000000003</v>
      </c>
      <c r="F14" s="198">
        <v>21.756430999999999</v>
      </c>
      <c r="G14" s="198">
        <v>0</v>
      </c>
      <c r="H14" s="198">
        <v>2.2744</v>
      </c>
      <c r="I14" s="198">
        <v>715.70568999999989</v>
      </c>
      <c r="J14" s="198">
        <v>0</v>
      </c>
      <c r="K14" s="198">
        <v>29.018000000000001</v>
      </c>
      <c r="L14" s="198">
        <v>0</v>
      </c>
      <c r="M14" s="198">
        <v>101.986502</v>
      </c>
      <c r="N14" s="198">
        <v>5.7039999999999997</v>
      </c>
      <c r="O14" s="199">
        <v>20.344999999999999</v>
      </c>
      <c r="P14" s="285">
        <f t="shared" si="1"/>
        <v>969.92695299999991</v>
      </c>
      <c r="T14" s="9"/>
    </row>
    <row r="15" spans="1:20" s="8" customFormat="1" ht="12" customHeight="1" x14ac:dyDescent="0.2">
      <c r="A15" s="191" t="s">
        <v>35</v>
      </c>
      <c r="B15" s="198">
        <v>0</v>
      </c>
      <c r="C15" s="198">
        <v>14.244999999999999</v>
      </c>
      <c r="D15" s="198">
        <v>0</v>
      </c>
      <c r="E15" s="198">
        <v>0</v>
      </c>
      <c r="F15" s="198">
        <v>0</v>
      </c>
      <c r="G15" s="198">
        <v>0</v>
      </c>
      <c r="H15" s="198">
        <v>0</v>
      </c>
      <c r="I15" s="198">
        <v>0</v>
      </c>
      <c r="J15" s="198">
        <v>0</v>
      </c>
      <c r="K15" s="198">
        <v>0</v>
      </c>
      <c r="L15" s="198">
        <v>0</v>
      </c>
      <c r="M15" s="198">
        <v>19.352366000000004</v>
      </c>
      <c r="N15" s="198">
        <v>0</v>
      </c>
      <c r="O15" s="199">
        <v>59.414999999999999</v>
      </c>
      <c r="P15" s="285">
        <f t="shared" si="1"/>
        <v>93.012366</v>
      </c>
      <c r="T15" s="9"/>
    </row>
    <row r="16" spans="1:20" s="8" customFormat="1" ht="12" customHeight="1" x14ac:dyDescent="0.2">
      <c r="A16" s="191" t="s">
        <v>34</v>
      </c>
      <c r="B16" s="198">
        <v>822.56299999999999</v>
      </c>
      <c r="C16" s="198">
        <v>8.1829999999999998</v>
      </c>
      <c r="D16" s="198">
        <v>1158.8927999999999</v>
      </c>
      <c r="E16" s="198">
        <v>0</v>
      </c>
      <c r="F16" s="198">
        <v>6.2089999999999996</v>
      </c>
      <c r="G16" s="198">
        <v>0</v>
      </c>
      <c r="H16" s="198">
        <v>620.70799999999997</v>
      </c>
      <c r="I16" s="198">
        <v>11.167999999999999</v>
      </c>
      <c r="J16" s="198">
        <v>0.13233799999999998</v>
      </c>
      <c r="K16" s="198">
        <v>0</v>
      </c>
      <c r="L16" s="198">
        <v>274.23976500000003</v>
      </c>
      <c r="M16" s="198">
        <v>80.173917713630573</v>
      </c>
      <c r="N16" s="198">
        <v>17.586809999999996</v>
      </c>
      <c r="O16" s="199">
        <v>27.6038</v>
      </c>
      <c r="P16" s="285">
        <f t="shared" si="1"/>
        <v>3027.4604307136296</v>
      </c>
      <c r="T16" s="9"/>
    </row>
    <row r="17" spans="1:20" s="8" customFormat="1" ht="12" customHeight="1" x14ac:dyDescent="0.2">
      <c r="A17" s="191" t="s">
        <v>33</v>
      </c>
      <c r="B17" s="198">
        <v>0</v>
      </c>
      <c r="C17" s="198">
        <v>0.96294600000000008</v>
      </c>
      <c r="D17" s="198">
        <v>0</v>
      </c>
      <c r="E17" s="198">
        <v>191.31926000000004</v>
      </c>
      <c r="F17" s="198">
        <v>0</v>
      </c>
      <c r="G17" s="198">
        <v>0</v>
      </c>
      <c r="H17" s="198">
        <v>0</v>
      </c>
      <c r="I17" s="198">
        <v>2393.310535999999</v>
      </c>
      <c r="J17" s="198">
        <v>0</v>
      </c>
      <c r="K17" s="198">
        <v>0</v>
      </c>
      <c r="L17" s="198">
        <v>0.499</v>
      </c>
      <c r="M17" s="198">
        <v>658.78394200000025</v>
      </c>
      <c r="N17" s="198">
        <v>90.102000000000004</v>
      </c>
      <c r="O17" s="199">
        <v>87.802000000000007</v>
      </c>
      <c r="P17" s="285">
        <f t="shared" si="1"/>
        <v>3422.7796839999987</v>
      </c>
      <c r="T17" s="9"/>
    </row>
    <row r="18" spans="1:20" s="8" customFormat="1" ht="12" customHeight="1" x14ac:dyDescent="0.2">
      <c r="A18" s="191" t="s">
        <v>3</v>
      </c>
      <c r="B18" s="198">
        <v>0</v>
      </c>
      <c r="C18" s="198">
        <v>0</v>
      </c>
      <c r="D18" s="198">
        <v>0</v>
      </c>
      <c r="E18" s="198">
        <v>0</v>
      </c>
      <c r="F18" s="198">
        <v>0</v>
      </c>
      <c r="G18" s="198">
        <v>0</v>
      </c>
      <c r="H18" s="198">
        <v>0</v>
      </c>
      <c r="I18" s="198">
        <v>0</v>
      </c>
      <c r="J18" s="198">
        <v>0</v>
      </c>
      <c r="K18" s="198">
        <v>0</v>
      </c>
      <c r="L18" s="198">
        <v>0</v>
      </c>
      <c r="M18" s="198">
        <v>0</v>
      </c>
      <c r="N18" s="198">
        <v>0</v>
      </c>
      <c r="O18" s="199">
        <v>0</v>
      </c>
      <c r="P18" s="285">
        <f t="shared" si="1"/>
        <v>0</v>
      </c>
      <c r="T18" s="9"/>
    </row>
    <row r="19" spans="1:20" s="8" customFormat="1" ht="12" customHeight="1" x14ac:dyDescent="0.2">
      <c r="A19" s="191" t="s">
        <v>32</v>
      </c>
      <c r="B19" s="198">
        <v>2.4964499999999998</v>
      </c>
      <c r="C19" s="198">
        <v>5.5598480000000006</v>
      </c>
      <c r="D19" s="198">
        <v>6.3939699999999995</v>
      </c>
      <c r="E19" s="198">
        <v>0</v>
      </c>
      <c r="F19" s="198">
        <v>0.44923000000000002</v>
      </c>
      <c r="G19" s="198">
        <v>1.45939</v>
      </c>
      <c r="H19" s="198">
        <v>5.2294800000000006</v>
      </c>
      <c r="I19" s="198">
        <v>7.2122700000000011</v>
      </c>
      <c r="J19" s="198">
        <v>89.041361999999992</v>
      </c>
      <c r="K19" s="198">
        <v>0.66092899999999999</v>
      </c>
      <c r="L19" s="198">
        <v>1.1735459999999998</v>
      </c>
      <c r="M19" s="198">
        <v>11.825638</v>
      </c>
      <c r="N19" s="198">
        <v>2.1792229999999995</v>
      </c>
      <c r="O19" s="199">
        <v>1.26013</v>
      </c>
      <c r="P19" s="285">
        <f t="shared" si="1"/>
        <v>134.94146600000002</v>
      </c>
      <c r="T19" s="9"/>
    </row>
    <row r="20" spans="1:20" s="8" customFormat="1" ht="12" customHeight="1" x14ac:dyDescent="0.2">
      <c r="A20" s="184" t="s">
        <v>31</v>
      </c>
      <c r="B20" s="183">
        <v>3240.414294000002</v>
      </c>
      <c r="C20" s="183">
        <v>605.34491400000013</v>
      </c>
      <c r="D20" s="183">
        <v>3603.3372599999989</v>
      </c>
      <c r="E20" s="183">
        <v>1003.4032385246534</v>
      </c>
      <c r="F20" s="183">
        <v>643.40533460000006</v>
      </c>
      <c r="G20" s="183">
        <v>1091.1331430000005</v>
      </c>
      <c r="H20" s="183">
        <v>1309.1780790731809</v>
      </c>
      <c r="I20" s="183">
        <v>2197.2619710000017</v>
      </c>
      <c r="J20" s="183">
        <v>964.01127999999949</v>
      </c>
      <c r="K20" s="183">
        <v>477.90331299999991</v>
      </c>
      <c r="L20" s="183">
        <v>692.14074700000015</v>
      </c>
      <c r="M20" s="183">
        <v>5246.0251882863722</v>
      </c>
      <c r="N20" s="183">
        <v>1113.1546590000003</v>
      </c>
      <c r="O20" s="196">
        <v>1044.0127910334879</v>
      </c>
      <c r="P20" s="285">
        <f t="shared" si="1"/>
        <v>23230.726212517697</v>
      </c>
      <c r="T20" s="9"/>
    </row>
    <row r="21" spans="1:20" s="5" customFormat="1" ht="11.25" x14ac:dyDescent="0.2">
      <c r="A21" s="29"/>
      <c r="P21" s="4" t="s">
        <v>79</v>
      </c>
    </row>
    <row r="22" spans="1:20" s="8" customFormat="1" x14ac:dyDescent="0.2">
      <c r="A22" s="83"/>
      <c r="B22" s="84"/>
      <c r="C22" s="84"/>
      <c r="D22" s="84"/>
      <c r="E22" s="84"/>
      <c r="F22" s="84"/>
      <c r="G22" s="84"/>
      <c r="H22" s="84"/>
      <c r="I22" s="84"/>
      <c r="J22" s="84"/>
      <c r="K22" s="84"/>
      <c r="L22" s="84"/>
      <c r="M22" s="84"/>
      <c r="N22" s="84"/>
      <c r="O22" s="84"/>
      <c r="P22" s="83"/>
    </row>
    <row r="23" spans="1:20" s="8" customFormat="1" x14ac:dyDescent="0.2">
      <c r="A23" s="83"/>
      <c r="B23" s="84"/>
      <c r="C23" s="84"/>
      <c r="D23" s="84"/>
      <c r="E23" s="84"/>
      <c r="F23" s="84"/>
      <c r="G23" s="84"/>
      <c r="H23" s="84"/>
      <c r="I23" s="84"/>
      <c r="J23" s="84"/>
      <c r="K23" s="84"/>
      <c r="L23" s="84"/>
      <c r="M23" s="84"/>
      <c r="N23" s="84"/>
      <c r="O23" s="84"/>
      <c r="P23" s="84"/>
    </row>
    <row r="24" spans="1:20" s="8" customFormat="1" x14ac:dyDescent="0.2">
      <c r="A24" s="83"/>
      <c r="B24" s="84"/>
      <c r="C24" s="84"/>
      <c r="D24" s="84"/>
      <c r="E24" s="84"/>
      <c r="F24" s="84"/>
      <c r="G24" s="84"/>
      <c r="H24" s="84"/>
      <c r="I24" s="84"/>
      <c r="J24" s="84"/>
      <c r="K24" s="84"/>
      <c r="L24" s="84"/>
      <c r="M24" s="84"/>
      <c r="N24" s="84"/>
      <c r="O24" s="84"/>
      <c r="P24" s="84"/>
      <c r="Q24" s="85"/>
    </row>
    <row r="25" spans="1:20" s="8" customFormat="1" x14ac:dyDescent="0.2">
      <c r="A25" s="83"/>
      <c r="B25" s="84"/>
      <c r="C25" s="84"/>
      <c r="D25" s="84"/>
      <c r="E25" s="84"/>
      <c r="F25" s="84"/>
      <c r="G25" s="84"/>
      <c r="H25" s="84"/>
      <c r="I25" s="84"/>
      <c r="J25" s="84"/>
      <c r="K25" s="84"/>
      <c r="L25" s="84"/>
      <c r="M25" s="84"/>
      <c r="N25" s="84"/>
      <c r="O25" s="84"/>
      <c r="P25" s="84"/>
      <c r="Q25" s="85"/>
    </row>
    <row r="26" spans="1:20" s="8" customFormat="1" x14ac:dyDescent="0.2">
      <c r="A26" s="83"/>
      <c r="B26" s="84"/>
      <c r="C26" s="84"/>
      <c r="D26" s="84"/>
      <c r="E26" s="84"/>
      <c r="F26" s="84"/>
      <c r="G26" s="84"/>
      <c r="H26" s="84"/>
      <c r="I26" s="84"/>
      <c r="J26" s="84"/>
      <c r="K26" s="84"/>
      <c r="L26" s="84"/>
      <c r="M26" s="84"/>
      <c r="N26" s="84"/>
      <c r="O26" s="84"/>
      <c r="P26" s="84"/>
      <c r="S26" s="9"/>
    </row>
    <row r="27" spans="1:20" s="8" customFormat="1" x14ac:dyDescent="0.2">
      <c r="A27" s="83"/>
      <c r="B27" s="84"/>
      <c r="C27" s="84"/>
      <c r="D27" s="84"/>
      <c r="E27" s="84"/>
      <c r="F27" s="84"/>
      <c r="G27" s="84"/>
      <c r="H27" s="84"/>
      <c r="I27" s="84"/>
      <c r="J27" s="84"/>
      <c r="K27" s="84"/>
      <c r="L27" s="84"/>
      <c r="M27" s="84"/>
      <c r="N27" s="84"/>
      <c r="O27" s="84"/>
      <c r="P27" s="84"/>
    </row>
    <row r="28" spans="1:20" s="8" customFormat="1" x14ac:dyDescent="0.2">
      <c r="A28" s="83"/>
      <c r="B28" s="84"/>
      <c r="C28" s="84"/>
      <c r="D28" s="84"/>
      <c r="E28" s="84"/>
      <c r="F28" s="84"/>
      <c r="G28" s="84"/>
      <c r="H28" s="84"/>
      <c r="I28" s="84"/>
      <c r="J28" s="84"/>
      <c r="K28" s="84"/>
      <c r="L28" s="84"/>
      <c r="M28" s="84"/>
      <c r="N28" s="84"/>
      <c r="O28" s="84"/>
      <c r="P28" s="84"/>
    </row>
    <row r="29" spans="1:20" s="8" customFormat="1" x14ac:dyDescent="0.2">
      <c r="A29" s="83"/>
      <c r="B29" s="84"/>
      <c r="C29" s="84"/>
      <c r="D29" s="84"/>
      <c r="E29" s="84"/>
      <c r="F29" s="84"/>
      <c r="G29" s="84"/>
      <c r="H29" s="84"/>
      <c r="I29" s="84"/>
      <c r="J29" s="84"/>
      <c r="K29" s="84"/>
      <c r="L29" s="84"/>
      <c r="M29" s="84"/>
      <c r="N29" s="84"/>
      <c r="O29" s="84"/>
      <c r="P29" s="84"/>
    </row>
    <row r="30" spans="1:20" s="8" customFormat="1" x14ac:dyDescent="0.2">
      <c r="A30" s="83"/>
      <c r="B30" s="84"/>
      <c r="C30" s="84"/>
      <c r="D30" s="84"/>
      <c r="E30" s="84"/>
      <c r="F30" s="84"/>
      <c r="G30" s="84"/>
      <c r="H30" s="84"/>
      <c r="I30" s="84"/>
      <c r="J30" s="84"/>
      <c r="K30" s="84"/>
      <c r="L30" s="84"/>
      <c r="M30" s="84"/>
      <c r="N30" s="84"/>
      <c r="O30" s="84"/>
      <c r="P30" s="84"/>
    </row>
    <row r="31" spans="1:20" s="8" customFormat="1" x14ac:dyDescent="0.2">
      <c r="A31" s="83"/>
      <c r="B31" s="84"/>
      <c r="C31" s="84"/>
      <c r="D31" s="84"/>
      <c r="E31" s="84"/>
      <c r="F31" s="84"/>
      <c r="G31" s="84"/>
      <c r="H31" s="84"/>
      <c r="I31" s="84"/>
      <c r="J31" s="84"/>
      <c r="K31" s="84"/>
      <c r="L31" s="84"/>
      <c r="M31" s="84"/>
      <c r="N31" s="84"/>
      <c r="O31" s="84"/>
      <c r="P31" s="84"/>
    </row>
    <row r="32" spans="1:20" s="8" customFormat="1" x14ac:dyDescent="0.2">
      <c r="A32" s="83"/>
      <c r="B32" s="84"/>
      <c r="C32" s="84"/>
      <c r="D32" s="84"/>
      <c r="E32" s="84"/>
      <c r="F32" s="84"/>
      <c r="G32" s="84"/>
      <c r="H32" s="84"/>
      <c r="I32" s="84"/>
      <c r="J32" s="84"/>
      <c r="K32" s="84"/>
      <c r="L32" s="84"/>
      <c r="M32" s="84"/>
      <c r="N32" s="84"/>
      <c r="O32" s="84"/>
      <c r="P32" s="84"/>
    </row>
    <row r="33" spans="1:16" s="8" customFormat="1" x14ac:dyDescent="0.2">
      <c r="A33" s="83"/>
      <c r="B33" s="84"/>
      <c r="C33" s="84"/>
      <c r="D33" s="84"/>
      <c r="E33" s="84"/>
      <c r="F33" s="84"/>
      <c r="G33" s="84"/>
      <c r="H33" s="84"/>
      <c r="I33" s="84"/>
      <c r="J33" s="84"/>
      <c r="K33" s="84"/>
      <c r="L33" s="84"/>
      <c r="M33" s="84"/>
      <c r="N33" s="84"/>
      <c r="O33" s="84"/>
      <c r="P33" s="84"/>
    </row>
    <row r="34" spans="1:16" s="8" customFormat="1" x14ac:dyDescent="0.2">
      <c r="A34" s="83"/>
      <c r="B34" s="84"/>
      <c r="C34" s="84"/>
      <c r="D34" s="84"/>
      <c r="E34" s="84"/>
      <c r="F34" s="84"/>
      <c r="G34" s="84"/>
      <c r="H34" s="84"/>
      <c r="I34" s="84"/>
      <c r="J34" s="84"/>
      <c r="K34" s="84"/>
      <c r="L34" s="84"/>
      <c r="M34" s="84"/>
      <c r="N34" s="84"/>
      <c r="O34" s="84"/>
      <c r="P34" s="84"/>
    </row>
    <row r="35" spans="1:16" s="8" customFormat="1" x14ac:dyDescent="0.2">
      <c r="A35" s="83"/>
      <c r="B35" s="84"/>
      <c r="C35" s="84"/>
      <c r="D35" s="84"/>
      <c r="E35" s="84"/>
      <c r="F35" s="84"/>
      <c r="G35" s="84"/>
      <c r="H35" s="84"/>
      <c r="I35" s="84"/>
      <c r="J35" s="84"/>
      <c r="K35" s="84"/>
      <c r="L35" s="84"/>
      <c r="M35" s="84"/>
      <c r="N35" s="84"/>
      <c r="O35" s="84"/>
      <c r="P35" s="84"/>
    </row>
    <row r="36" spans="1:16" s="8" customFormat="1" x14ac:dyDescent="0.2">
      <c r="A36" s="83"/>
      <c r="B36" s="84"/>
      <c r="C36" s="84"/>
      <c r="D36" s="84"/>
      <c r="E36" s="84"/>
      <c r="F36" s="84"/>
      <c r="G36" s="84"/>
      <c r="H36" s="84"/>
      <c r="I36" s="84"/>
      <c r="J36" s="84"/>
      <c r="K36" s="84"/>
      <c r="L36" s="84"/>
      <c r="M36" s="84"/>
      <c r="N36" s="84"/>
      <c r="O36" s="84"/>
      <c r="P36" s="84"/>
    </row>
    <row r="37" spans="1:16" s="8" customFormat="1" x14ac:dyDescent="0.2">
      <c r="A37" s="83"/>
      <c r="B37" s="84"/>
      <c r="C37" s="84"/>
      <c r="D37" s="84"/>
      <c r="E37" s="84"/>
      <c r="F37" s="84"/>
      <c r="G37" s="84"/>
      <c r="H37" s="84"/>
      <c r="I37" s="84"/>
      <c r="J37" s="84"/>
      <c r="K37" s="84"/>
      <c r="L37" s="84"/>
      <c r="M37" s="84"/>
      <c r="N37" s="84"/>
      <c r="O37" s="84"/>
      <c r="P37" s="84"/>
    </row>
    <row r="38" spans="1:16" s="8" customFormat="1" x14ac:dyDescent="0.2">
      <c r="A38" s="83"/>
      <c r="B38" s="84"/>
      <c r="C38" s="84"/>
      <c r="D38" s="84"/>
      <c r="E38" s="84"/>
      <c r="F38" s="84"/>
      <c r="G38" s="84"/>
      <c r="H38" s="84"/>
      <c r="I38" s="84"/>
      <c r="J38" s="84"/>
      <c r="K38" s="84"/>
      <c r="L38" s="84"/>
      <c r="M38" s="84"/>
      <c r="N38" s="84"/>
      <c r="O38" s="84"/>
      <c r="P38" s="84"/>
    </row>
    <row r="39" spans="1:16" s="8" customFormat="1" x14ac:dyDescent="0.2">
      <c r="A39" s="83"/>
      <c r="B39" s="84"/>
      <c r="C39" s="84"/>
      <c r="D39" s="84"/>
      <c r="E39" s="84"/>
      <c r="F39" s="84"/>
      <c r="G39" s="84"/>
      <c r="H39" s="84"/>
      <c r="I39" s="84"/>
      <c r="J39" s="84"/>
      <c r="K39" s="84"/>
      <c r="L39" s="84"/>
      <c r="M39" s="84"/>
      <c r="N39" s="84"/>
      <c r="O39" s="84"/>
      <c r="P39" s="84"/>
    </row>
    <row r="40" spans="1:16" s="8" customFormat="1" x14ac:dyDescent="0.2">
      <c r="A40" s="83"/>
      <c r="B40" s="84"/>
      <c r="C40" s="84"/>
      <c r="D40" s="84"/>
      <c r="E40" s="84"/>
      <c r="F40" s="84"/>
      <c r="G40" s="84"/>
      <c r="H40" s="84"/>
      <c r="I40" s="84"/>
      <c r="J40" s="84"/>
      <c r="K40" s="84"/>
      <c r="L40" s="84"/>
      <c r="M40" s="84"/>
      <c r="N40" s="84"/>
      <c r="O40" s="84"/>
      <c r="P40" s="84"/>
    </row>
    <row r="41" spans="1:16" s="8" customFormat="1" x14ac:dyDescent="0.2">
      <c r="A41" s="83"/>
      <c r="B41" s="84"/>
      <c r="C41" s="84"/>
      <c r="D41" s="84"/>
      <c r="E41" s="84"/>
      <c r="F41" s="84"/>
      <c r="G41" s="84"/>
      <c r="H41" s="84"/>
      <c r="I41" s="84"/>
      <c r="J41" s="84"/>
      <c r="K41" s="84"/>
      <c r="L41" s="84"/>
      <c r="M41" s="84"/>
      <c r="N41" s="84"/>
      <c r="O41" s="84"/>
      <c r="P41" s="84"/>
    </row>
    <row r="42" spans="1:16" s="8" customFormat="1" x14ac:dyDescent="0.2">
      <c r="A42" s="3"/>
      <c r="B42" s="3"/>
      <c r="C42" s="3"/>
      <c r="D42" s="3"/>
      <c r="E42" s="3"/>
      <c r="F42" s="3"/>
      <c r="G42" s="3"/>
      <c r="H42" s="3"/>
      <c r="I42" s="3"/>
      <c r="J42" s="3"/>
      <c r="K42" s="3"/>
      <c r="L42" s="3"/>
      <c r="M42" s="3"/>
      <c r="N42" s="3"/>
      <c r="O42" s="3"/>
      <c r="P42" s="3"/>
    </row>
    <row r="44" spans="1:16" x14ac:dyDescent="0.2">
      <c r="C44" s="86"/>
    </row>
    <row r="45" spans="1:16" x14ac:dyDescent="0.2">
      <c r="C45" s="86"/>
    </row>
    <row r="46" spans="1:16" x14ac:dyDescent="0.2">
      <c r="C46" s="86"/>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Z35"/>
  <sheetViews>
    <sheetView showGridLines="0" zoomScaleNormal="100" workbookViewId="0"/>
  </sheetViews>
  <sheetFormatPr defaultColWidth="9.140625" defaultRowHeight="12" x14ac:dyDescent="0.2"/>
  <cols>
    <col min="1" max="1" width="31.42578125" style="8" customWidth="1"/>
    <col min="2" max="13" width="8.5703125" style="8" customWidth="1"/>
    <col min="14" max="14" width="9.85546875" style="8" customWidth="1"/>
    <col min="15" max="16384" width="9.140625" style="8"/>
  </cols>
  <sheetData>
    <row r="1" spans="1:26" ht="15.75" x14ac:dyDescent="0.25">
      <c r="A1" s="179" t="s">
        <v>249</v>
      </c>
      <c r="B1" s="89"/>
      <c r="C1" s="89"/>
      <c r="D1" s="89"/>
      <c r="N1" s="180" t="str">
        <f>'3'!N1</f>
        <v>2020</v>
      </c>
    </row>
    <row r="2" spans="1:26" ht="6" customHeight="1" x14ac:dyDescent="0.2"/>
    <row r="3" spans="1:26" ht="12" customHeight="1" x14ac:dyDescent="0.2">
      <c r="A3" s="349"/>
      <c r="B3" s="354" t="s">
        <v>45</v>
      </c>
      <c r="C3" s="355"/>
      <c r="D3" s="356"/>
      <c r="E3" s="354" t="s">
        <v>46</v>
      </c>
      <c r="F3" s="355"/>
      <c r="G3" s="356"/>
      <c r="H3" s="354" t="s">
        <v>47</v>
      </c>
      <c r="I3" s="355"/>
      <c r="J3" s="356"/>
      <c r="K3" s="354" t="s">
        <v>48</v>
      </c>
      <c r="L3" s="355"/>
      <c r="M3" s="356"/>
      <c r="N3" s="348" t="s">
        <v>7</v>
      </c>
    </row>
    <row r="4" spans="1:26" x14ac:dyDescent="0.2">
      <c r="A4" s="364"/>
      <c r="B4" s="187" t="s">
        <v>8</v>
      </c>
      <c r="C4" s="185" t="s">
        <v>9</v>
      </c>
      <c r="D4" s="197" t="s">
        <v>10</v>
      </c>
      <c r="E4" s="187" t="s">
        <v>11</v>
      </c>
      <c r="F4" s="185" t="s">
        <v>12</v>
      </c>
      <c r="G4" s="197" t="s">
        <v>13</v>
      </c>
      <c r="H4" s="187" t="s">
        <v>14</v>
      </c>
      <c r="I4" s="185" t="s">
        <v>15</v>
      </c>
      <c r="J4" s="197" t="s">
        <v>16</v>
      </c>
      <c r="K4" s="187" t="s">
        <v>17</v>
      </c>
      <c r="L4" s="185" t="s">
        <v>18</v>
      </c>
      <c r="M4" s="197" t="s">
        <v>19</v>
      </c>
      <c r="N4" s="345"/>
    </row>
    <row r="5" spans="1:26" x14ac:dyDescent="0.2">
      <c r="A5" s="286" t="s">
        <v>80</v>
      </c>
      <c r="B5" s="281">
        <f>SUM(B6:B13)</f>
        <v>7640.5497099999984</v>
      </c>
      <c r="C5" s="282">
        <f t="shared" ref="C5:M5" si="0">SUM(C6:C13)</f>
        <v>6071.670118</v>
      </c>
      <c r="D5" s="283">
        <f t="shared" si="0"/>
        <v>5649.8957249999994</v>
      </c>
      <c r="E5" s="281">
        <f t="shared" si="0"/>
        <v>3455.4796570000008</v>
      </c>
      <c r="F5" s="282">
        <f t="shared" si="0"/>
        <v>2726.9050270000012</v>
      </c>
      <c r="G5" s="283">
        <f t="shared" si="0"/>
        <v>1456.485422</v>
      </c>
      <c r="H5" s="281">
        <f t="shared" si="0"/>
        <v>1216.4612399999999</v>
      </c>
      <c r="I5" s="282">
        <f t="shared" si="0"/>
        <v>1145.80294</v>
      </c>
      <c r="J5" s="283">
        <f t="shared" si="0"/>
        <v>1692.5626069999998</v>
      </c>
      <c r="K5" s="281">
        <f t="shared" si="0"/>
        <v>3886.9467559999989</v>
      </c>
      <c r="L5" s="282">
        <f t="shared" si="0"/>
        <v>5374.8798940000006</v>
      </c>
      <c r="M5" s="283">
        <f t="shared" si="0"/>
        <v>6298.5336990000005</v>
      </c>
      <c r="N5" s="281">
        <f t="shared" ref="N5" si="1">SUM(N6:N13)</f>
        <v>46616.172794999991</v>
      </c>
    </row>
    <row r="6" spans="1:26" x14ac:dyDescent="0.2">
      <c r="A6" s="210" t="s">
        <v>67</v>
      </c>
      <c r="B6" s="193">
        <v>86.51691000000001</v>
      </c>
      <c r="C6" s="196">
        <v>67.489860000000007</v>
      </c>
      <c r="D6" s="176">
        <v>78.226920000000007</v>
      </c>
      <c r="E6" s="193">
        <v>34.501490000000004</v>
      </c>
      <c r="F6" s="196">
        <v>29.89096</v>
      </c>
      <c r="G6" s="176">
        <v>3.3486299999999996</v>
      </c>
      <c r="H6" s="193">
        <v>6.7103400000000004</v>
      </c>
      <c r="I6" s="196">
        <v>6.472E-2</v>
      </c>
      <c r="J6" s="176">
        <v>6.7374700000000001</v>
      </c>
      <c r="K6" s="193">
        <v>53.594180000000001</v>
      </c>
      <c r="L6" s="196">
        <v>83.110410000000002</v>
      </c>
      <c r="M6" s="176">
        <v>90.686160000000001</v>
      </c>
      <c r="N6" s="287">
        <f>SUM(B6:M6)</f>
        <v>540.87805000000003</v>
      </c>
      <c r="O6" s="12"/>
      <c r="T6" s="149"/>
    </row>
    <row r="7" spans="1:26" x14ac:dyDescent="0.2">
      <c r="A7" s="210" t="s">
        <v>68</v>
      </c>
      <c r="B7" s="194">
        <v>1523.400924</v>
      </c>
      <c r="C7" s="192">
        <v>1180.232718</v>
      </c>
      <c r="D7" s="174">
        <v>963.32161999999994</v>
      </c>
      <c r="E7" s="194">
        <v>651.92198800000006</v>
      </c>
      <c r="F7" s="192">
        <v>507.27982600000001</v>
      </c>
      <c r="G7" s="174">
        <v>250.68408299999999</v>
      </c>
      <c r="H7" s="194">
        <v>186.711152</v>
      </c>
      <c r="I7" s="192">
        <v>182.06944399999998</v>
      </c>
      <c r="J7" s="174">
        <v>226.72036300000002</v>
      </c>
      <c r="K7" s="194">
        <v>685.80979500000001</v>
      </c>
      <c r="L7" s="192">
        <v>961.04987199999982</v>
      </c>
      <c r="M7" s="174">
        <v>1082.6789329999999</v>
      </c>
      <c r="N7" s="287">
        <f t="shared" ref="N7:N13" si="2">SUM(B7:M7)</f>
        <v>8401.8807179999985</v>
      </c>
      <c r="O7" s="12"/>
      <c r="T7" s="149"/>
    </row>
    <row r="8" spans="1:26" x14ac:dyDescent="0.2">
      <c r="A8" s="210" t="s">
        <v>69</v>
      </c>
      <c r="B8" s="194">
        <v>60.942343000000008</v>
      </c>
      <c r="C8" s="192">
        <v>36.534309999999998</v>
      </c>
      <c r="D8" s="174">
        <v>29.359680999999998</v>
      </c>
      <c r="E8" s="194">
        <v>11.824446999999999</v>
      </c>
      <c r="F8" s="192">
        <v>2.5724800000000001</v>
      </c>
      <c r="G8" s="174">
        <v>4.8400799999999995</v>
      </c>
      <c r="H8" s="194">
        <v>2.0128699999999999</v>
      </c>
      <c r="I8" s="192">
        <v>0.49801999999999996</v>
      </c>
      <c r="J8" s="174">
        <v>0</v>
      </c>
      <c r="K8" s="194">
        <v>11.10275</v>
      </c>
      <c r="L8" s="192">
        <v>26.232311999999997</v>
      </c>
      <c r="M8" s="174">
        <v>40.582657999999995</v>
      </c>
      <c r="N8" s="287">
        <f t="shared" si="2"/>
        <v>226.50195100000002</v>
      </c>
      <c r="O8" s="12"/>
      <c r="T8" s="149"/>
    </row>
    <row r="9" spans="1:26" x14ac:dyDescent="0.2">
      <c r="A9" s="210" t="s">
        <v>70</v>
      </c>
      <c r="B9" s="194">
        <v>556.14646800000003</v>
      </c>
      <c r="C9" s="192">
        <v>433.69569200000001</v>
      </c>
      <c r="D9" s="174">
        <v>383.39123099999989</v>
      </c>
      <c r="E9" s="194">
        <v>257.91305899999998</v>
      </c>
      <c r="F9" s="192">
        <v>188.57807700000001</v>
      </c>
      <c r="G9" s="174">
        <v>135.79217499999999</v>
      </c>
      <c r="H9" s="194">
        <v>109.32869099999999</v>
      </c>
      <c r="I9" s="192">
        <v>43.434899000000001</v>
      </c>
      <c r="J9" s="174">
        <v>152.21028200000001</v>
      </c>
      <c r="K9" s="194">
        <v>309.28024699999997</v>
      </c>
      <c r="L9" s="192">
        <v>393.07162700000009</v>
      </c>
      <c r="M9" s="174">
        <v>472.3273420000001</v>
      </c>
      <c r="N9" s="287">
        <f t="shared" si="2"/>
        <v>3435.1697900000004</v>
      </c>
      <c r="O9" s="12"/>
      <c r="P9" s="90"/>
      <c r="Q9" s="90"/>
      <c r="R9" s="90"/>
      <c r="S9" s="90"/>
      <c r="T9" s="149"/>
    </row>
    <row r="10" spans="1:26" x14ac:dyDescent="0.2">
      <c r="A10" s="182" t="s">
        <v>71</v>
      </c>
      <c r="B10" s="194">
        <v>5412.7079639999993</v>
      </c>
      <c r="C10" s="192">
        <v>4353.0625380000001</v>
      </c>
      <c r="D10" s="174">
        <v>4194.9772730000004</v>
      </c>
      <c r="E10" s="194">
        <v>2498.9186730000006</v>
      </c>
      <c r="F10" s="192">
        <v>1998.2736840000009</v>
      </c>
      <c r="G10" s="174">
        <v>1061.614454</v>
      </c>
      <c r="H10" s="194">
        <v>911.50518699999986</v>
      </c>
      <c r="I10" s="192">
        <v>919.55585700000006</v>
      </c>
      <c r="J10" s="174">
        <v>1306.651492</v>
      </c>
      <c r="K10" s="194">
        <v>2826.688783999999</v>
      </c>
      <c r="L10" s="192">
        <v>3910.8556730000005</v>
      </c>
      <c r="M10" s="174">
        <v>4611.5366060000006</v>
      </c>
      <c r="N10" s="287">
        <f t="shared" si="2"/>
        <v>34006.348184999995</v>
      </c>
      <c r="O10" s="12"/>
      <c r="P10" s="90"/>
      <c r="Q10" s="90"/>
      <c r="R10" s="90"/>
      <c r="S10" s="90"/>
      <c r="T10" s="149"/>
    </row>
    <row r="11" spans="1:26" x14ac:dyDescent="0.2">
      <c r="A11" s="182" t="s">
        <v>72</v>
      </c>
      <c r="B11" s="194">
        <v>0.83510099999999998</v>
      </c>
      <c r="C11" s="192">
        <v>0.65500000000000003</v>
      </c>
      <c r="D11" s="174">
        <v>0.61899999999999999</v>
      </c>
      <c r="E11" s="194">
        <v>0.4</v>
      </c>
      <c r="F11" s="192">
        <v>0.31</v>
      </c>
      <c r="G11" s="174">
        <v>0.20599999999999999</v>
      </c>
      <c r="H11" s="194">
        <v>0.193</v>
      </c>
      <c r="I11" s="192">
        <v>0.18</v>
      </c>
      <c r="J11" s="174">
        <v>0.24299999999999999</v>
      </c>
      <c r="K11" s="194">
        <v>0.47099999999999997</v>
      </c>
      <c r="L11" s="192">
        <v>0.56000000000000005</v>
      </c>
      <c r="M11" s="174">
        <v>0.72199999999999998</v>
      </c>
      <c r="N11" s="287">
        <f t="shared" si="2"/>
        <v>5.3941009999999991</v>
      </c>
      <c r="O11" s="12"/>
      <c r="P11" s="90"/>
      <c r="Q11" s="90"/>
      <c r="R11" s="90"/>
      <c r="S11" s="90"/>
      <c r="T11" s="149"/>
    </row>
    <row r="12" spans="1:26" x14ac:dyDescent="0.2">
      <c r="A12" s="182" t="s">
        <v>73</v>
      </c>
      <c r="B12" s="194">
        <v>0</v>
      </c>
      <c r="C12" s="192">
        <v>0</v>
      </c>
      <c r="D12" s="174">
        <v>0</v>
      </c>
      <c r="E12" s="194">
        <v>0</v>
      </c>
      <c r="F12" s="192">
        <v>0</v>
      </c>
      <c r="G12" s="174">
        <v>0</v>
      </c>
      <c r="H12" s="194">
        <v>0</v>
      </c>
      <c r="I12" s="192">
        <v>0</v>
      </c>
      <c r="J12" s="174">
        <v>0</v>
      </c>
      <c r="K12" s="194">
        <v>0</v>
      </c>
      <c r="L12" s="192">
        <v>0</v>
      </c>
      <c r="M12" s="174">
        <v>0</v>
      </c>
      <c r="N12" s="287">
        <f t="shared" si="2"/>
        <v>0</v>
      </c>
      <c r="O12" s="12"/>
      <c r="P12" s="90"/>
      <c r="Q12" s="90"/>
      <c r="R12" s="90"/>
      <c r="S12" s="90"/>
      <c r="T12" s="149"/>
    </row>
    <row r="13" spans="1:26" x14ac:dyDescent="0.2">
      <c r="A13" s="182" t="s">
        <v>74</v>
      </c>
      <c r="B13" s="193">
        <v>0</v>
      </c>
      <c r="C13" s="196">
        <v>0</v>
      </c>
      <c r="D13" s="176">
        <v>0</v>
      </c>
      <c r="E13" s="193">
        <v>0</v>
      </c>
      <c r="F13" s="196">
        <v>0</v>
      </c>
      <c r="G13" s="176">
        <v>0</v>
      </c>
      <c r="H13" s="193">
        <v>0</v>
      </c>
      <c r="I13" s="196">
        <v>0</v>
      </c>
      <c r="J13" s="176">
        <v>0</v>
      </c>
      <c r="K13" s="193">
        <v>0</v>
      </c>
      <c r="L13" s="196">
        <v>0</v>
      </c>
      <c r="M13" s="176">
        <v>0</v>
      </c>
      <c r="N13" s="287">
        <f t="shared" si="2"/>
        <v>0</v>
      </c>
      <c r="O13" s="12"/>
      <c r="P13" s="90"/>
      <c r="Q13" s="90"/>
      <c r="R13" s="90"/>
      <c r="S13" s="90"/>
      <c r="T13" s="149"/>
    </row>
    <row r="14" spans="1:26" x14ac:dyDescent="0.2">
      <c r="A14" s="288" t="s">
        <v>82</v>
      </c>
      <c r="B14" s="281">
        <f t="shared" ref="B14:M14" si="3">SUM(B15:B21)</f>
        <v>904.29362600000002</v>
      </c>
      <c r="C14" s="282">
        <f t="shared" si="3"/>
        <v>736.98987599999998</v>
      </c>
      <c r="D14" s="283">
        <f t="shared" si="3"/>
        <v>811.43752699999993</v>
      </c>
      <c r="E14" s="281">
        <f t="shared" si="3"/>
        <v>610.67746099999988</v>
      </c>
      <c r="F14" s="282">
        <f t="shared" si="3"/>
        <v>570.75160899999992</v>
      </c>
      <c r="G14" s="283">
        <f t="shared" si="3"/>
        <v>351.42651499999999</v>
      </c>
      <c r="H14" s="281">
        <f t="shared" si="3"/>
        <v>291.43850600000002</v>
      </c>
      <c r="I14" s="282">
        <f t="shared" si="3"/>
        <v>321.56929600000001</v>
      </c>
      <c r="J14" s="283">
        <f t="shared" si="3"/>
        <v>380.67651600000005</v>
      </c>
      <c r="K14" s="281">
        <f t="shared" si="3"/>
        <v>672.63898199999994</v>
      </c>
      <c r="L14" s="282">
        <f t="shared" si="3"/>
        <v>901.68829199999971</v>
      </c>
      <c r="M14" s="283">
        <f t="shared" si="3"/>
        <v>1039.454866</v>
      </c>
      <c r="N14" s="281">
        <f>SUM(N15:N21)</f>
        <v>7593.0430719999995</v>
      </c>
    </row>
    <row r="15" spans="1:26" x14ac:dyDescent="0.2">
      <c r="A15" s="210" t="s">
        <v>20</v>
      </c>
      <c r="B15" s="193">
        <v>102.00831699999999</v>
      </c>
      <c r="C15" s="196">
        <v>84.939503999999999</v>
      </c>
      <c r="D15" s="176">
        <v>81.35389099999999</v>
      </c>
      <c r="E15" s="193">
        <v>45.894177000000006</v>
      </c>
      <c r="F15" s="196">
        <v>49.366767999999993</v>
      </c>
      <c r="G15" s="176">
        <v>19.868496</v>
      </c>
      <c r="H15" s="193">
        <v>19.938029000000007</v>
      </c>
      <c r="I15" s="196">
        <v>15.980941999999999</v>
      </c>
      <c r="J15" s="176">
        <v>29.603148000000004</v>
      </c>
      <c r="K15" s="193">
        <v>78.544853999999987</v>
      </c>
      <c r="L15" s="196">
        <v>97.883414000000002</v>
      </c>
      <c r="M15" s="176">
        <v>115.75197400000002</v>
      </c>
      <c r="N15" s="287">
        <f>SUM(B15:M15)</f>
        <v>741.13351399999999</v>
      </c>
      <c r="O15" s="12"/>
      <c r="T15" s="149"/>
      <c r="U15" s="90"/>
      <c r="V15" s="90"/>
      <c r="W15" s="90"/>
      <c r="X15" s="90"/>
      <c r="Y15" s="90"/>
      <c r="Z15" s="90"/>
    </row>
    <row r="16" spans="1:26" x14ac:dyDescent="0.2">
      <c r="A16" s="210" t="s">
        <v>44</v>
      </c>
      <c r="B16" s="194">
        <v>85.470249999999993</v>
      </c>
      <c r="C16" s="199">
        <v>76.392409999999998</v>
      </c>
      <c r="D16" s="174">
        <v>80.611800000000002</v>
      </c>
      <c r="E16" s="193">
        <v>70.153899999999993</v>
      </c>
      <c r="F16" s="199">
        <v>68.912820000000011</v>
      </c>
      <c r="G16" s="174">
        <v>64.595050000000001</v>
      </c>
      <c r="H16" s="193">
        <v>67.550139999999999</v>
      </c>
      <c r="I16" s="199">
        <v>65.539460000000005</v>
      </c>
      <c r="J16" s="174">
        <v>62.144820000000003</v>
      </c>
      <c r="K16" s="193">
        <v>47.789709999999999</v>
      </c>
      <c r="L16" s="199">
        <v>74.549909999999997</v>
      </c>
      <c r="M16" s="174">
        <v>77.181780000000003</v>
      </c>
      <c r="N16" s="287">
        <f t="shared" ref="N16:N21" si="4">SUM(B16:M16)</f>
        <v>840.89205000000004</v>
      </c>
      <c r="O16" s="12"/>
      <c r="T16" s="149"/>
      <c r="U16" s="90"/>
      <c r="V16" s="90"/>
      <c r="W16" s="90"/>
      <c r="X16" s="90"/>
      <c r="Y16" s="90"/>
      <c r="Z16" s="90"/>
    </row>
    <row r="17" spans="1:26" x14ac:dyDescent="0.2">
      <c r="A17" s="210" t="s">
        <v>21</v>
      </c>
      <c r="B17" s="194">
        <v>0</v>
      </c>
      <c r="C17" s="199">
        <v>0</v>
      </c>
      <c r="D17" s="174">
        <v>0</v>
      </c>
      <c r="E17" s="193">
        <v>0</v>
      </c>
      <c r="F17" s="199">
        <v>0</v>
      </c>
      <c r="G17" s="174">
        <v>0</v>
      </c>
      <c r="H17" s="193">
        <v>0</v>
      </c>
      <c r="I17" s="199">
        <v>0</v>
      </c>
      <c r="J17" s="174">
        <v>0</v>
      </c>
      <c r="K17" s="193">
        <v>0</v>
      </c>
      <c r="L17" s="199">
        <v>0</v>
      </c>
      <c r="M17" s="174">
        <v>0</v>
      </c>
      <c r="N17" s="287">
        <f t="shared" si="4"/>
        <v>0</v>
      </c>
      <c r="O17" s="12"/>
      <c r="T17" s="149"/>
      <c r="U17" s="90"/>
      <c r="V17" s="90"/>
      <c r="W17" s="90"/>
      <c r="X17" s="90"/>
      <c r="Y17" s="90"/>
      <c r="Z17" s="90"/>
    </row>
    <row r="18" spans="1:26" x14ac:dyDescent="0.2">
      <c r="A18" s="210" t="s">
        <v>22</v>
      </c>
      <c r="B18" s="194">
        <v>0</v>
      </c>
      <c r="C18" s="199">
        <v>0</v>
      </c>
      <c r="D18" s="174">
        <v>0</v>
      </c>
      <c r="E18" s="193">
        <v>0</v>
      </c>
      <c r="F18" s="199">
        <v>0</v>
      </c>
      <c r="G18" s="174">
        <v>0</v>
      </c>
      <c r="H18" s="193">
        <v>0</v>
      </c>
      <c r="I18" s="199">
        <v>0</v>
      </c>
      <c r="J18" s="174">
        <v>0</v>
      </c>
      <c r="K18" s="193">
        <v>0</v>
      </c>
      <c r="L18" s="199">
        <v>0</v>
      </c>
      <c r="M18" s="174">
        <v>0</v>
      </c>
      <c r="N18" s="287">
        <f t="shared" si="4"/>
        <v>0</v>
      </c>
      <c r="O18" s="12"/>
      <c r="T18" s="149"/>
      <c r="U18" s="90"/>
      <c r="V18" s="90"/>
      <c r="W18" s="90"/>
      <c r="X18" s="90"/>
      <c r="Y18" s="90"/>
      <c r="Z18" s="90"/>
    </row>
    <row r="19" spans="1:26" x14ac:dyDescent="0.2">
      <c r="A19" s="210" t="s">
        <v>23</v>
      </c>
      <c r="B19" s="194">
        <v>0</v>
      </c>
      <c r="C19" s="199">
        <v>0</v>
      </c>
      <c r="D19" s="174">
        <v>0</v>
      </c>
      <c r="E19" s="193">
        <v>0</v>
      </c>
      <c r="F19" s="199">
        <v>0</v>
      </c>
      <c r="G19" s="174">
        <v>0</v>
      </c>
      <c r="H19" s="193">
        <v>0</v>
      </c>
      <c r="I19" s="199">
        <v>0</v>
      </c>
      <c r="J19" s="174">
        <v>0</v>
      </c>
      <c r="K19" s="193">
        <v>0</v>
      </c>
      <c r="L19" s="199">
        <v>0</v>
      </c>
      <c r="M19" s="174">
        <v>0</v>
      </c>
      <c r="N19" s="287">
        <f t="shared" si="4"/>
        <v>0</v>
      </c>
      <c r="O19" s="12"/>
      <c r="T19" s="149"/>
    </row>
    <row r="20" spans="1:26" x14ac:dyDescent="0.2">
      <c r="A20" s="210" t="s">
        <v>24</v>
      </c>
      <c r="B20" s="194">
        <v>648.07855100000006</v>
      </c>
      <c r="C20" s="199">
        <v>519.50578299999995</v>
      </c>
      <c r="D20" s="174">
        <v>598.08241999999996</v>
      </c>
      <c r="E20" s="193">
        <v>461.91878299999991</v>
      </c>
      <c r="F20" s="199">
        <v>426.79666899999995</v>
      </c>
      <c r="G20" s="174">
        <v>255.37750000000003</v>
      </c>
      <c r="H20" s="193">
        <v>194.972185</v>
      </c>
      <c r="I20" s="199">
        <v>230.11054599999997</v>
      </c>
      <c r="J20" s="174">
        <v>278.44527700000003</v>
      </c>
      <c r="K20" s="193">
        <v>518.87861799999996</v>
      </c>
      <c r="L20" s="199">
        <v>684.68333099999973</v>
      </c>
      <c r="M20" s="174">
        <v>792.20319800000004</v>
      </c>
      <c r="N20" s="287">
        <f t="shared" si="4"/>
        <v>5609.0528609999992</v>
      </c>
      <c r="O20" s="12"/>
      <c r="T20" s="149"/>
    </row>
    <row r="21" spans="1:26" x14ac:dyDescent="0.2">
      <c r="A21" s="182" t="s">
        <v>124</v>
      </c>
      <c r="B21" s="193">
        <v>68.736508000000001</v>
      </c>
      <c r="C21" s="196">
        <v>56.152178999999997</v>
      </c>
      <c r="D21" s="176">
        <v>51.389415999999997</v>
      </c>
      <c r="E21" s="193">
        <v>32.710601000000004</v>
      </c>
      <c r="F21" s="196">
        <v>25.675352</v>
      </c>
      <c r="G21" s="176">
        <v>11.585469000000002</v>
      </c>
      <c r="H21" s="193">
        <v>8.9781519999999997</v>
      </c>
      <c r="I21" s="196">
        <v>9.9383479999999995</v>
      </c>
      <c r="J21" s="176">
        <v>10.483271</v>
      </c>
      <c r="K21" s="193">
        <v>27.425800000000002</v>
      </c>
      <c r="L21" s="196">
        <v>44.571637000000003</v>
      </c>
      <c r="M21" s="176">
        <v>54.317914000000002</v>
      </c>
      <c r="N21" s="287">
        <f t="shared" si="4"/>
        <v>401.96464700000001</v>
      </c>
      <c r="O21" s="12"/>
      <c r="T21" s="149"/>
    </row>
    <row r="22" spans="1:26" x14ac:dyDescent="0.2">
      <c r="A22" s="288" t="s">
        <v>81</v>
      </c>
      <c r="B22" s="281">
        <f t="shared" ref="B22:N22" si="5">SUM(B23:B25)</f>
        <v>61.473208</v>
      </c>
      <c r="C22" s="282">
        <f t="shared" si="5"/>
        <v>52.743231999999999</v>
      </c>
      <c r="D22" s="283">
        <f t="shared" si="5"/>
        <v>56.710428000000007</v>
      </c>
      <c r="E22" s="281">
        <f t="shared" si="5"/>
        <v>43.163723000000005</v>
      </c>
      <c r="F22" s="282">
        <f t="shared" si="5"/>
        <v>40.928282999999986</v>
      </c>
      <c r="G22" s="283">
        <f t="shared" si="5"/>
        <v>31.612921000000007</v>
      </c>
      <c r="H22" s="281">
        <f t="shared" si="5"/>
        <v>29.120507000000003</v>
      </c>
      <c r="I22" s="282">
        <f t="shared" si="5"/>
        <v>26.134677999999994</v>
      </c>
      <c r="J22" s="283">
        <f t="shared" si="5"/>
        <v>32.487273000000002</v>
      </c>
      <c r="K22" s="281">
        <f t="shared" si="5"/>
        <v>46.593438000000006</v>
      </c>
      <c r="L22" s="282">
        <f t="shared" si="5"/>
        <v>57.182337999999987</v>
      </c>
      <c r="M22" s="283">
        <f t="shared" si="5"/>
        <v>63.923327000000015</v>
      </c>
      <c r="N22" s="281">
        <f t="shared" si="5"/>
        <v>542.07335599999988</v>
      </c>
      <c r="O22" s="90"/>
      <c r="P22" s="90"/>
      <c r="Q22" s="90"/>
      <c r="R22" s="90"/>
      <c r="S22" s="90"/>
      <c r="T22" s="90"/>
    </row>
    <row r="23" spans="1:26" x14ac:dyDescent="0.2">
      <c r="A23" s="182" t="s">
        <v>27</v>
      </c>
      <c r="B23" s="193">
        <v>4.0170000000000003</v>
      </c>
      <c r="C23" s="196">
        <v>3.2909999999999999</v>
      </c>
      <c r="D23" s="176">
        <v>3.4820000000000002</v>
      </c>
      <c r="E23" s="193">
        <v>3.9780000000000002</v>
      </c>
      <c r="F23" s="196">
        <v>3.847</v>
      </c>
      <c r="G23" s="176">
        <v>3.47</v>
      </c>
      <c r="H23" s="193">
        <v>3.1059999999999999</v>
      </c>
      <c r="I23" s="196">
        <v>2.7229999999999999</v>
      </c>
      <c r="J23" s="176">
        <v>3.3769999999999998</v>
      </c>
      <c r="K23" s="193">
        <v>4.5750000000000002</v>
      </c>
      <c r="L23" s="196">
        <v>4.1050000000000004</v>
      </c>
      <c r="M23" s="176">
        <v>4.2679999999999998</v>
      </c>
      <c r="N23" s="287">
        <f>SUM(B23:M23)</f>
        <v>44.23899999999999</v>
      </c>
      <c r="O23" s="134"/>
      <c r="P23" s="90"/>
      <c r="Q23" s="90"/>
      <c r="R23" s="90"/>
      <c r="S23" s="90"/>
      <c r="T23" s="149"/>
    </row>
    <row r="24" spans="1:26" x14ac:dyDescent="0.2">
      <c r="A24" s="182" t="s">
        <v>28</v>
      </c>
      <c r="B24" s="194">
        <v>0.37540800000000002</v>
      </c>
      <c r="C24" s="192">
        <v>0.39987099999999998</v>
      </c>
      <c r="D24" s="174">
        <v>0.36938799999999999</v>
      </c>
      <c r="E24" s="193">
        <v>0.340368</v>
      </c>
      <c r="F24" s="199">
        <v>0.28512099999999996</v>
      </c>
      <c r="G24" s="174">
        <v>0.20240900000000001</v>
      </c>
      <c r="H24" s="193">
        <v>0.11244</v>
      </c>
      <c r="I24" s="199">
        <v>3.7999999999999999E-2</v>
      </c>
      <c r="J24" s="174">
        <v>0.27205299999999999</v>
      </c>
      <c r="K24" s="193">
        <v>0.11511299999999999</v>
      </c>
      <c r="L24" s="199">
        <v>0.27203300000000002</v>
      </c>
      <c r="M24" s="174">
        <v>0.44621</v>
      </c>
      <c r="N24" s="287">
        <f t="shared" ref="N24:N25" si="6">SUM(B24:M24)</f>
        <v>3.2284139999999999</v>
      </c>
      <c r="O24" s="134"/>
      <c r="P24" s="90"/>
      <c r="Q24" s="90"/>
      <c r="R24" s="90"/>
      <c r="S24" s="90"/>
      <c r="T24" s="149"/>
    </row>
    <row r="25" spans="1:26" x14ac:dyDescent="0.2">
      <c r="A25" s="182" t="s">
        <v>29</v>
      </c>
      <c r="B25" s="193">
        <v>57.080799999999996</v>
      </c>
      <c r="C25" s="196">
        <v>49.052360999999998</v>
      </c>
      <c r="D25" s="176">
        <v>52.859040000000007</v>
      </c>
      <c r="E25" s="193">
        <v>38.845355000000005</v>
      </c>
      <c r="F25" s="196">
        <v>36.796161999999988</v>
      </c>
      <c r="G25" s="176">
        <v>27.940512000000005</v>
      </c>
      <c r="H25" s="193">
        <v>25.902067000000002</v>
      </c>
      <c r="I25" s="196">
        <v>23.373677999999995</v>
      </c>
      <c r="J25" s="176">
        <v>28.838220000000003</v>
      </c>
      <c r="K25" s="193">
        <v>41.903325000000009</v>
      </c>
      <c r="L25" s="196">
        <v>52.80530499999999</v>
      </c>
      <c r="M25" s="176">
        <v>59.209117000000013</v>
      </c>
      <c r="N25" s="287">
        <f t="shared" si="6"/>
        <v>494.60594199999991</v>
      </c>
      <c r="O25" s="134"/>
      <c r="P25" s="90"/>
      <c r="Q25" s="90"/>
      <c r="R25" s="90"/>
      <c r="S25" s="90"/>
      <c r="T25" s="149"/>
    </row>
    <row r="26" spans="1:26" x14ac:dyDescent="0.2">
      <c r="A26" s="29"/>
      <c r="B26" s="5"/>
      <c r="C26" s="5"/>
      <c r="D26" s="5"/>
      <c r="E26" s="5"/>
      <c r="F26" s="5"/>
      <c r="G26" s="5"/>
      <c r="H26" s="5"/>
      <c r="I26" s="5"/>
      <c r="J26" s="5"/>
      <c r="K26" s="5"/>
      <c r="L26" s="5"/>
      <c r="M26" s="5"/>
      <c r="N26" s="4" t="s">
        <v>79</v>
      </c>
      <c r="O26" s="91"/>
      <c r="P26" s="91"/>
      <c r="Q26" s="91"/>
      <c r="R26" s="91"/>
      <c r="S26" s="91"/>
      <c r="T26" s="91"/>
    </row>
    <row r="27" spans="1:26" x14ac:dyDescent="0.2">
      <c r="A27" s="11"/>
      <c r="B27" s="11"/>
      <c r="C27" s="11"/>
      <c r="D27" s="11"/>
      <c r="E27" s="11"/>
      <c r="F27" s="11"/>
      <c r="G27" s="11"/>
      <c r="H27" s="11"/>
      <c r="I27" s="11"/>
      <c r="J27" s="11"/>
    </row>
    <row r="28" spans="1:26" x14ac:dyDescent="0.2">
      <c r="A28" s="11"/>
      <c r="B28" s="11"/>
      <c r="C28" s="11"/>
      <c r="D28" s="11"/>
      <c r="E28" s="11"/>
      <c r="F28" s="11"/>
      <c r="G28" s="11"/>
      <c r="H28" s="11"/>
      <c r="I28" s="11"/>
      <c r="J28" s="11"/>
    </row>
    <row r="29" spans="1:26" x14ac:dyDescent="0.2">
      <c r="A29" s="11"/>
      <c r="B29" s="11"/>
      <c r="C29" s="11"/>
      <c r="D29" s="11"/>
      <c r="E29" s="11"/>
      <c r="F29" s="11"/>
      <c r="G29" s="11"/>
      <c r="H29" s="11"/>
      <c r="I29" s="11"/>
      <c r="J29" s="11"/>
    </row>
    <row r="30" spans="1:26" x14ac:dyDescent="0.2">
      <c r="A30" s="11"/>
      <c r="B30" s="11"/>
      <c r="C30" s="11"/>
      <c r="D30" s="11"/>
      <c r="E30" s="11"/>
      <c r="F30" s="11"/>
      <c r="G30" s="11"/>
      <c r="H30" s="11"/>
      <c r="I30" s="11"/>
      <c r="J30" s="11"/>
    </row>
    <row r="31" spans="1:26" x14ac:dyDescent="0.2">
      <c r="A31" s="11"/>
      <c r="B31" s="11"/>
      <c r="C31" s="11"/>
      <c r="D31" s="11"/>
      <c r="E31" s="11"/>
      <c r="F31" s="11"/>
      <c r="G31" s="11"/>
      <c r="H31" s="11"/>
      <c r="I31" s="11"/>
      <c r="J31" s="11"/>
    </row>
    <row r="32" spans="1:26" x14ac:dyDescent="0.2">
      <c r="A32" s="11"/>
      <c r="B32" s="11"/>
      <c r="C32" s="11"/>
      <c r="D32" s="11"/>
      <c r="E32" s="11"/>
      <c r="F32" s="11"/>
      <c r="G32" s="11"/>
      <c r="H32" s="11"/>
      <c r="I32" s="11"/>
      <c r="J32" s="11"/>
    </row>
    <row r="33" spans="1:10" x14ac:dyDescent="0.2">
      <c r="A33" s="11"/>
      <c r="B33" s="11"/>
      <c r="C33" s="11"/>
      <c r="D33" s="11"/>
      <c r="E33" s="11"/>
      <c r="F33" s="11"/>
      <c r="G33" s="11"/>
      <c r="H33" s="11"/>
      <c r="I33" s="11"/>
      <c r="J33" s="11"/>
    </row>
    <row r="34" spans="1:10" x14ac:dyDescent="0.2">
      <c r="A34" s="11"/>
      <c r="B34" s="11"/>
      <c r="C34" s="11"/>
      <c r="D34" s="11"/>
      <c r="E34" s="11"/>
      <c r="F34" s="11"/>
      <c r="G34" s="11"/>
      <c r="H34" s="11"/>
      <c r="I34" s="11"/>
      <c r="J34" s="11"/>
    </row>
    <row r="35" spans="1:10" x14ac:dyDescent="0.2">
      <c r="A35" s="90"/>
      <c r="B35" s="90"/>
      <c r="C35" s="90"/>
      <c r="D35" s="90"/>
      <c r="E35" s="90"/>
      <c r="F35" s="90"/>
      <c r="G35" s="90"/>
      <c r="H35" s="90"/>
      <c r="I35" s="90"/>
      <c r="J35" s="90"/>
    </row>
  </sheetData>
  <mergeCells count="6">
    <mergeCell ref="N3:N4"/>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36"/>
  <sheetViews>
    <sheetView showGridLines="0" zoomScaleNormal="100" workbookViewId="0"/>
  </sheetViews>
  <sheetFormatPr defaultColWidth="9.140625" defaultRowHeight="12" x14ac:dyDescent="0.2"/>
  <cols>
    <col min="1" max="1" width="24" style="8" customWidth="1"/>
    <col min="2" max="13" width="10" style="8" customWidth="1"/>
    <col min="14" max="14" width="9.140625" style="8" customWidth="1"/>
    <col min="15" max="16384" width="9.140625" style="8"/>
  </cols>
  <sheetData>
    <row r="1" spans="1:20" ht="20.25" x14ac:dyDescent="0.35">
      <c r="A1" s="155" t="s">
        <v>253</v>
      </c>
      <c r="M1" s="180" t="str">
        <f>'3'!N1</f>
        <v>2020</v>
      </c>
    </row>
    <row r="2" spans="1:20" ht="6" customHeight="1" x14ac:dyDescent="0.2"/>
    <row r="3" spans="1:20" x14ac:dyDescent="0.2">
      <c r="A3" s="349"/>
      <c r="B3" s="354" t="s">
        <v>45</v>
      </c>
      <c r="C3" s="355"/>
      <c r="D3" s="356"/>
      <c r="E3" s="354" t="s">
        <v>46</v>
      </c>
      <c r="F3" s="355"/>
      <c r="G3" s="356"/>
      <c r="H3" s="354" t="s">
        <v>47</v>
      </c>
      <c r="I3" s="355"/>
      <c r="J3" s="356"/>
      <c r="K3" s="354" t="s">
        <v>48</v>
      </c>
      <c r="L3" s="355"/>
      <c r="M3" s="367"/>
    </row>
    <row r="4" spans="1:20" x14ac:dyDescent="0.2">
      <c r="A4" s="364"/>
      <c r="B4" s="209" t="s">
        <v>8</v>
      </c>
      <c r="C4" s="206" t="s">
        <v>9</v>
      </c>
      <c r="D4" s="208" t="s">
        <v>10</v>
      </c>
      <c r="E4" s="209" t="s">
        <v>11</v>
      </c>
      <c r="F4" s="206" t="s">
        <v>12</v>
      </c>
      <c r="G4" s="208" t="s">
        <v>13</v>
      </c>
      <c r="H4" s="209" t="s">
        <v>14</v>
      </c>
      <c r="I4" s="206" t="s">
        <v>15</v>
      </c>
      <c r="J4" s="208" t="s">
        <v>16</v>
      </c>
      <c r="K4" s="209" t="s">
        <v>17</v>
      </c>
      <c r="L4" s="206" t="s">
        <v>18</v>
      </c>
      <c r="M4" s="206" t="s">
        <v>19</v>
      </c>
    </row>
    <row r="5" spans="1:20" x14ac:dyDescent="0.2">
      <c r="A5" s="368" t="s">
        <v>167</v>
      </c>
      <c r="B5" s="370">
        <f>D6</f>
        <v>40630.273899999993</v>
      </c>
      <c r="C5" s="371"/>
      <c r="D5" s="372"/>
      <c r="E5" s="370">
        <f>G6</f>
        <v>40603.505899999996</v>
      </c>
      <c r="F5" s="371"/>
      <c r="G5" s="372"/>
      <c r="H5" s="370">
        <f>J6</f>
        <v>40204.269899999992</v>
      </c>
      <c r="I5" s="371"/>
      <c r="J5" s="372"/>
      <c r="K5" s="370">
        <f>M6</f>
        <v>40173.899499999992</v>
      </c>
      <c r="L5" s="371"/>
      <c r="M5" s="371"/>
    </row>
    <row r="6" spans="1:20" x14ac:dyDescent="0.2">
      <c r="A6" s="369"/>
      <c r="B6" s="281">
        <f>SUM(B7:B20)</f>
        <v>40670.451899999985</v>
      </c>
      <c r="C6" s="282">
        <f t="shared" ref="C6:M6" si="0">SUM(C7:C20)</f>
        <v>40646.130899999996</v>
      </c>
      <c r="D6" s="283">
        <f t="shared" si="0"/>
        <v>40630.273899999993</v>
      </c>
      <c r="E6" s="281">
        <f t="shared" si="0"/>
        <v>40622.856899999999</v>
      </c>
      <c r="F6" s="282">
        <f t="shared" si="0"/>
        <v>40614.842899999989</v>
      </c>
      <c r="G6" s="283">
        <f t="shared" si="0"/>
        <v>40603.505899999996</v>
      </c>
      <c r="H6" s="281">
        <f t="shared" si="0"/>
        <v>40195.688899999994</v>
      </c>
      <c r="I6" s="282">
        <f t="shared" si="0"/>
        <v>40198.702899999989</v>
      </c>
      <c r="J6" s="283">
        <f t="shared" si="0"/>
        <v>40204.269899999992</v>
      </c>
      <c r="K6" s="281">
        <f t="shared" si="0"/>
        <v>40163.974899999994</v>
      </c>
      <c r="L6" s="282">
        <f t="shared" si="0"/>
        <v>40171.493500000004</v>
      </c>
      <c r="M6" s="282">
        <f t="shared" si="0"/>
        <v>40173.899499999992</v>
      </c>
    </row>
    <row r="7" spans="1:20" x14ac:dyDescent="0.2">
      <c r="A7" s="182" t="s">
        <v>136</v>
      </c>
      <c r="B7" s="196">
        <v>2100.9338999999991</v>
      </c>
      <c r="C7" s="196">
        <v>2104.0938999999989</v>
      </c>
      <c r="D7" s="196">
        <v>2104.0938999999989</v>
      </c>
      <c r="E7" s="193">
        <v>2099.3088999999991</v>
      </c>
      <c r="F7" s="196">
        <v>2099.3088999999991</v>
      </c>
      <c r="G7" s="176">
        <v>2086.5688999999988</v>
      </c>
      <c r="H7" s="193">
        <v>2081.0788999999991</v>
      </c>
      <c r="I7" s="196">
        <v>2080.5568999999991</v>
      </c>
      <c r="J7" s="176">
        <v>2083.5268999999989</v>
      </c>
      <c r="K7" s="196">
        <v>2082.6888999999992</v>
      </c>
      <c r="L7" s="196">
        <v>2082.6888999999992</v>
      </c>
      <c r="M7" s="196">
        <v>2082.6888999999992</v>
      </c>
      <c r="T7" s="45"/>
    </row>
    <row r="8" spans="1:20" x14ac:dyDescent="0.2">
      <c r="A8" s="182" t="s">
        <v>163</v>
      </c>
      <c r="B8" s="207">
        <v>2291.8542000000011</v>
      </c>
      <c r="C8" s="178">
        <v>2291.8542000000011</v>
      </c>
      <c r="D8" s="205">
        <v>2294.4522000000011</v>
      </c>
      <c r="E8" s="175">
        <v>2288.9872000000009</v>
      </c>
      <c r="F8" s="178">
        <v>2288.9872000000009</v>
      </c>
      <c r="G8" s="195">
        <v>2288.9882000000007</v>
      </c>
      <c r="H8" s="175">
        <v>2309.1602000000012</v>
      </c>
      <c r="I8" s="178">
        <v>2309.1612000000009</v>
      </c>
      <c r="J8" s="195">
        <v>2309.1612000000009</v>
      </c>
      <c r="K8" s="207">
        <v>2306.7072000000012</v>
      </c>
      <c r="L8" s="178">
        <v>2306.7072000000012</v>
      </c>
      <c r="M8" s="205">
        <v>2306.7082000000009</v>
      </c>
      <c r="T8" s="45"/>
    </row>
    <row r="9" spans="1:20" x14ac:dyDescent="0.2">
      <c r="A9" s="182" t="s">
        <v>164</v>
      </c>
      <c r="B9" s="204">
        <v>1933.6619999999991</v>
      </c>
      <c r="C9" s="192">
        <v>1933.657999999999</v>
      </c>
      <c r="D9" s="199">
        <v>1933.6609999999989</v>
      </c>
      <c r="E9" s="194">
        <v>1935.878999999999</v>
      </c>
      <c r="F9" s="192">
        <v>1935.5299999999991</v>
      </c>
      <c r="G9" s="174">
        <v>1936.0279999999989</v>
      </c>
      <c r="H9" s="194">
        <v>1935.947999999999</v>
      </c>
      <c r="I9" s="192">
        <v>1935.5399999999991</v>
      </c>
      <c r="J9" s="174">
        <v>1935.5399999999991</v>
      </c>
      <c r="K9" s="204">
        <v>1934.7899999999988</v>
      </c>
      <c r="L9" s="192">
        <v>1934.6999999999989</v>
      </c>
      <c r="M9" s="199">
        <v>1935.2099999999989</v>
      </c>
      <c r="T9" s="45"/>
    </row>
    <row r="10" spans="1:20" x14ac:dyDescent="0.2">
      <c r="A10" s="182" t="s">
        <v>165</v>
      </c>
      <c r="B10" s="204">
        <v>2873.7309999999993</v>
      </c>
      <c r="C10" s="192">
        <v>2873.7319999999995</v>
      </c>
      <c r="D10" s="199">
        <v>2873.5719999999997</v>
      </c>
      <c r="E10" s="194">
        <v>2871.2369999999996</v>
      </c>
      <c r="F10" s="192">
        <v>2871.6679999999997</v>
      </c>
      <c r="G10" s="174">
        <v>2871.6669999999995</v>
      </c>
      <c r="H10" s="194">
        <v>2871.6639999999993</v>
      </c>
      <c r="I10" s="192">
        <v>2871.6679999999997</v>
      </c>
      <c r="J10" s="174">
        <v>2871.6669999999995</v>
      </c>
      <c r="K10" s="204">
        <v>2870.7169999999996</v>
      </c>
      <c r="L10" s="192">
        <v>2872.7179999999998</v>
      </c>
      <c r="M10" s="199">
        <v>2871.0209999999997</v>
      </c>
      <c r="T10" s="45"/>
    </row>
    <row r="11" spans="1:20" x14ac:dyDescent="0.2">
      <c r="A11" s="182" t="s">
        <v>137</v>
      </c>
      <c r="B11" s="204">
        <v>602.87900000000036</v>
      </c>
      <c r="C11" s="192">
        <v>608.29500000000041</v>
      </c>
      <c r="D11" s="199">
        <v>608.4350000000004</v>
      </c>
      <c r="E11" s="194">
        <v>608.00100000000043</v>
      </c>
      <c r="F11" s="192">
        <v>607.95600000000036</v>
      </c>
      <c r="G11" s="174">
        <v>607.58000000000038</v>
      </c>
      <c r="H11" s="194">
        <v>607.6130000000004</v>
      </c>
      <c r="I11" s="192">
        <v>607.67400000000043</v>
      </c>
      <c r="J11" s="174">
        <v>607.22200000000043</v>
      </c>
      <c r="K11" s="204">
        <v>607.3050000000004</v>
      </c>
      <c r="L11" s="192">
        <v>607.42000000000041</v>
      </c>
      <c r="M11" s="199">
        <v>609.04900000000043</v>
      </c>
      <c r="T11" s="45"/>
    </row>
    <row r="12" spans="1:20" x14ac:dyDescent="0.2">
      <c r="A12" s="182" t="s">
        <v>154</v>
      </c>
      <c r="B12" s="204">
        <v>1029.2334999999998</v>
      </c>
      <c r="C12" s="192">
        <v>1029.2334999999998</v>
      </c>
      <c r="D12" s="199">
        <v>1029.2584999999999</v>
      </c>
      <c r="E12" s="194">
        <v>1028.8984999999998</v>
      </c>
      <c r="F12" s="192">
        <v>1028.8984999999998</v>
      </c>
      <c r="G12" s="174">
        <v>1028.8984999999998</v>
      </c>
      <c r="H12" s="194">
        <v>1080.0314999999998</v>
      </c>
      <c r="I12" s="192">
        <v>1080.0314999999998</v>
      </c>
      <c r="J12" s="174">
        <v>1080.0314999999998</v>
      </c>
      <c r="K12" s="204">
        <v>1080.0314999999998</v>
      </c>
      <c r="L12" s="192">
        <v>1080.0314999999998</v>
      </c>
      <c r="M12" s="199">
        <v>1080.0314999999998</v>
      </c>
      <c r="T12" s="45"/>
    </row>
    <row r="13" spans="1:20" x14ac:dyDescent="0.2">
      <c r="A13" s="182" t="s">
        <v>155</v>
      </c>
      <c r="B13" s="204">
        <v>570.74900000000059</v>
      </c>
      <c r="C13" s="192">
        <v>570.74900000000059</v>
      </c>
      <c r="D13" s="199">
        <v>570.74900000000059</v>
      </c>
      <c r="E13" s="194">
        <v>570.74900000000059</v>
      </c>
      <c r="F13" s="192">
        <v>570.74900000000059</v>
      </c>
      <c r="G13" s="174">
        <v>570.74900000000059</v>
      </c>
      <c r="H13" s="194">
        <v>569.60600000000068</v>
      </c>
      <c r="I13" s="192">
        <v>569.60600000000068</v>
      </c>
      <c r="J13" s="174">
        <v>569.60600000000068</v>
      </c>
      <c r="K13" s="204">
        <v>578.60200000000066</v>
      </c>
      <c r="L13" s="192">
        <v>578.60200000000066</v>
      </c>
      <c r="M13" s="199">
        <v>578.60200000000066</v>
      </c>
      <c r="T13" s="45"/>
    </row>
    <row r="14" spans="1:20" x14ac:dyDescent="0.2">
      <c r="A14" s="182" t="s">
        <v>156</v>
      </c>
      <c r="B14" s="204">
        <v>6754.9700999999959</v>
      </c>
      <c r="C14" s="192">
        <v>6754.9680999999964</v>
      </c>
      <c r="D14" s="199">
        <v>6741.9050999999972</v>
      </c>
      <c r="E14" s="194">
        <v>6739.7910999999976</v>
      </c>
      <c r="F14" s="192">
        <v>6739.7070999999969</v>
      </c>
      <c r="G14" s="174">
        <v>6739.7070999999969</v>
      </c>
      <c r="H14" s="194">
        <v>6620.1420999999964</v>
      </c>
      <c r="I14" s="192">
        <v>6619.9520999999968</v>
      </c>
      <c r="J14" s="174">
        <v>6619.9520999999968</v>
      </c>
      <c r="K14" s="204">
        <v>6625.6520999999966</v>
      </c>
      <c r="L14" s="192">
        <v>6629.4420999999966</v>
      </c>
      <c r="M14" s="199">
        <v>6629.4420999999966</v>
      </c>
      <c r="T14" s="45"/>
    </row>
    <row r="15" spans="1:20" x14ac:dyDescent="0.2">
      <c r="A15" s="182" t="s">
        <v>157</v>
      </c>
      <c r="B15" s="204">
        <v>1285.4142000000002</v>
      </c>
      <c r="C15" s="192">
        <v>1285.3372000000002</v>
      </c>
      <c r="D15" s="199">
        <v>1279.9372000000003</v>
      </c>
      <c r="E15" s="194">
        <v>1283.7982000000006</v>
      </c>
      <c r="F15" s="192">
        <v>1283.7982000000006</v>
      </c>
      <c r="G15" s="174">
        <v>1285.0662000000007</v>
      </c>
      <c r="H15" s="194">
        <v>1280.9852000000003</v>
      </c>
      <c r="I15" s="192">
        <v>1274.3082000000006</v>
      </c>
      <c r="J15" s="174">
        <v>1274.3082000000006</v>
      </c>
      <c r="K15" s="204">
        <v>1275.2832000000003</v>
      </c>
      <c r="L15" s="192">
        <v>1274.8922000000002</v>
      </c>
      <c r="M15" s="199">
        <v>1275.1922000000004</v>
      </c>
      <c r="T15" s="45"/>
    </row>
    <row r="16" spans="1:20" x14ac:dyDescent="0.2">
      <c r="A16" s="182" t="s">
        <v>158</v>
      </c>
      <c r="B16" s="204">
        <v>3704.681599999999</v>
      </c>
      <c r="C16" s="192">
        <v>3704.681599999999</v>
      </c>
      <c r="D16" s="199">
        <v>3704.681599999999</v>
      </c>
      <c r="E16" s="194">
        <v>3704.681599999999</v>
      </c>
      <c r="F16" s="192">
        <v>3704.681599999999</v>
      </c>
      <c r="G16" s="174">
        <v>3704.681599999999</v>
      </c>
      <c r="H16" s="194">
        <v>3720.0815999999991</v>
      </c>
      <c r="I16" s="192">
        <v>3720.0815999999991</v>
      </c>
      <c r="J16" s="174">
        <v>3720.0815999999991</v>
      </c>
      <c r="K16" s="204">
        <v>3720.0815999999991</v>
      </c>
      <c r="L16" s="192">
        <v>3720.0815999999991</v>
      </c>
      <c r="M16" s="199">
        <v>3720.0815999999986</v>
      </c>
      <c r="T16" s="45"/>
    </row>
    <row r="17" spans="1:20" x14ac:dyDescent="0.2">
      <c r="A17" s="182" t="s">
        <v>159</v>
      </c>
      <c r="B17" s="204">
        <v>1167.1619999999994</v>
      </c>
      <c r="C17" s="192">
        <v>1167.1799999999994</v>
      </c>
      <c r="D17" s="199">
        <v>1167.1799999999994</v>
      </c>
      <c r="E17" s="194">
        <v>1167.0999999999995</v>
      </c>
      <c r="F17" s="192">
        <v>1167.0999999999995</v>
      </c>
      <c r="G17" s="174">
        <v>1167.0999999999995</v>
      </c>
      <c r="H17" s="194">
        <v>1140.3779999999995</v>
      </c>
      <c r="I17" s="192">
        <v>1140.3779999999995</v>
      </c>
      <c r="J17" s="174">
        <v>1143.3009999999995</v>
      </c>
      <c r="K17" s="204">
        <v>1143.3509999999994</v>
      </c>
      <c r="L17" s="192">
        <v>1144.4169999999995</v>
      </c>
      <c r="M17" s="199">
        <v>1145.7599999999993</v>
      </c>
      <c r="T17" s="45"/>
    </row>
    <row r="18" spans="1:20" x14ac:dyDescent="0.2">
      <c r="A18" s="182" t="s">
        <v>160</v>
      </c>
      <c r="B18" s="204">
        <v>4410.4620000000004</v>
      </c>
      <c r="C18" s="192">
        <v>4381.5390000000016</v>
      </c>
      <c r="D18" s="199">
        <v>4381.5390000000016</v>
      </c>
      <c r="E18" s="194">
        <v>4381.6650000000018</v>
      </c>
      <c r="F18" s="192">
        <v>4381.8420000000015</v>
      </c>
      <c r="G18" s="174">
        <v>4381.9170000000013</v>
      </c>
      <c r="H18" s="194">
        <v>4366.5850000000009</v>
      </c>
      <c r="I18" s="192">
        <v>4377.3340000000007</v>
      </c>
      <c r="J18" s="174">
        <v>4377.3340000000007</v>
      </c>
      <c r="K18" s="204">
        <v>4377.3340000000007</v>
      </c>
      <c r="L18" s="192">
        <v>4378.3656000000001</v>
      </c>
      <c r="M18" s="199">
        <v>4378.3656000000001</v>
      </c>
      <c r="T18" s="45"/>
    </row>
    <row r="19" spans="1:20" x14ac:dyDescent="0.2">
      <c r="A19" s="182" t="s">
        <v>161</v>
      </c>
      <c r="B19" s="204">
        <v>10505.652999999997</v>
      </c>
      <c r="C19" s="192">
        <v>10505.652999999997</v>
      </c>
      <c r="D19" s="199">
        <v>10505.652999999997</v>
      </c>
      <c r="E19" s="194">
        <v>10503.680999999997</v>
      </c>
      <c r="F19" s="192">
        <v>10495.540999999997</v>
      </c>
      <c r="G19" s="174">
        <v>10495.478999999998</v>
      </c>
      <c r="H19" s="194">
        <v>10173.335999999998</v>
      </c>
      <c r="I19" s="192">
        <v>10173.335999999998</v>
      </c>
      <c r="J19" s="174">
        <v>10173.335999999998</v>
      </c>
      <c r="K19" s="204">
        <v>10171.315999999999</v>
      </c>
      <c r="L19" s="192">
        <v>10171.315999999999</v>
      </c>
      <c r="M19" s="199">
        <v>10171.569</v>
      </c>
      <c r="T19" s="45"/>
    </row>
    <row r="20" spans="1:20" x14ac:dyDescent="0.2">
      <c r="A20" s="182" t="s">
        <v>162</v>
      </c>
      <c r="B20" s="196">
        <v>1439.0663999999997</v>
      </c>
      <c r="C20" s="196">
        <v>1435.1563999999994</v>
      </c>
      <c r="D20" s="196">
        <v>1435.1563999999994</v>
      </c>
      <c r="E20" s="193">
        <v>1439.0793999999992</v>
      </c>
      <c r="F20" s="196">
        <v>1439.075399999999</v>
      </c>
      <c r="G20" s="176">
        <v>1439.075399999999</v>
      </c>
      <c r="H20" s="193">
        <v>1439.0793999999996</v>
      </c>
      <c r="I20" s="196">
        <v>1439.0753999999995</v>
      </c>
      <c r="J20" s="176">
        <v>1439.2023999999994</v>
      </c>
      <c r="K20" s="196">
        <v>1390.1153999999997</v>
      </c>
      <c r="L20" s="196">
        <v>1390.1113999999998</v>
      </c>
      <c r="M20" s="196">
        <v>1390.1783999999998</v>
      </c>
      <c r="T20" s="45"/>
    </row>
    <row r="21" spans="1:20" x14ac:dyDescent="0.2">
      <c r="M21" s="4" t="s">
        <v>79</v>
      </c>
    </row>
    <row r="23" spans="1:20" x14ac:dyDescent="0.2">
      <c r="A23" s="11" t="s">
        <v>92</v>
      </c>
      <c r="B23" s="11">
        <v>2082.6888999999992</v>
      </c>
    </row>
    <row r="24" spans="1:20" x14ac:dyDescent="0.2">
      <c r="A24" s="11" t="s">
        <v>83</v>
      </c>
      <c r="B24" s="11">
        <v>2306.7082000000009</v>
      </c>
    </row>
    <row r="25" spans="1:20" x14ac:dyDescent="0.2">
      <c r="A25" s="11" t="s">
        <v>84</v>
      </c>
      <c r="B25" s="11">
        <v>1935.2099999999989</v>
      </c>
    </row>
    <row r="26" spans="1:20" x14ac:dyDescent="0.2">
      <c r="A26" s="11" t="s">
        <v>85</v>
      </c>
      <c r="B26" s="11">
        <v>2871.0209999999997</v>
      </c>
    </row>
    <row r="27" spans="1:20" x14ac:dyDescent="0.2">
      <c r="A27" s="11" t="s">
        <v>95</v>
      </c>
      <c r="B27" s="11">
        <v>609.04900000000043</v>
      </c>
    </row>
    <row r="28" spans="1:20" x14ac:dyDescent="0.2">
      <c r="A28" s="11" t="s">
        <v>86</v>
      </c>
      <c r="B28" s="11">
        <v>1080.0314999999998</v>
      </c>
    </row>
    <row r="29" spans="1:20" x14ac:dyDescent="0.2">
      <c r="A29" s="11" t="s">
        <v>87</v>
      </c>
      <c r="B29" s="11">
        <v>578.60200000000066</v>
      </c>
    </row>
    <row r="30" spans="1:20" x14ac:dyDescent="0.2">
      <c r="A30" s="11" t="s">
        <v>88</v>
      </c>
      <c r="B30" s="11">
        <v>6629.4420999999966</v>
      </c>
    </row>
    <row r="31" spans="1:20" x14ac:dyDescent="0.2">
      <c r="A31" s="11" t="s">
        <v>89</v>
      </c>
      <c r="B31" s="11">
        <v>1275.1922000000004</v>
      </c>
    </row>
    <row r="32" spans="1:20" x14ac:dyDescent="0.2">
      <c r="A32" s="11" t="s">
        <v>90</v>
      </c>
      <c r="B32" s="11">
        <v>3720.0815999999986</v>
      </c>
    </row>
    <row r="33" spans="1:2" x14ac:dyDescent="0.2">
      <c r="A33" s="11" t="s">
        <v>91</v>
      </c>
      <c r="B33" s="11">
        <v>1145.7599999999993</v>
      </c>
    </row>
    <row r="34" spans="1:2" x14ac:dyDescent="0.2">
      <c r="A34" s="11" t="s">
        <v>93</v>
      </c>
      <c r="B34" s="11">
        <v>4378.3656000000001</v>
      </c>
    </row>
    <row r="35" spans="1:2" x14ac:dyDescent="0.2">
      <c r="A35" s="11" t="s">
        <v>94</v>
      </c>
      <c r="B35" s="11">
        <v>10171.569</v>
      </c>
    </row>
    <row r="36" spans="1:2" x14ac:dyDescent="0.2">
      <c r="A36" s="11" t="s">
        <v>96</v>
      </c>
      <c r="B36" s="11">
        <v>1390.1783999999998</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zoomScaleNormal="100" zoomScaleSheetLayoutView="100" workbookViewId="0">
      <selection activeCell="R8" sqref="R8:U14"/>
    </sheetView>
  </sheetViews>
  <sheetFormatPr defaultColWidth="9.140625" defaultRowHeight="12" x14ac:dyDescent="0.2"/>
  <cols>
    <col min="1" max="1" width="31.5703125" style="8" customWidth="1"/>
    <col min="2" max="13" width="8.5703125" style="8" customWidth="1"/>
    <col min="14" max="14" width="9.7109375" style="8" customWidth="1"/>
    <col min="15" max="16384" width="9.140625" style="8"/>
  </cols>
  <sheetData>
    <row r="1" spans="1:21" s="153" customFormat="1" ht="18.75" x14ac:dyDescent="0.3">
      <c r="A1" s="218" t="s">
        <v>246</v>
      </c>
      <c r="N1" s="180" t="str">
        <f>'3'!N1</f>
        <v>2020</v>
      </c>
    </row>
    <row r="2" spans="1:21" ht="15.75" x14ac:dyDescent="0.25">
      <c r="A2" s="179" t="s">
        <v>247</v>
      </c>
    </row>
    <row r="3" spans="1:21" ht="6" customHeight="1" x14ac:dyDescent="0.2"/>
    <row r="4" spans="1:21" x14ac:dyDescent="0.2">
      <c r="A4" s="349"/>
      <c r="B4" s="354" t="s">
        <v>45</v>
      </c>
      <c r="C4" s="355"/>
      <c r="D4" s="356"/>
      <c r="E4" s="354" t="s">
        <v>46</v>
      </c>
      <c r="F4" s="355"/>
      <c r="G4" s="356"/>
      <c r="H4" s="354" t="s">
        <v>47</v>
      </c>
      <c r="I4" s="355"/>
      <c r="J4" s="356"/>
      <c r="K4" s="354" t="s">
        <v>48</v>
      </c>
      <c r="L4" s="355"/>
      <c r="M4" s="356"/>
      <c r="N4" s="347" t="s">
        <v>7</v>
      </c>
    </row>
    <row r="5" spans="1:21" x14ac:dyDescent="0.2">
      <c r="A5" s="364"/>
      <c r="B5" s="209" t="s">
        <v>8</v>
      </c>
      <c r="C5" s="206" t="s">
        <v>9</v>
      </c>
      <c r="D5" s="208" t="s">
        <v>10</v>
      </c>
      <c r="E5" s="209" t="s">
        <v>11</v>
      </c>
      <c r="F5" s="206" t="s">
        <v>12</v>
      </c>
      <c r="G5" s="208" t="s">
        <v>13</v>
      </c>
      <c r="H5" s="209" t="s">
        <v>14</v>
      </c>
      <c r="I5" s="206" t="s">
        <v>15</v>
      </c>
      <c r="J5" s="208" t="s">
        <v>16</v>
      </c>
      <c r="K5" s="209" t="s">
        <v>17</v>
      </c>
      <c r="L5" s="206" t="s">
        <v>18</v>
      </c>
      <c r="M5" s="208" t="s">
        <v>19</v>
      </c>
      <c r="N5" s="347"/>
    </row>
    <row r="6" spans="1:21" x14ac:dyDescent="0.2">
      <c r="A6" s="365" t="s">
        <v>166</v>
      </c>
      <c r="B6" s="359">
        <f>SUM(B7:D7)</f>
        <v>30287.51388051657</v>
      </c>
      <c r="C6" s="360"/>
      <c r="D6" s="361"/>
      <c r="E6" s="359">
        <f t="shared" ref="E6" si="0">SUM(E7:G7)</f>
        <v>12971.436028473407</v>
      </c>
      <c r="F6" s="360"/>
      <c r="G6" s="361"/>
      <c r="H6" s="359">
        <f t="shared" ref="H6" si="1">SUM(H7:J7)</f>
        <v>8333.9800904798576</v>
      </c>
      <c r="I6" s="360"/>
      <c r="J6" s="361"/>
      <c r="K6" s="359">
        <f t="shared" ref="K6" si="2">SUM(K7:M7)</f>
        <v>26362.361218678543</v>
      </c>
      <c r="L6" s="360"/>
      <c r="M6" s="361"/>
      <c r="N6" s="362">
        <f>SUM(B7:M7)</f>
        <v>77955.291218148384</v>
      </c>
    </row>
    <row r="7" spans="1:21" x14ac:dyDescent="0.2">
      <c r="A7" s="366"/>
      <c r="B7" s="281">
        <f t="shared" ref="B7:M7" si="3">SUM(B8:B15)</f>
        <v>11927.349067453848</v>
      </c>
      <c r="C7" s="282">
        <f t="shared" si="3"/>
        <v>9403.7776669797731</v>
      </c>
      <c r="D7" s="283">
        <f t="shared" si="3"/>
        <v>8956.387146082945</v>
      </c>
      <c r="E7" s="281">
        <f t="shared" si="3"/>
        <v>5697.8692213050736</v>
      </c>
      <c r="F7" s="282">
        <f t="shared" si="3"/>
        <v>4551.2893488875807</v>
      </c>
      <c r="G7" s="283">
        <f t="shared" si="3"/>
        <v>2722.2774582807529</v>
      </c>
      <c r="H7" s="281">
        <f t="shared" si="3"/>
        <v>2554.4343290000011</v>
      </c>
      <c r="I7" s="282">
        <f t="shared" si="3"/>
        <v>2485.6789299999991</v>
      </c>
      <c r="J7" s="283">
        <f t="shared" si="3"/>
        <v>3293.8668314798574</v>
      </c>
      <c r="K7" s="281">
        <f t="shared" si="3"/>
        <v>6598.3206311892527</v>
      </c>
      <c r="L7" s="282">
        <f t="shared" si="3"/>
        <v>8958.5895445978585</v>
      </c>
      <c r="M7" s="283">
        <f t="shared" si="3"/>
        <v>10805.451042891433</v>
      </c>
      <c r="N7" s="363"/>
    </row>
    <row r="8" spans="1:21" x14ac:dyDescent="0.2">
      <c r="A8" s="182" t="s">
        <v>26</v>
      </c>
      <c r="B8" s="202">
        <v>2671.6067859999994</v>
      </c>
      <c r="C8" s="203">
        <v>2218.2177920000004</v>
      </c>
      <c r="D8" s="217">
        <v>2131.412526999999</v>
      </c>
      <c r="E8" s="202">
        <v>1506.1067800000001</v>
      </c>
      <c r="F8" s="203">
        <v>1327.0852269999998</v>
      </c>
      <c r="G8" s="217">
        <v>1132.2107249999999</v>
      </c>
      <c r="H8" s="202">
        <v>1128.2593450000004</v>
      </c>
      <c r="I8" s="203">
        <v>1111.7995799999997</v>
      </c>
      <c r="J8" s="217">
        <v>1307.4071640000006</v>
      </c>
      <c r="K8" s="202">
        <v>1709.5428689999997</v>
      </c>
      <c r="L8" s="203">
        <v>2143.8038249999995</v>
      </c>
      <c r="M8" s="217">
        <v>2350.6033390000002</v>
      </c>
      <c r="N8" s="280">
        <f t="shared" ref="N8:N13" si="4">SUM(B8:M8)</f>
        <v>20738.055958999998</v>
      </c>
      <c r="P8" s="144"/>
      <c r="Q8" s="45"/>
      <c r="R8" s="9"/>
      <c r="S8" s="9"/>
      <c r="T8" s="9"/>
      <c r="U8" s="9"/>
    </row>
    <row r="9" spans="1:21" x14ac:dyDescent="0.2">
      <c r="A9" s="182" t="s">
        <v>0</v>
      </c>
      <c r="B9" s="194">
        <v>332.64993000000004</v>
      </c>
      <c r="C9" s="192">
        <v>250.622837</v>
      </c>
      <c r="D9" s="174">
        <v>267.49837300000002</v>
      </c>
      <c r="E9" s="194">
        <v>188.81569399999995</v>
      </c>
      <c r="F9" s="192">
        <v>123.714979</v>
      </c>
      <c r="G9" s="174">
        <v>66.960949999999997</v>
      </c>
      <c r="H9" s="194">
        <v>71.033942999999994</v>
      </c>
      <c r="I9" s="192">
        <v>77.568038999999999</v>
      </c>
      <c r="J9" s="174">
        <v>67.52019700000001</v>
      </c>
      <c r="K9" s="194">
        <v>161.47188800000001</v>
      </c>
      <c r="L9" s="192">
        <v>228.29588699999996</v>
      </c>
      <c r="M9" s="174">
        <v>306.35330699999997</v>
      </c>
      <c r="N9" s="280">
        <f t="shared" si="4"/>
        <v>2142.5060239999998</v>
      </c>
      <c r="P9" s="144"/>
      <c r="Q9" s="45"/>
    </row>
    <row r="10" spans="1:21" x14ac:dyDescent="0.2">
      <c r="A10" s="182" t="s">
        <v>1</v>
      </c>
      <c r="B10" s="194">
        <v>124.41404</v>
      </c>
      <c r="C10" s="192">
        <v>96.128088000000005</v>
      </c>
      <c r="D10" s="174">
        <v>91.643703000000002</v>
      </c>
      <c r="E10" s="194">
        <v>52.817470999999998</v>
      </c>
      <c r="F10" s="192">
        <v>27.721419000000001</v>
      </c>
      <c r="G10" s="174">
        <v>7.8133320000000008</v>
      </c>
      <c r="H10" s="194">
        <v>5.6465359999999993</v>
      </c>
      <c r="I10" s="192">
        <v>4.690843000000001</v>
      </c>
      <c r="J10" s="174">
        <v>10.223765999999999</v>
      </c>
      <c r="K10" s="194">
        <v>55.684623999999999</v>
      </c>
      <c r="L10" s="192">
        <v>87.179302999999976</v>
      </c>
      <c r="M10" s="174">
        <v>111.579883</v>
      </c>
      <c r="N10" s="280">
        <f t="shared" si="4"/>
        <v>675.54300799999999</v>
      </c>
      <c r="P10" s="144"/>
      <c r="Q10" s="45"/>
    </row>
    <row r="11" spans="1:21" x14ac:dyDescent="0.2">
      <c r="A11" s="182" t="s">
        <v>2</v>
      </c>
      <c r="B11" s="194">
        <v>50.826094999999988</v>
      </c>
      <c r="C11" s="192">
        <v>36.628519999999988</v>
      </c>
      <c r="D11" s="174">
        <v>33.990953999999995</v>
      </c>
      <c r="E11" s="194">
        <v>19.449276999999995</v>
      </c>
      <c r="F11" s="192">
        <v>11.872623000000003</v>
      </c>
      <c r="G11" s="174">
        <v>8.5648750000000007</v>
      </c>
      <c r="H11" s="194">
        <v>5.0756270000000008</v>
      </c>
      <c r="I11" s="192">
        <v>3.4063160000000003</v>
      </c>
      <c r="J11" s="174">
        <v>6.6204279999999986</v>
      </c>
      <c r="K11" s="194">
        <v>20.601564</v>
      </c>
      <c r="L11" s="192">
        <v>22.265267999999999</v>
      </c>
      <c r="M11" s="174">
        <v>33.716947000000005</v>
      </c>
      <c r="N11" s="280">
        <f t="shared" si="4"/>
        <v>253.01849399999998</v>
      </c>
      <c r="P11" s="144"/>
      <c r="Q11" s="45"/>
    </row>
    <row r="12" spans="1:21" x14ac:dyDescent="0.2">
      <c r="A12" s="182" t="s">
        <v>6</v>
      </c>
      <c r="B12" s="194">
        <v>42.69455045384624</v>
      </c>
      <c r="C12" s="192">
        <v>46.578664979772427</v>
      </c>
      <c r="D12" s="174">
        <v>48.500513082947968</v>
      </c>
      <c r="E12" s="194">
        <v>29.344908305072398</v>
      </c>
      <c r="F12" s="192">
        <v>23.583274887580302</v>
      </c>
      <c r="G12" s="174">
        <v>17.319621280753147</v>
      </c>
      <c r="H12" s="194">
        <v>13.565344000000001</v>
      </c>
      <c r="I12" s="192">
        <v>12.465248000000001</v>
      </c>
      <c r="J12" s="174">
        <v>20.963587479856937</v>
      </c>
      <c r="K12" s="194">
        <v>35.991122189252295</v>
      </c>
      <c r="L12" s="192">
        <v>45.719661067814584</v>
      </c>
      <c r="M12" s="174">
        <v>46.561064896822131</v>
      </c>
      <c r="N12" s="280">
        <f t="shared" si="4"/>
        <v>383.28756062371843</v>
      </c>
      <c r="P12" s="144"/>
      <c r="Q12" s="45"/>
    </row>
    <row r="13" spans="1:21" x14ac:dyDescent="0.2">
      <c r="A13" s="182" t="s">
        <v>25</v>
      </c>
      <c r="B13" s="194">
        <v>5283.6394604087218</v>
      </c>
      <c r="C13" s="192">
        <v>4109.2465556553625</v>
      </c>
      <c r="D13" s="174">
        <v>3972.8165009629606</v>
      </c>
      <c r="E13" s="194">
        <v>2542.7153631489359</v>
      </c>
      <c r="F13" s="192">
        <v>2016.1636362359552</v>
      </c>
      <c r="G13" s="174">
        <v>998.53597549068286</v>
      </c>
      <c r="H13" s="194">
        <v>861.51889978165991</v>
      </c>
      <c r="I13" s="192">
        <v>820.72324763636334</v>
      </c>
      <c r="J13" s="174">
        <v>1198.8871734360901</v>
      </c>
      <c r="K13" s="194">
        <v>2964.732361779817</v>
      </c>
      <c r="L13" s="192">
        <v>3956.9830901544428</v>
      </c>
      <c r="M13" s="174">
        <v>4782.5699453479183</v>
      </c>
      <c r="N13" s="280">
        <f t="shared" si="4"/>
        <v>33508.532210038909</v>
      </c>
      <c r="P13" s="144"/>
      <c r="Q13" s="45"/>
      <c r="R13" s="9"/>
      <c r="S13" s="9"/>
      <c r="T13" s="9"/>
      <c r="U13" s="9"/>
    </row>
    <row r="14" spans="1:21" x14ac:dyDescent="0.2">
      <c r="A14" s="182" t="s">
        <v>5</v>
      </c>
      <c r="B14" s="194">
        <v>3125.0542025912819</v>
      </c>
      <c r="C14" s="192">
        <v>2420.881746344638</v>
      </c>
      <c r="D14" s="174">
        <v>2215.5052720370395</v>
      </c>
      <c r="E14" s="194">
        <v>1255.2631008510655</v>
      </c>
      <c r="F14" s="192">
        <v>954.11716576404524</v>
      </c>
      <c r="G14" s="174">
        <v>457.0651385093168</v>
      </c>
      <c r="H14" s="194">
        <v>440.31085821834097</v>
      </c>
      <c r="I14" s="192">
        <v>426.81835136363634</v>
      </c>
      <c r="J14" s="174">
        <v>635.4286165639096</v>
      </c>
      <c r="K14" s="194">
        <v>1517.7122112201844</v>
      </c>
      <c r="L14" s="192">
        <v>2278.3624843756033</v>
      </c>
      <c r="M14" s="174">
        <v>2931.4443496466924</v>
      </c>
      <c r="N14" s="280">
        <f t="shared" ref="N14:N15" si="5">SUM(B14:M14)</f>
        <v>18657.963497485754</v>
      </c>
      <c r="P14" s="144"/>
      <c r="Q14" s="45"/>
      <c r="R14" s="9"/>
      <c r="S14" s="9"/>
      <c r="T14" s="9"/>
      <c r="U14" s="9"/>
    </row>
    <row r="15" spans="1:21" x14ac:dyDescent="0.2">
      <c r="A15" s="182" t="s">
        <v>3</v>
      </c>
      <c r="B15" s="193">
        <v>296.46400299999999</v>
      </c>
      <c r="C15" s="196">
        <v>225.47346299999998</v>
      </c>
      <c r="D15" s="176">
        <v>195.01930300000001</v>
      </c>
      <c r="E15" s="193">
        <v>103.35662699999999</v>
      </c>
      <c r="F15" s="196">
        <v>67.031024000000002</v>
      </c>
      <c r="G15" s="176">
        <v>33.806840999999999</v>
      </c>
      <c r="H15" s="193">
        <v>29.023775999999991</v>
      </c>
      <c r="I15" s="196">
        <v>28.207305000000009</v>
      </c>
      <c r="J15" s="176">
        <v>46.815899000000016</v>
      </c>
      <c r="K15" s="193">
        <v>132.58399099999994</v>
      </c>
      <c r="L15" s="196">
        <v>195.98002599999995</v>
      </c>
      <c r="M15" s="176">
        <v>242.62220700000003</v>
      </c>
      <c r="N15" s="280">
        <f t="shared" si="5"/>
        <v>1596.3844650000001</v>
      </c>
      <c r="P15" s="144"/>
      <c r="Q15" s="45"/>
    </row>
    <row r="16" spans="1:21" x14ac:dyDescent="0.2">
      <c r="A16" s="142" t="s">
        <v>181</v>
      </c>
      <c r="N16" s="4" t="s">
        <v>79</v>
      </c>
    </row>
    <row r="17" spans="2:2" x14ac:dyDescent="0.2">
      <c r="B17" s="9"/>
    </row>
    <row r="18" spans="2:2" x14ac:dyDescent="0.2">
      <c r="B18" s="9"/>
    </row>
    <row r="19" spans="2:2" x14ac:dyDescent="0.2">
      <c r="B19" s="9"/>
    </row>
    <row r="20" spans="2:2" x14ac:dyDescent="0.2">
      <c r="B20" s="9"/>
    </row>
    <row r="21" spans="2:2" x14ac:dyDescent="0.2">
      <c r="B21" s="9"/>
    </row>
    <row r="22" spans="2:2" x14ac:dyDescent="0.2">
      <c r="B22" s="9"/>
    </row>
    <row r="23" spans="2:2" x14ac:dyDescent="0.2">
      <c r="B23" s="9"/>
    </row>
    <row r="24" spans="2:2" x14ac:dyDescent="0.2">
      <c r="B24" s="9"/>
    </row>
    <row r="25" spans="2:2" x14ac:dyDescent="0.2">
      <c r="B25" s="9"/>
    </row>
    <row r="26" spans="2:2" x14ac:dyDescent="0.2">
      <c r="B26" s="9"/>
    </row>
    <row r="27" spans="2:2" x14ac:dyDescent="0.2">
      <c r="B27" s="9"/>
    </row>
    <row r="28" spans="2:2" x14ac:dyDescent="0.2">
      <c r="B28" s="9"/>
    </row>
    <row r="29" spans="2:2" x14ac:dyDescent="0.2">
      <c r="B29" s="9"/>
    </row>
    <row r="30" spans="2:2" x14ac:dyDescent="0.2">
      <c r="B30" s="9"/>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W32"/>
  <sheetViews>
    <sheetView showGridLines="0" zoomScaleNormal="100" workbookViewId="0">
      <selection activeCell="A4" sqref="A4"/>
    </sheetView>
  </sheetViews>
  <sheetFormatPr defaultColWidth="9.140625" defaultRowHeight="12" x14ac:dyDescent="0.2"/>
  <cols>
    <col min="1" max="1" width="28.28515625" style="8" customWidth="1"/>
    <col min="2" max="7" width="12" style="8" customWidth="1"/>
    <col min="8" max="8" width="16.5703125" style="8" customWidth="1"/>
    <col min="9" max="9" width="12" style="8" customWidth="1"/>
    <col min="10" max="10" width="15.28515625" style="8" customWidth="1"/>
    <col min="11" max="11" width="9.140625" style="8" bestFit="1" customWidth="1"/>
    <col min="12" max="13" width="9.140625" style="8" customWidth="1"/>
    <col min="14" max="14" width="10.5703125" style="8" customWidth="1"/>
    <col min="15" max="15" width="12.7109375" style="8" customWidth="1"/>
    <col min="16" max="16384" width="9.140625" style="8"/>
  </cols>
  <sheetData>
    <row r="1" spans="1:18" ht="15.75" x14ac:dyDescent="0.25">
      <c r="A1" s="179" t="s">
        <v>254</v>
      </c>
      <c r="B1" s="7"/>
      <c r="J1" s="180" t="str">
        <f>'3'!N1</f>
        <v>2020</v>
      </c>
    </row>
    <row r="2" spans="1:18" ht="6" customHeight="1" x14ac:dyDescent="0.2">
      <c r="A2" s="7"/>
      <c r="B2" s="373"/>
      <c r="C2" s="373"/>
      <c r="D2" s="373"/>
      <c r="E2" s="373"/>
      <c r="F2" s="373"/>
      <c r="G2" s="373"/>
      <c r="H2" s="373"/>
      <c r="I2" s="373"/>
      <c r="J2" s="373"/>
    </row>
    <row r="3" spans="1:18" ht="24" x14ac:dyDescent="0.2">
      <c r="A3" s="216"/>
      <c r="B3" s="215" t="s">
        <v>26</v>
      </c>
      <c r="C3" s="215" t="s">
        <v>0</v>
      </c>
      <c r="D3" s="215" t="s">
        <v>1</v>
      </c>
      <c r="E3" s="215" t="s">
        <v>2</v>
      </c>
      <c r="F3" s="215" t="s">
        <v>6</v>
      </c>
      <c r="G3" s="215" t="s">
        <v>25</v>
      </c>
      <c r="H3" s="215" t="s">
        <v>5</v>
      </c>
      <c r="I3" s="215" t="s">
        <v>3</v>
      </c>
      <c r="J3" s="215" t="s">
        <v>4</v>
      </c>
    </row>
    <row r="4" spans="1:18" ht="12" customHeight="1" x14ac:dyDescent="0.2">
      <c r="A4" s="289" t="s">
        <v>168</v>
      </c>
      <c r="B4" s="282">
        <f>SUM(B5:B18)</f>
        <v>20738.055958999998</v>
      </c>
      <c r="C4" s="282">
        <f t="shared" ref="C4:I4" si="0">SUM(C5:C18)</f>
        <v>2142.5060240000007</v>
      </c>
      <c r="D4" s="282">
        <f t="shared" si="0"/>
        <v>675.54300799999999</v>
      </c>
      <c r="E4" s="282">
        <f t="shared" si="0"/>
        <v>253.01849399999998</v>
      </c>
      <c r="F4" s="282">
        <f t="shared" si="0"/>
        <v>383.28756062371832</v>
      </c>
      <c r="G4" s="282">
        <f t="shared" si="0"/>
        <v>33508.532210038909</v>
      </c>
      <c r="H4" s="282">
        <f t="shared" si="0"/>
        <v>18657.963497485751</v>
      </c>
      <c r="I4" s="282">
        <f t="shared" si="0"/>
        <v>1596.3844650000001</v>
      </c>
      <c r="J4" s="282">
        <f t="shared" ref="J4" si="1">SUM(B4:I4)</f>
        <v>77955.29121814837</v>
      </c>
      <c r="R4" s="45"/>
    </row>
    <row r="5" spans="1:18" x14ac:dyDescent="0.2">
      <c r="A5" s="184" t="s">
        <v>139</v>
      </c>
      <c r="B5" s="201">
        <v>292.11935099999994</v>
      </c>
      <c r="C5" s="201">
        <v>24.539021999999996</v>
      </c>
      <c r="D5" s="201">
        <v>263.87267900000001</v>
      </c>
      <c r="E5" s="201">
        <v>41.968505</v>
      </c>
      <c r="F5" s="201">
        <v>5.5601660000000006</v>
      </c>
      <c r="G5" s="201">
        <v>6484.1376869999967</v>
      </c>
      <c r="H5" s="201">
        <v>3879.8683460000061</v>
      </c>
      <c r="I5" s="201">
        <v>128.592512</v>
      </c>
      <c r="J5" s="196">
        <f t="shared" ref="J5:J18" si="2">SUM(B5:I5)</f>
        <v>11120.658268000003</v>
      </c>
      <c r="R5" s="45"/>
    </row>
    <row r="6" spans="1:18" x14ac:dyDescent="0.2">
      <c r="A6" s="214" t="s">
        <v>107</v>
      </c>
      <c r="B6" s="212">
        <v>937.33974999999941</v>
      </c>
      <c r="C6" s="212">
        <v>37.080089999999998</v>
      </c>
      <c r="D6" s="212">
        <v>49.708164000000011</v>
      </c>
      <c r="E6" s="212">
        <v>5.8276629999999994</v>
      </c>
      <c r="F6" s="212">
        <v>21.117644623718437</v>
      </c>
      <c r="G6" s="212">
        <v>2112.8899326922219</v>
      </c>
      <c r="H6" s="212">
        <v>1381.352598307778</v>
      </c>
      <c r="I6" s="212">
        <v>114.94991400000002</v>
      </c>
      <c r="J6" s="199">
        <f t="shared" si="2"/>
        <v>4660.2657566237176</v>
      </c>
      <c r="R6" s="45"/>
    </row>
    <row r="7" spans="1:18" x14ac:dyDescent="0.2">
      <c r="A7" s="214" t="s">
        <v>108</v>
      </c>
      <c r="B7" s="212">
        <v>436.16646800000012</v>
      </c>
      <c r="C7" s="212">
        <v>4.4251500000000004</v>
      </c>
      <c r="D7" s="212">
        <v>0.49199999999999999</v>
      </c>
      <c r="E7" s="212">
        <v>0.57699999999999996</v>
      </c>
      <c r="F7" s="212">
        <v>39.534289999999999</v>
      </c>
      <c r="G7" s="212">
        <v>2847.1897509999994</v>
      </c>
      <c r="H7" s="212">
        <v>786.06832999999961</v>
      </c>
      <c r="I7" s="212">
        <v>666.89572699999997</v>
      </c>
      <c r="J7" s="199">
        <f t="shared" si="2"/>
        <v>4781.3487159999995</v>
      </c>
      <c r="R7" s="45"/>
    </row>
    <row r="8" spans="1:18" x14ac:dyDescent="0.2">
      <c r="A8" s="214" t="s">
        <v>109</v>
      </c>
      <c r="B8" s="212">
        <v>166.14835500000001</v>
      </c>
      <c r="C8" s="212">
        <v>211.16469999999998</v>
      </c>
      <c r="D8" s="212">
        <v>14.465356</v>
      </c>
      <c r="E8" s="212">
        <v>15.952563</v>
      </c>
      <c r="F8" s="212">
        <v>7.1471</v>
      </c>
      <c r="G8" s="212">
        <v>1607.4384123466871</v>
      </c>
      <c r="H8" s="212">
        <v>657.08241917796602</v>
      </c>
      <c r="I8" s="212">
        <v>143.42862600000001</v>
      </c>
      <c r="J8" s="199">
        <f t="shared" si="2"/>
        <v>2822.8275315246528</v>
      </c>
      <c r="R8" s="45"/>
    </row>
    <row r="9" spans="1:18" x14ac:dyDescent="0.2">
      <c r="A9" s="214" t="s">
        <v>138</v>
      </c>
      <c r="B9" s="212">
        <v>106.04512799999999</v>
      </c>
      <c r="C9" s="212">
        <v>42.444220000000001</v>
      </c>
      <c r="D9" s="212">
        <v>2.9015099999999996</v>
      </c>
      <c r="E9" s="212">
        <v>3.1018499999999998</v>
      </c>
      <c r="F9" s="212">
        <v>65.071189000000004</v>
      </c>
      <c r="G9" s="212">
        <v>876.88463399999921</v>
      </c>
      <c r="H9" s="212">
        <v>307.60147999999998</v>
      </c>
      <c r="I9" s="212">
        <v>0.93018499999999993</v>
      </c>
      <c r="J9" s="199">
        <f t="shared" si="2"/>
        <v>1404.9801959999993</v>
      </c>
      <c r="R9" s="45"/>
    </row>
    <row r="10" spans="1:18" x14ac:dyDescent="0.2">
      <c r="A10" s="214" t="s">
        <v>110</v>
      </c>
      <c r="B10" s="212">
        <v>696.27768000000026</v>
      </c>
      <c r="C10" s="212">
        <v>7.9938900000000013</v>
      </c>
      <c r="D10" s="212">
        <v>17.481900000000003</v>
      </c>
      <c r="E10" s="212">
        <v>8.4619</v>
      </c>
      <c r="F10" s="212">
        <v>1.042</v>
      </c>
      <c r="G10" s="212">
        <v>1576.2854320000001</v>
      </c>
      <c r="H10" s="212">
        <v>1002.3576079999999</v>
      </c>
      <c r="I10" s="212">
        <v>21.928342000000004</v>
      </c>
      <c r="J10" s="199">
        <f t="shared" si="2"/>
        <v>3331.8287520000003</v>
      </c>
      <c r="R10" s="45"/>
    </row>
    <row r="11" spans="1:18" x14ac:dyDescent="0.2">
      <c r="A11" s="214" t="s">
        <v>111</v>
      </c>
      <c r="B11" s="212">
        <v>173.92485000000002</v>
      </c>
      <c r="C11" s="212">
        <v>6.1059999999999999</v>
      </c>
      <c r="D11" s="212">
        <v>5.3550000000000004</v>
      </c>
      <c r="E11" s="212">
        <v>2.4531999999999998</v>
      </c>
      <c r="F11" s="212">
        <v>11.3088</v>
      </c>
      <c r="G11" s="212">
        <v>1047.9223140000001</v>
      </c>
      <c r="H11" s="212">
        <v>543.10657700000024</v>
      </c>
      <c r="I11" s="212">
        <v>14.356397000000003</v>
      </c>
      <c r="J11" s="199">
        <f t="shared" si="2"/>
        <v>1804.5331380000005</v>
      </c>
      <c r="R11" s="45"/>
    </row>
    <row r="12" spans="1:18" x14ac:dyDescent="0.2">
      <c r="A12" s="214" t="s">
        <v>112</v>
      </c>
      <c r="B12" s="212">
        <v>4937.9516310000008</v>
      </c>
      <c r="C12" s="212">
        <v>810.50765000000024</v>
      </c>
      <c r="D12" s="212">
        <v>46.777839</v>
      </c>
      <c r="E12" s="212">
        <v>67.263942999999983</v>
      </c>
      <c r="F12" s="212">
        <v>0.58326</v>
      </c>
      <c r="G12" s="212">
        <v>4501.2203459999982</v>
      </c>
      <c r="H12" s="212">
        <v>3951.3821700000012</v>
      </c>
      <c r="I12" s="212">
        <v>58.667096999999977</v>
      </c>
      <c r="J12" s="199">
        <f t="shared" si="2"/>
        <v>14374.353936000001</v>
      </c>
    </row>
    <row r="13" spans="1:18" x14ac:dyDescent="0.2">
      <c r="A13" s="214" t="s">
        <v>113</v>
      </c>
      <c r="B13" s="212">
        <v>669.91581499999995</v>
      </c>
      <c r="C13" s="212">
        <v>17.210544000000002</v>
      </c>
      <c r="D13" s="212">
        <v>1.1920649999999999</v>
      </c>
      <c r="E13" s="212">
        <v>23.602223000000006</v>
      </c>
      <c r="F13" s="212">
        <v>4.9406859999999995</v>
      </c>
      <c r="G13" s="212">
        <v>1509.6906160000001</v>
      </c>
      <c r="H13" s="212">
        <v>877.29238799999916</v>
      </c>
      <c r="I13" s="212">
        <v>16.109467000000002</v>
      </c>
      <c r="J13" s="199">
        <f t="shared" si="2"/>
        <v>3119.9538039999998</v>
      </c>
    </row>
    <row r="14" spans="1:18" x14ac:dyDescent="0.2">
      <c r="A14" s="214" t="s">
        <v>114</v>
      </c>
      <c r="B14" s="212">
        <v>440.68285999999995</v>
      </c>
      <c r="C14" s="212">
        <v>6.1303000000000001</v>
      </c>
      <c r="D14" s="212">
        <v>58.0152</v>
      </c>
      <c r="E14" s="212">
        <v>26.375321000000003</v>
      </c>
      <c r="F14" s="212">
        <v>51.287059999999954</v>
      </c>
      <c r="G14" s="212">
        <v>1272.870868</v>
      </c>
      <c r="H14" s="212">
        <v>757.25756599999988</v>
      </c>
      <c r="I14" s="212">
        <v>188.89552100000003</v>
      </c>
      <c r="J14" s="199">
        <f t="shared" si="2"/>
        <v>2801.5146959999997</v>
      </c>
    </row>
    <row r="15" spans="1:18" x14ac:dyDescent="0.2">
      <c r="A15" s="214" t="s">
        <v>115</v>
      </c>
      <c r="B15" s="212">
        <v>898.58481399999994</v>
      </c>
      <c r="C15" s="212">
        <v>0</v>
      </c>
      <c r="D15" s="212">
        <v>30.50216</v>
      </c>
      <c r="E15" s="212">
        <v>3.2500010000000001</v>
      </c>
      <c r="F15" s="212">
        <v>38.002379999999995</v>
      </c>
      <c r="G15" s="212">
        <v>1893.7693120000006</v>
      </c>
      <c r="H15" s="212">
        <v>1025.6325380000003</v>
      </c>
      <c r="I15" s="212">
        <v>53.869372999999989</v>
      </c>
      <c r="J15" s="199">
        <f t="shared" si="2"/>
        <v>3943.6105780000007</v>
      </c>
    </row>
    <row r="16" spans="1:18" x14ac:dyDescent="0.2">
      <c r="A16" s="214" t="s">
        <v>116</v>
      </c>
      <c r="B16" s="212">
        <v>5141.8274690000017</v>
      </c>
      <c r="C16" s="212">
        <v>356.635898</v>
      </c>
      <c r="D16" s="212">
        <v>24.188800000000004</v>
      </c>
      <c r="E16" s="212">
        <v>28.093347000000005</v>
      </c>
      <c r="F16" s="212">
        <v>16.905595000000002</v>
      </c>
      <c r="G16" s="212">
        <v>2539.8810250000006</v>
      </c>
      <c r="H16" s="212">
        <v>1146.9325780000004</v>
      </c>
      <c r="I16" s="212">
        <v>17.037925000000001</v>
      </c>
      <c r="J16" s="199">
        <f t="shared" si="2"/>
        <v>9271.5026370000032</v>
      </c>
    </row>
    <row r="17" spans="1:23" x14ac:dyDescent="0.2">
      <c r="A17" s="214" t="s">
        <v>117</v>
      </c>
      <c r="B17" s="212">
        <v>3962.2511359999958</v>
      </c>
      <c r="C17" s="212">
        <v>613.65759800000023</v>
      </c>
      <c r="D17" s="212">
        <v>141.85441500000005</v>
      </c>
      <c r="E17" s="212">
        <v>8.395975</v>
      </c>
      <c r="F17" s="212">
        <v>107.03308</v>
      </c>
      <c r="G17" s="212">
        <v>3967.240350999999</v>
      </c>
      <c r="H17" s="212">
        <v>1731.9831330000011</v>
      </c>
      <c r="I17" s="212">
        <v>166.98792399999991</v>
      </c>
      <c r="J17" s="199">
        <f t="shared" si="2"/>
        <v>10699.403611999996</v>
      </c>
    </row>
    <row r="18" spans="1:23" x14ac:dyDescent="0.2">
      <c r="A18" s="184" t="s">
        <v>118</v>
      </c>
      <c r="B18" s="201">
        <v>1878.8206519999999</v>
      </c>
      <c r="C18" s="201">
        <v>4.6109620000000016</v>
      </c>
      <c r="D18" s="201">
        <v>18.735919999999997</v>
      </c>
      <c r="E18" s="201">
        <v>17.695003</v>
      </c>
      <c r="F18" s="201">
        <v>13.754310000000002</v>
      </c>
      <c r="G18" s="201">
        <v>1271.1115289999998</v>
      </c>
      <c r="H18" s="201">
        <v>610.04576599999984</v>
      </c>
      <c r="I18" s="201">
        <v>3.7354549999999995</v>
      </c>
      <c r="J18" s="196">
        <f t="shared" si="2"/>
        <v>3818.5095969999998</v>
      </c>
    </row>
    <row r="19" spans="1:23" x14ac:dyDescent="0.2">
      <c r="A19" s="142" t="s">
        <v>181</v>
      </c>
      <c r="J19" s="4" t="s">
        <v>79</v>
      </c>
    </row>
    <row r="32" spans="1:23" x14ac:dyDescent="0.2">
      <c r="P32" s="45"/>
      <c r="Q32" s="45"/>
      <c r="R32" s="45"/>
      <c r="S32" s="45"/>
      <c r="T32" s="45"/>
      <c r="U32" s="45"/>
      <c r="V32" s="45"/>
      <c r="W32" s="45"/>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U42"/>
  <sheetViews>
    <sheetView showGridLines="0" zoomScaleNormal="100" zoomScaleSheetLayoutView="85"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8.75" x14ac:dyDescent="0.3">
      <c r="A1" s="219" t="s">
        <v>300</v>
      </c>
      <c r="O1" s="245" t="str">
        <f>'3'!N1</f>
        <v>2020</v>
      </c>
    </row>
    <row r="2" spans="1:21" ht="15.75" x14ac:dyDescent="0.25">
      <c r="A2" s="213" t="s">
        <v>256</v>
      </c>
    </row>
    <row r="3" spans="1:21" ht="12" customHeight="1" x14ac:dyDescent="0.2">
      <c r="F3" s="123"/>
      <c r="G3" s="123"/>
      <c r="H3" s="123"/>
      <c r="I3" s="123"/>
      <c r="J3" s="123"/>
      <c r="K3" s="123"/>
    </row>
    <row r="4" spans="1:21" x14ac:dyDescent="0.2">
      <c r="A4" s="8"/>
      <c r="B4" s="148"/>
      <c r="C4" s="148"/>
      <c r="D4" s="148"/>
      <c r="E4" s="148"/>
      <c r="F4" s="129"/>
      <c r="K4" s="129"/>
      <c r="L4" s="146"/>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2100.9338999999991</v>
      </c>
      <c r="C7" s="282">
        <v>2104.0938999999989</v>
      </c>
      <c r="D7" s="283">
        <v>2104.0938999999989</v>
      </c>
      <c r="E7" s="281">
        <v>2099.3088999999991</v>
      </c>
      <c r="F7" s="282">
        <v>2099.3088999999991</v>
      </c>
      <c r="G7" s="283">
        <v>2086.5688999999988</v>
      </c>
      <c r="H7" s="281">
        <v>2081.0788999999991</v>
      </c>
      <c r="I7" s="282">
        <v>2080.5568999999991</v>
      </c>
      <c r="J7" s="283">
        <v>2083.5268999999989</v>
      </c>
      <c r="K7" s="281">
        <v>2082.6888999999992</v>
      </c>
      <c r="L7" s="282">
        <v>2082.6888999999992</v>
      </c>
      <c r="M7" s="283">
        <v>2082.6888999999992</v>
      </c>
      <c r="N7" s="291">
        <v>2082.6888999999992</v>
      </c>
      <c r="O7" s="292">
        <v>5.184184074538245E-2</v>
      </c>
      <c r="P7" s="131"/>
      <c r="U7" s="64"/>
    </row>
    <row r="8" spans="1:21" x14ac:dyDescent="0.2">
      <c r="A8" s="290" t="s">
        <v>171</v>
      </c>
      <c r="B8" s="281">
        <v>784.37883599999975</v>
      </c>
      <c r="C8" s="282">
        <v>616.71248700000001</v>
      </c>
      <c r="D8" s="283">
        <v>586.88937200000009</v>
      </c>
      <c r="E8" s="281">
        <v>398.98623900000001</v>
      </c>
      <c r="F8" s="282">
        <v>320.60020100000003</v>
      </c>
      <c r="G8" s="283">
        <v>214.24476700000002</v>
      </c>
      <c r="H8" s="281">
        <v>281.80132999999989</v>
      </c>
      <c r="I8" s="282">
        <v>239.90935999999994</v>
      </c>
      <c r="J8" s="283">
        <v>218.74379500000001</v>
      </c>
      <c r="K8" s="281">
        <v>466.0185469999999</v>
      </c>
      <c r="L8" s="282">
        <v>592.70983799999999</v>
      </c>
      <c r="M8" s="283">
        <v>696.91378399999985</v>
      </c>
      <c r="N8" s="291">
        <v>5417.9085559999985</v>
      </c>
      <c r="O8" s="292">
        <v>3.452706908924353E-2</v>
      </c>
      <c r="P8" s="131"/>
      <c r="U8" s="64"/>
    </row>
    <row r="9" spans="1:21" x14ac:dyDescent="0.2">
      <c r="A9" s="290" t="s">
        <v>172</v>
      </c>
      <c r="B9" s="281">
        <v>615.29465800000003</v>
      </c>
      <c r="C9" s="282">
        <v>483.24174099999993</v>
      </c>
      <c r="D9" s="283">
        <v>462.29244699999987</v>
      </c>
      <c r="E9" s="281">
        <v>299.92424499999993</v>
      </c>
      <c r="F9" s="282">
        <v>228.14377700000006</v>
      </c>
      <c r="G9" s="283">
        <v>146.98354700000002</v>
      </c>
      <c r="H9" s="281">
        <v>208.14041699999999</v>
      </c>
      <c r="I9" s="282">
        <v>164.757037</v>
      </c>
      <c r="J9" s="283">
        <v>153.162083</v>
      </c>
      <c r="K9" s="281">
        <v>338.46263900000002</v>
      </c>
      <c r="L9" s="282">
        <v>451.78330799999992</v>
      </c>
      <c r="M9" s="283">
        <v>560.049845</v>
      </c>
      <c r="N9" s="291">
        <v>4112.2357439999996</v>
      </c>
      <c r="O9" s="293">
        <v>4.7856484443445452E-2</v>
      </c>
      <c r="P9" s="121"/>
      <c r="U9" s="124"/>
    </row>
    <row r="10" spans="1:21" x14ac:dyDescent="0.2">
      <c r="A10" s="242" t="s">
        <v>41</v>
      </c>
      <c r="B10" s="243">
        <v>0</v>
      </c>
      <c r="C10" s="203">
        <v>0</v>
      </c>
      <c r="D10" s="217">
        <v>0</v>
      </c>
      <c r="E10" s="202">
        <v>0</v>
      </c>
      <c r="F10" s="203">
        <v>0</v>
      </c>
      <c r="G10" s="217">
        <v>0</v>
      </c>
      <c r="H10" s="202">
        <v>0</v>
      </c>
      <c r="I10" s="203">
        <v>0</v>
      </c>
      <c r="J10" s="217">
        <v>0</v>
      </c>
      <c r="K10" s="202">
        <v>0</v>
      </c>
      <c r="L10" s="203">
        <v>0</v>
      </c>
      <c r="M10" s="217">
        <v>0</v>
      </c>
      <c r="N10" s="294">
        <v>0</v>
      </c>
      <c r="O10" s="244">
        <v>0</v>
      </c>
      <c r="P10" s="121"/>
      <c r="U10" s="149"/>
    </row>
    <row r="11" spans="1:21" x14ac:dyDescent="0.2">
      <c r="A11" s="242" t="s">
        <v>40</v>
      </c>
      <c r="B11" s="243">
        <v>3.633</v>
      </c>
      <c r="C11" s="178">
        <v>3.036</v>
      </c>
      <c r="D11" s="195">
        <v>3.1850000000000001</v>
      </c>
      <c r="E11" s="175">
        <v>3.9780000000000002</v>
      </c>
      <c r="F11" s="178">
        <v>3.6840000000000002</v>
      </c>
      <c r="G11" s="195">
        <v>2.7890000000000001</v>
      </c>
      <c r="H11" s="175">
        <v>2.5830000000000002</v>
      </c>
      <c r="I11" s="178">
        <v>2.4340000000000002</v>
      </c>
      <c r="J11" s="195">
        <v>2.9649999999999999</v>
      </c>
      <c r="K11" s="175">
        <v>4.1319999999999997</v>
      </c>
      <c r="L11" s="178">
        <v>4.1050000000000004</v>
      </c>
      <c r="M11" s="195">
        <v>4.157</v>
      </c>
      <c r="N11" s="294">
        <v>40.680999999999997</v>
      </c>
      <c r="O11" s="244">
        <v>7.5047038467612862E-2</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0</v>
      </c>
      <c r="C13" s="178">
        <v>0</v>
      </c>
      <c r="D13" s="195">
        <v>0</v>
      </c>
      <c r="E13" s="175">
        <v>0</v>
      </c>
      <c r="F13" s="178">
        <v>0</v>
      </c>
      <c r="G13" s="195">
        <v>0</v>
      </c>
      <c r="H13" s="175">
        <v>0</v>
      </c>
      <c r="I13" s="178">
        <v>0</v>
      </c>
      <c r="J13" s="195">
        <v>0</v>
      </c>
      <c r="K13" s="175">
        <v>0</v>
      </c>
      <c r="L13" s="178">
        <v>0</v>
      </c>
      <c r="M13" s="195">
        <v>0</v>
      </c>
      <c r="N13" s="294">
        <v>0</v>
      </c>
      <c r="O13" s="244">
        <v>0</v>
      </c>
      <c r="P13" s="121"/>
      <c r="U13" s="149"/>
    </row>
    <row r="14" spans="1:21" x14ac:dyDescent="0.2">
      <c r="A14" s="242" t="s">
        <v>65</v>
      </c>
      <c r="B14" s="243">
        <v>0.23300000000000001</v>
      </c>
      <c r="C14" s="178">
        <v>0.28699999999999998</v>
      </c>
      <c r="D14" s="195">
        <v>0.317</v>
      </c>
      <c r="E14" s="175">
        <v>0.35299999999999998</v>
      </c>
      <c r="F14" s="178">
        <v>0.36599999999999999</v>
      </c>
      <c r="G14" s="195">
        <v>0.60499999999999998</v>
      </c>
      <c r="H14" s="175">
        <v>1.1970000000000001</v>
      </c>
      <c r="I14" s="178">
        <v>1.113</v>
      </c>
      <c r="J14" s="195">
        <v>0.79200000000000004</v>
      </c>
      <c r="K14" s="175">
        <v>0.38500000000000001</v>
      </c>
      <c r="L14" s="178">
        <v>0.216</v>
      </c>
      <c r="M14" s="195">
        <v>0.217</v>
      </c>
      <c r="N14" s="294">
        <v>6.0809999999999995</v>
      </c>
      <c r="O14" s="244">
        <v>6.7650146948000492E-2</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0</v>
      </c>
      <c r="C16" s="178">
        <v>0</v>
      </c>
      <c r="D16" s="195">
        <v>0</v>
      </c>
      <c r="E16" s="175">
        <v>0</v>
      </c>
      <c r="F16" s="178">
        <v>0</v>
      </c>
      <c r="G16" s="195">
        <v>0</v>
      </c>
      <c r="H16" s="175">
        <v>0</v>
      </c>
      <c r="I16" s="178">
        <v>0</v>
      </c>
      <c r="J16" s="195">
        <v>0</v>
      </c>
      <c r="K16" s="175">
        <v>0</v>
      </c>
      <c r="L16" s="178">
        <v>0</v>
      </c>
      <c r="M16" s="195">
        <v>0</v>
      </c>
      <c r="N16" s="294">
        <v>0</v>
      </c>
      <c r="O16" s="244">
        <v>0</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0</v>
      </c>
      <c r="C19" s="178">
        <v>0</v>
      </c>
      <c r="D19" s="195">
        <v>0</v>
      </c>
      <c r="E19" s="175">
        <v>0</v>
      </c>
      <c r="F19" s="178">
        <v>0</v>
      </c>
      <c r="G19" s="195">
        <v>0</v>
      </c>
      <c r="H19" s="175">
        <v>0</v>
      </c>
      <c r="I19" s="178">
        <v>0</v>
      </c>
      <c r="J19" s="195">
        <v>0</v>
      </c>
      <c r="K19" s="175">
        <v>0</v>
      </c>
      <c r="L19" s="178">
        <v>0</v>
      </c>
      <c r="M19" s="195">
        <v>0</v>
      </c>
      <c r="N19" s="294">
        <v>0</v>
      </c>
      <c r="O19" s="244">
        <v>0</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91.555000000000007</v>
      </c>
      <c r="C21" s="178">
        <v>87.855999999999995</v>
      </c>
      <c r="D21" s="195">
        <v>78.775999999999996</v>
      </c>
      <c r="E21" s="175">
        <v>70.463999999999999</v>
      </c>
      <c r="F21" s="178">
        <v>60.518000000000001</v>
      </c>
      <c r="G21" s="195">
        <v>54.298000000000002</v>
      </c>
      <c r="H21" s="175">
        <v>53.048000000000002</v>
      </c>
      <c r="I21" s="178">
        <v>60.996000000000002</v>
      </c>
      <c r="J21" s="195">
        <v>26.972000000000001</v>
      </c>
      <c r="K21" s="175">
        <v>71.015000000000001</v>
      </c>
      <c r="L21" s="178">
        <v>83.373999999999995</v>
      </c>
      <c r="M21" s="195">
        <v>83.691000000000003</v>
      </c>
      <c r="N21" s="294">
        <v>822.56299999999999</v>
      </c>
      <c r="O21" s="244">
        <v>0.27170066094178691</v>
      </c>
      <c r="P21" s="121"/>
      <c r="U21" s="149"/>
    </row>
    <row r="22" spans="1:21" x14ac:dyDescent="0.2">
      <c r="A22" s="242" t="s">
        <v>33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0.50390999999999997</v>
      </c>
      <c r="C24" s="178">
        <v>0.45197999999999999</v>
      </c>
      <c r="D24" s="195">
        <v>0.46861999999999998</v>
      </c>
      <c r="E24" s="175">
        <v>0.17043</v>
      </c>
      <c r="F24" s="178">
        <v>5.212E-2</v>
      </c>
      <c r="G24" s="195">
        <v>0</v>
      </c>
      <c r="H24" s="175">
        <v>0.13200000000000001</v>
      </c>
      <c r="I24" s="178">
        <v>0</v>
      </c>
      <c r="J24" s="195">
        <v>5.3190000000000001E-2</v>
      </c>
      <c r="K24" s="175">
        <v>0.13932</v>
      </c>
      <c r="L24" s="178">
        <v>0.22625000000000001</v>
      </c>
      <c r="M24" s="195">
        <v>0.29863000000000001</v>
      </c>
      <c r="N24" s="294">
        <v>2.4964499999999998</v>
      </c>
      <c r="O24" s="244">
        <v>1.8500243653792818E-2</v>
      </c>
      <c r="P24" s="121"/>
      <c r="U24" s="149"/>
    </row>
    <row r="25" spans="1:21" x14ac:dyDescent="0.2">
      <c r="A25" s="242" t="s">
        <v>31</v>
      </c>
      <c r="B25" s="243">
        <v>519.36974799999996</v>
      </c>
      <c r="C25" s="203">
        <v>391.61076099999997</v>
      </c>
      <c r="D25" s="217">
        <v>379.54582699999986</v>
      </c>
      <c r="E25" s="202">
        <v>224.95881499999993</v>
      </c>
      <c r="F25" s="203">
        <v>163.52365700000004</v>
      </c>
      <c r="G25" s="217">
        <v>89.291547000000008</v>
      </c>
      <c r="H25" s="202">
        <v>151.18041699999998</v>
      </c>
      <c r="I25" s="203">
        <v>100.21403699999999</v>
      </c>
      <c r="J25" s="217">
        <v>122.379893</v>
      </c>
      <c r="K25" s="202">
        <v>262.79131900000004</v>
      </c>
      <c r="L25" s="203">
        <v>363.86205799999993</v>
      </c>
      <c r="M25" s="217">
        <v>471.686215</v>
      </c>
      <c r="N25" s="294">
        <v>3240.4142939999997</v>
      </c>
      <c r="O25" s="244">
        <v>0.13948829082467201</v>
      </c>
      <c r="P25" s="121"/>
      <c r="U25" s="118"/>
    </row>
    <row r="26" spans="1:21" ht="13.5" customHeight="1" x14ac:dyDescent="0.2">
      <c r="A26" s="288" t="s">
        <v>200</v>
      </c>
      <c r="B26" s="281">
        <v>1506.31</v>
      </c>
      <c r="C26" s="282">
        <v>1187.3869999999999</v>
      </c>
      <c r="D26" s="283">
        <v>1174.172</v>
      </c>
      <c r="E26" s="281">
        <v>711.44600000000003</v>
      </c>
      <c r="F26" s="282">
        <v>566.14200000000005</v>
      </c>
      <c r="G26" s="283">
        <v>306.024</v>
      </c>
      <c r="H26" s="281">
        <v>157.2021</v>
      </c>
      <c r="I26" s="282">
        <v>194.52799999999999</v>
      </c>
      <c r="J26" s="283">
        <v>354.13799999999998</v>
      </c>
      <c r="K26" s="281">
        <v>827.93299999999999</v>
      </c>
      <c r="L26" s="282">
        <v>1126.3409999999999</v>
      </c>
      <c r="M26" s="283">
        <v>1349.2449999999999</v>
      </c>
      <c r="N26" s="291">
        <v>9460.8680999999997</v>
      </c>
      <c r="O26" s="293"/>
      <c r="P26" s="11"/>
      <c r="U26" s="94"/>
    </row>
    <row r="27" spans="1:21" ht="13.5" customHeight="1" x14ac:dyDescent="0.2">
      <c r="A27" s="288" t="s">
        <v>173</v>
      </c>
      <c r="B27" s="281">
        <v>1799.860001</v>
      </c>
      <c r="C27" s="282">
        <v>1395.6514820000002</v>
      </c>
      <c r="D27" s="283">
        <v>1335.3678110000003</v>
      </c>
      <c r="E27" s="281">
        <v>831.70591399999989</v>
      </c>
      <c r="F27" s="282">
        <v>613.73017000000004</v>
      </c>
      <c r="G27" s="283">
        <v>316.68503199999998</v>
      </c>
      <c r="H27" s="281">
        <v>255.74112399999999</v>
      </c>
      <c r="I27" s="282">
        <v>246.63596999999999</v>
      </c>
      <c r="J27" s="283">
        <v>390.75122299999998</v>
      </c>
      <c r="K27" s="281">
        <v>943.84259100000008</v>
      </c>
      <c r="L27" s="282">
        <v>1338.0049639999995</v>
      </c>
      <c r="M27" s="283">
        <v>1652.6819860000001</v>
      </c>
      <c r="N27" s="291">
        <v>11120.658268000001</v>
      </c>
      <c r="O27" s="293">
        <v>0.1426543098515301</v>
      </c>
      <c r="P27" s="11"/>
      <c r="U27" s="94"/>
    </row>
    <row r="28" spans="1:21" ht="12.75" customHeight="1" x14ac:dyDescent="0.2">
      <c r="A28" s="242" t="s">
        <v>26</v>
      </c>
      <c r="B28" s="243">
        <v>53.462296000000002</v>
      </c>
      <c r="C28" s="203">
        <v>38.883939999999996</v>
      </c>
      <c r="D28" s="217">
        <v>38.756223000000006</v>
      </c>
      <c r="E28" s="202">
        <v>20.590653000000003</v>
      </c>
      <c r="F28" s="203">
        <v>14.058965000000001</v>
      </c>
      <c r="G28" s="217">
        <v>7.1795159999999996</v>
      </c>
      <c r="H28" s="202">
        <v>6.6482619999999999</v>
      </c>
      <c r="I28" s="203">
        <v>6.3308249999999999</v>
      </c>
      <c r="J28" s="217">
        <v>8.3293470000000003</v>
      </c>
      <c r="K28" s="202">
        <v>19.682433</v>
      </c>
      <c r="L28" s="203">
        <v>33.485636</v>
      </c>
      <c r="M28" s="217">
        <v>44.711255000000001</v>
      </c>
      <c r="N28" s="294">
        <v>292.11935100000005</v>
      </c>
      <c r="O28" s="244">
        <v>1.4086149231033622E-2</v>
      </c>
      <c r="P28" s="121"/>
      <c r="U28" s="94"/>
    </row>
    <row r="29" spans="1:21" ht="12.75" customHeight="1" x14ac:dyDescent="0.2">
      <c r="A29" s="242" t="s">
        <v>0</v>
      </c>
      <c r="B29" s="243">
        <v>4.3502299999999998</v>
      </c>
      <c r="C29" s="178">
        <v>3.4913719999999997</v>
      </c>
      <c r="D29" s="195">
        <v>3.1647129999999999</v>
      </c>
      <c r="E29" s="175">
        <v>1.9416149999999999</v>
      </c>
      <c r="F29" s="178">
        <v>1.3878219999999999</v>
      </c>
      <c r="G29" s="195">
        <v>0.345113</v>
      </c>
      <c r="H29" s="175">
        <v>0.30369200000000002</v>
      </c>
      <c r="I29" s="178">
        <v>0.309139</v>
      </c>
      <c r="J29" s="195">
        <v>0.66919300000000004</v>
      </c>
      <c r="K29" s="175">
        <v>2.0009980000000001</v>
      </c>
      <c r="L29" s="178">
        <v>2.836433</v>
      </c>
      <c r="M29" s="195">
        <v>3.738702</v>
      </c>
      <c r="N29" s="294">
        <v>24.539021999999999</v>
      </c>
      <c r="O29" s="244">
        <v>1.1453420305529092E-2</v>
      </c>
      <c r="P29" s="121"/>
      <c r="U29" s="94"/>
    </row>
    <row r="30" spans="1:21" ht="12.75" customHeight="1" x14ac:dyDescent="0.2">
      <c r="A30" s="242" t="s">
        <v>1</v>
      </c>
      <c r="B30" s="243">
        <v>48.934877</v>
      </c>
      <c r="C30" s="178">
        <v>37.492204999999998</v>
      </c>
      <c r="D30" s="195">
        <v>35.371038999999996</v>
      </c>
      <c r="E30" s="175">
        <v>20.508448000000001</v>
      </c>
      <c r="F30" s="178">
        <v>11.291625</v>
      </c>
      <c r="G30" s="195">
        <v>2.8046700000000002</v>
      </c>
      <c r="H30" s="175">
        <v>2.46915</v>
      </c>
      <c r="I30" s="178">
        <v>1.996559</v>
      </c>
      <c r="J30" s="195">
        <v>4.9340029999999997</v>
      </c>
      <c r="K30" s="175">
        <v>21.027956999999997</v>
      </c>
      <c r="L30" s="178">
        <v>33.651659000000002</v>
      </c>
      <c r="M30" s="195">
        <v>43.390487</v>
      </c>
      <c r="N30" s="294">
        <v>263.87267899999995</v>
      </c>
      <c r="O30" s="244">
        <v>0.39060826013315786</v>
      </c>
      <c r="P30" s="121"/>
      <c r="U30" s="94"/>
    </row>
    <row r="31" spans="1:21" ht="12.75" customHeight="1" x14ac:dyDescent="0.2">
      <c r="A31" s="242" t="s">
        <v>2</v>
      </c>
      <c r="B31" s="243">
        <v>7.8849819999999999</v>
      </c>
      <c r="C31" s="178">
        <v>6.7368239999999995</v>
      </c>
      <c r="D31" s="195">
        <v>5.9148419999999993</v>
      </c>
      <c r="E31" s="175">
        <v>2.976747</v>
      </c>
      <c r="F31" s="178">
        <v>1.9924040000000001</v>
      </c>
      <c r="G31" s="195">
        <v>0.83572599999999997</v>
      </c>
      <c r="H31" s="175">
        <v>0.48588500000000001</v>
      </c>
      <c r="I31" s="178">
        <v>0.40799000000000002</v>
      </c>
      <c r="J31" s="195">
        <v>1.1835039999999999</v>
      </c>
      <c r="K31" s="175">
        <v>2.9384950000000001</v>
      </c>
      <c r="L31" s="178">
        <v>5.0324729999999995</v>
      </c>
      <c r="M31" s="195">
        <v>5.578633</v>
      </c>
      <c r="N31" s="294">
        <v>41.968504999999993</v>
      </c>
      <c r="O31" s="244">
        <v>0.16587129397742759</v>
      </c>
      <c r="P31" s="121"/>
    </row>
    <row r="32" spans="1:21" x14ac:dyDescent="0.2">
      <c r="A32" s="242" t="s">
        <v>6</v>
      </c>
      <c r="B32" s="243">
        <v>1.004461</v>
      </c>
      <c r="C32" s="178">
        <v>0.73814400000000002</v>
      </c>
      <c r="D32" s="195">
        <v>0.740761</v>
      </c>
      <c r="E32" s="175">
        <v>0.447351</v>
      </c>
      <c r="F32" s="178">
        <v>0.19602699999999998</v>
      </c>
      <c r="G32" s="195">
        <v>9.6057000000000003E-2</v>
      </c>
      <c r="H32" s="175">
        <v>6.6945999999999992E-2</v>
      </c>
      <c r="I32" s="178">
        <v>5.6045000000000005E-2</v>
      </c>
      <c r="J32" s="195">
        <v>9.8900000000000002E-2</v>
      </c>
      <c r="K32" s="175">
        <v>0.53544100000000006</v>
      </c>
      <c r="L32" s="178">
        <v>0.69973699999999994</v>
      </c>
      <c r="M32" s="195">
        <v>0.88029600000000008</v>
      </c>
      <c r="N32" s="294">
        <v>5.5601660000000006</v>
      </c>
      <c r="O32" s="244">
        <v>1.4506513049763527E-2</v>
      </c>
      <c r="P32" s="121"/>
    </row>
    <row r="33" spans="1:16" x14ac:dyDescent="0.2">
      <c r="A33" s="242" t="s">
        <v>25</v>
      </c>
      <c r="B33" s="243">
        <v>990.25621000000001</v>
      </c>
      <c r="C33" s="178">
        <v>774.04431499999998</v>
      </c>
      <c r="D33" s="195">
        <v>745.15363200000013</v>
      </c>
      <c r="E33" s="175">
        <v>499.38879199999997</v>
      </c>
      <c r="F33" s="178">
        <v>389.63793299999998</v>
      </c>
      <c r="G33" s="195">
        <v>216.36201599999998</v>
      </c>
      <c r="H33" s="175">
        <v>178.41855999999999</v>
      </c>
      <c r="I33" s="178">
        <v>173.59695799999997</v>
      </c>
      <c r="J33" s="195">
        <v>257.94492500000001</v>
      </c>
      <c r="K33" s="175">
        <v>559.48469800000009</v>
      </c>
      <c r="L33" s="178">
        <v>770.29036899999994</v>
      </c>
      <c r="M33" s="195">
        <v>929.55927899999983</v>
      </c>
      <c r="N33" s="294">
        <v>6484.1376870000004</v>
      </c>
      <c r="O33" s="244">
        <v>0.1935070640025647</v>
      </c>
      <c r="P33" s="121"/>
    </row>
    <row r="34" spans="1:16" x14ac:dyDescent="0.2">
      <c r="A34" s="242" t="s">
        <v>5</v>
      </c>
      <c r="B34" s="243">
        <v>670.88090399999999</v>
      </c>
      <c r="C34" s="178">
        <v>515.56789300000003</v>
      </c>
      <c r="D34" s="195">
        <v>488.61299100000008</v>
      </c>
      <c r="E34" s="175">
        <v>276.64970099999994</v>
      </c>
      <c r="F34" s="178">
        <v>189.60333800000001</v>
      </c>
      <c r="G34" s="195">
        <v>86.262381999999988</v>
      </c>
      <c r="H34" s="175">
        <v>64.851164999999995</v>
      </c>
      <c r="I34" s="178">
        <v>61.415419000000007</v>
      </c>
      <c r="J34" s="195">
        <v>113.92703899999999</v>
      </c>
      <c r="K34" s="175">
        <v>328.6086249999999</v>
      </c>
      <c r="L34" s="178">
        <v>478.05100999999979</v>
      </c>
      <c r="M34" s="195">
        <v>605.43787899999995</v>
      </c>
      <c r="N34" s="294">
        <v>3879.8683459999993</v>
      </c>
      <c r="O34" s="244">
        <v>0.20794704344463044</v>
      </c>
      <c r="P34" s="121"/>
    </row>
    <row r="35" spans="1:16" x14ac:dyDescent="0.2">
      <c r="A35" s="242" t="s">
        <v>3</v>
      </c>
      <c r="B35" s="243">
        <v>23.086041000000002</v>
      </c>
      <c r="C35" s="203">
        <v>18.696788999999999</v>
      </c>
      <c r="D35" s="217">
        <v>17.65361</v>
      </c>
      <c r="E35" s="202">
        <v>9.2026070000000004</v>
      </c>
      <c r="F35" s="203">
        <v>5.5620559999999992</v>
      </c>
      <c r="G35" s="217">
        <v>2.7995519999999998</v>
      </c>
      <c r="H35" s="202">
        <v>2.4974639999999999</v>
      </c>
      <c r="I35" s="203">
        <v>2.5230349999999997</v>
      </c>
      <c r="J35" s="217">
        <v>3.6643119999999998</v>
      </c>
      <c r="K35" s="202">
        <v>9.5639439999999993</v>
      </c>
      <c r="L35" s="203">
        <v>13.957647000000001</v>
      </c>
      <c r="M35" s="217">
        <v>19.385455</v>
      </c>
      <c r="N35" s="294">
        <v>128.592512</v>
      </c>
      <c r="O35" s="244">
        <v>8.0552344888923724E-2</v>
      </c>
      <c r="P35" s="121"/>
    </row>
    <row r="36" spans="1:16" ht="12" customHeight="1" x14ac:dyDescent="0.2">
      <c r="A36" s="87" t="s">
        <v>199</v>
      </c>
      <c r="B36" s="87"/>
      <c r="C36" s="87"/>
      <c r="D36" s="9"/>
      <c r="F36" s="11"/>
      <c r="G36" s="123"/>
      <c r="H36" s="123"/>
      <c r="I36" s="123"/>
      <c r="J36" s="123"/>
      <c r="K36" s="123"/>
      <c r="O36" s="4" t="s">
        <v>79</v>
      </c>
    </row>
    <row r="37" spans="1:16" x14ac:dyDescent="0.2">
      <c r="A37" s="87"/>
      <c r="B37" s="87"/>
      <c r="C37" s="87"/>
    </row>
    <row r="38" spans="1:16" x14ac:dyDescent="0.2">
      <c r="B38" s="94"/>
      <c r="C38" s="94"/>
      <c r="D38" s="94"/>
    </row>
    <row r="39" spans="1:16" x14ac:dyDescent="0.2">
      <c r="B39" s="94"/>
      <c r="C39" s="94"/>
      <c r="D39" s="94"/>
    </row>
    <row r="40" spans="1:16" x14ac:dyDescent="0.2">
      <c r="B40" s="94"/>
      <c r="C40" s="94"/>
      <c r="D40" s="94"/>
      <c r="M40" s="129" t="s">
        <v>177</v>
      </c>
      <c r="N40" s="136">
        <f>O7</f>
        <v>5.184184074538245E-2</v>
      </c>
    </row>
    <row r="41" spans="1:16" x14ac:dyDescent="0.2">
      <c r="B41" s="140"/>
      <c r="C41" s="140"/>
      <c r="D41" s="140"/>
      <c r="M41" s="129" t="s">
        <v>63</v>
      </c>
      <c r="N41" s="136">
        <f>O8</f>
        <v>3.452706908924353E-2</v>
      </c>
    </row>
    <row r="42" spans="1:16" x14ac:dyDescent="0.2">
      <c r="B42" s="94"/>
      <c r="C42" s="94"/>
      <c r="D42" s="94"/>
      <c r="M42" s="129" t="s">
        <v>125</v>
      </c>
      <c r="N42" s="136">
        <f>O9</f>
        <v>4.7856484443445452E-2</v>
      </c>
    </row>
  </sheetData>
  <mergeCells count="6">
    <mergeCell ref="N5:N6"/>
    <mergeCell ref="O5:O6"/>
    <mergeCell ref="B5:D5"/>
    <mergeCell ref="E5:G5"/>
    <mergeCell ref="H5:J5"/>
    <mergeCell ref="K5:M5"/>
  </mergeCells>
  <conditionalFormatting sqref="O10:O25 O28:O35">
    <cfRule type="dataBar" priority="1">
      <dataBar>
        <cfvo type="num" val="0"/>
        <cfvo type="num" val="1"/>
        <color rgb="FF63C384"/>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257</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2291.8542000000011</v>
      </c>
      <c r="C7" s="282">
        <v>2291.8542000000011</v>
      </c>
      <c r="D7" s="283">
        <v>2294.4522000000011</v>
      </c>
      <c r="E7" s="281">
        <v>2288.9872000000009</v>
      </c>
      <c r="F7" s="282">
        <v>2288.9872000000009</v>
      </c>
      <c r="G7" s="283">
        <v>2288.9882000000007</v>
      </c>
      <c r="H7" s="281">
        <v>2309.1602000000012</v>
      </c>
      <c r="I7" s="282">
        <v>2309.1612000000009</v>
      </c>
      <c r="J7" s="283">
        <v>2309.1612000000009</v>
      </c>
      <c r="K7" s="281">
        <v>2306.7072000000012</v>
      </c>
      <c r="L7" s="282">
        <v>2306.7072000000012</v>
      </c>
      <c r="M7" s="283">
        <v>2306.7082000000009</v>
      </c>
      <c r="N7" s="291">
        <v>2306.7082000000009</v>
      </c>
      <c r="O7" s="292">
        <v>5.7418080612264222E-2</v>
      </c>
      <c r="P7" s="131"/>
      <c r="U7" s="64"/>
    </row>
    <row r="8" spans="1:21" x14ac:dyDescent="0.2">
      <c r="A8" s="290" t="s">
        <v>171</v>
      </c>
      <c r="B8" s="281">
        <v>1003.3904720000004</v>
      </c>
      <c r="C8" s="282">
        <v>825.75500900000009</v>
      </c>
      <c r="D8" s="283">
        <v>809.22427799999991</v>
      </c>
      <c r="E8" s="281">
        <v>547.53286000000014</v>
      </c>
      <c r="F8" s="282">
        <v>465.93144599999982</v>
      </c>
      <c r="G8" s="283">
        <v>359.83133799999985</v>
      </c>
      <c r="H8" s="281">
        <v>324.87072200000017</v>
      </c>
      <c r="I8" s="282">
        <v>305.67628200000001</v>
      </c>
      <c r="J8" s="283">
        <v>373.43428099999966</v>
      </c>
      <c r="K8" s="281">
        <v>639.09518000000037</v>
      </c>
      <c r="L8" s="282">
        <v>794.96943200000021</v>
      </c>
      <c r="M8" s="283">
        <v>926.29987399999993</v>
      </c>
      <c r="N8" s="291">
        <v>7376.0111740000011</v>
      </c>
      <c r="O8" s="292">
        <v>4.700560092061664E-2</v>
      </c>
      <c r="P8" s="131"/>
      <c r="U8" s="64"/>
    </row>
    <row r="9" spans="1:21" x14ac:dyDescent="0.2">
      <c r="A9" s="290" t="s">
        <v>172</v>
      </c>
      <c r="B9" s="281">
        <v>720.74937399999988</v>
      </c>
      <c r="C9" s="282">
        <v>580.33645299999978</v>
      </c>
      <c r="D9" s="283">
        <v>559.98970699999995</v>
      </c>
      <c r="E9" s="281">
        <v>340.56366999999995</v>
      </c>
      <c r="F9" s="282">
        <v>268.85913000000005</v>
      </c>
      <c r="G9" s="283">
        <v>192.02390600000001</v>
      </c>
      <c r="H9" s="281">
        <v>184.80845600000004</v>
      </c>
      <c r="I9" s="282">
        <v>185.89573799999999</v>
      </c>
      <c r="J9" s="283">
        <v>223.63919799999996</v>
      </c>
      <c r="K9" s="281">
        <v>435.451729</v>
      </c>
      <c r="L9" s="282">
        <v>575.56971299999998</v>
      </c>
      <c r="M9" s="283">
        <v>686.52654899999993</v>
      </c>
      <c r="N9" s="291">
        <v>4954.4136230000004</v>
      </c>
      <c r="O9" s="293">
        <v>5.7657399340842304E-2</v>
      </c>
      <c r="P9" s="121"/>
      <c r="U9" s="124"/>
    </row>
    <row r="10" spans="1:21" x14ac:dyDescent="0.2">
      <c r="A10" s="242" t="s">
        <v>41</v>
      </c>
      <c r="B10" s="243">
        <v>133.759816</v>
      </c>
      <c r="C10" s="203">
        <v>127.18907599999999</v>
      </c>
      <c r="D10" s="217">
        <v>142.16341500000001</v>
      </c>
      <c r="E10" s="202">
        <v>81.369239999999991</v>
      </c>
      <c r="F10" s="203">
        <v>75.793895000000006</v>
      </c>
      <c r="G10" s="217">
        <v>75.667265999999998</v>
      </c>
      <c r="H10" s="202">
        <v>69.249479999999991</v>
      </c>
      <c r="I10" s="203">
        <v>66.388362000000001</v>
      </c>
      <c r="J10" s="217">
        <v>65.863619999999997</v>
      </c>
      <c r="K10" s="202">
        <v>119.637241</v>
      </c>
      <c r="L10" s="203">
        <v>162.43356800000001</v>
      </c>
      <c r="M10" s="217">
        <v>189.49497400000001</v>
      </c>
      <c r="N10" s="294">
        <v>1309.009953</v>
      </c>
      <c r="O10" s="244">
        <v>0.17239596043213384</v>
      </c>
      <c r="P10" s="121"/>
      <c r="U10" s="149"/>
    </row>
    <row r="11" spans="1:21" x14ac:dyDescent="0.2">
      <c r="A11" s="242" t="s">
        <v>40</v>
      </c>
      <c r="B11" s="243">
        <v>8.6624540000000021</v>
      </c>
      <c r="C11" s="178">
        <v>7.2590229999999991</v>
      </c>
      <c r="D11" s="195">
        <v>7.4487230000000002</v>
      </c>
      <c r="E11" s="175">
        <v>5.0130939999999997</v>
      </c>
      <c r="F11" s="178">
        <v>4.9467059999999998</v>
      </c>
      <c r="G11" s="195">
        <v>3.8485170000000002</v>
      </c>
      <c r="H11" s="175">
        <v>3.1406350000000001</v>
      </c>
      <c r="I11" s="178">
        <v>3.0393320000000004</v>
      </c>
      <c r="J11" s="195">
        <v>3.5261819999999999</v>
      </c>
      <c r="K11" s="175">
        <v>5.6838869999999995</v>
      </c>
      <c r="L11" s="178">
        <v>7.7410389999999998</v>
      </c>
      <c r="M11" s="195">
        <v>8.8349670000000007</v>
      </c>
      <c r="N11" s="294">
        <v>69.144559000000001</v>
      </c>
      <c r="O11" s="244">
        <v>0.1275557232884916</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2.9899999999999999E-2</v>
      </c>
      <c r="C13" s="178">
        <v>4.0600000000000004E-2</v>
      </c>
      <c r="D13" s="195">
        <v>5.1999999999999998E-2</v>
      </c>
      <c r="E13" s="175">
        <v>8.7800000000000003E-2</v>
      </c>
      <c r="F13" s="178">
        <v>0.1008</v>
      </c>
      <c r="G13" s="195">
        <v>6.2100000000000002E-2</v>
      </c>
      <c r="H13" s="175">
        <v>4.9799999999999997E-2</v>
      </c>
      <c r="I13" s="178">
        <v>5.4899999999999997E-2</v>
      </c>
      <c r="J13" s="195">
        <v>1.9199999999999998E-2</v>
      </c>
      <c r="K13" s="175">
        <v>1.7600000000000001E-2</v>
      </c>
      <c r="L13" s="178">
        <v>5.5999999999999999E-3</v>
      </c>
      <c r="M13" s="195">
        <v>0</v>
      </c>
      <c r="N13" s="294">
        <v>0.52029999999999998</v>
      </c>
      <c r="O13" s="244">
        <v>5.9285711437083138E-2</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482.74954000000002</v>
      </c>
      <c r="C16" s="178">
        <v>367.53286699999995</v>
      </c>
      <c r="D16" s="195">
        <v>334.23989899999998</v>
      </c>
      <c r="E16" s="175">
        <v>205.34758499999998</v>
      </c>
      <c r="F16" s="178">
        <v>149.695965</v>
      </c>
      <c r="G16" s="195">
        <v>74.742755000000002</v>
      </c>
      <c r="H16" s="175">
        <v>71.744056000000015</v>
      </c>
      <c r="I16" s="178">
        <v>82.605008999999995</v>
      </c>
      <c r="J16" s="195">
        <v>112.15650199999999</v>
      </c>
      <c r="K16" s="175">
        <v>239.43237299999998</v>
      </c>
      <c r="L16" s="178">
        <v>302.94861400000002</v>
      </c>
      <c r="M16" s="195">
        <v>361.63218799999999</v>
      </c>
      <c r="N16" s="294">
        <v>2784.8273529999997</v>
      </c>
      <c r="O16" s="244">
        <v>7.4367342956024859E-2</v>
      </c>
      <c r="P16" s="121"/>
      <c r="U16" s="149"/>
    </row>
    <row r="17" spans="1:21" x14ac:dyDescent="0.2">
      <c r="A17" s="242" t="s">
        <v>77</v>
      </c>
      <c r="B17" s="243">
        <v>28.929860000000001</v>
      </c>
      <c r="C17" s="178">
        <v>24.288630000000001</v>
      </c>
      <c r="D17" s="195">
        <v>20.239999999999998</v>
      </c>
      <c r="E17" s="175">
        <v>0</v>
      </c>
      <c r="F17" s="178">
        <v>4.8378800000000002</v>
      </c>
      <c r="G17" s="195">
        <v>4.4778900000000004</v>
      </c>
      <c r="H17" s="175">
        <v>0</v>
      </c>
      <c r="I17" s="178">
        <v>2.7572299999999998</v>
      </c>
      <c r="J17" s="195">
        <v>6.2346400000000006</v>
      </c>
      <c r="K17" s="175">
        <v>16.382360000000002</v>
      </c>
      <c r="L17" s="178">
        <v>22.633279999999999</v>
      </c>
      <c r="M17" s="195">
        <v>25.83398</v>
      </c>
      <c r="N17" s="294">
        <v>156.61574999999999</v>
      </c>
      <c r="O17" s="244">
        <v>0.78677671859389908</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0</v>
      </c>
      <c r="C19" s="178">
        <v>0</v>
      </c>
      <c r="D19" s="195">
        <v>0</v>
      </c>
      <c r="E19" s="175">
        <v>0</v>
      </c>
      <c r="F19" s="178">
        <v>0</v>
      </c>
      <c r="G19" s="195">
        <v>0</v>
      </c>
      <c r="H19" s="175">
        <v>0</v>
      </c>
      <c r="I19" s="178">
        <v>0</v>
      </c>
      <c r="J19" s="195">
        <v>0</v>
      </c>
      <c r="K19" s="175">
        <v>0</v>
      </c>
      <c r="L19" s="178">
        <v>0</v>
      </c>
      <c r="M19" s="195">
        <v>0</v>
      </c>
      <c r="N19" s="294">
        <v>0</v>
      </c>
      <c r="O19" s="244">
        <v>0</v>
      </c>
      <c r="P19" s="121"/>
      <c r="U19" s="149"/>
    </row>
    <row r="20" spans="1:21" x14ac:dyDescent="0.2">
      <c r="A20" s="242" t="s">
        <v>35</v>
      </c>
      <c r="B20" s="243">
        <v>0</v>
      </c>
      <c r="C20" s="178">
        <v>0</v>
      </c>
      <c r="D20" s="195">
        <v>0</v>
      </c>
      <c r="E20" s="175">
        <v>0</v>
      </c>
      <c r="F20" s="178">
        <v>0</v>
      </c>
      <c r="G20" s="195">
        <v>8.8059999999999992</v>
      </c>
      <c r="H20" s="175">
        <v>4.569</v>
      </c>
      <c r="I20" s="178">
        <v>0</v>
      </c>
      <c r="J20" s="195">
        <v>0.87</v>
      </c>
      <c r="K20" s="175">
        <v>0</v>
      </c>
      <c r="L20" s="178">
        <v>0</v>
      </c>
      <c r="M20" s="195">
        <v>0</v>
      </c>
      <c r="N20" s="294">
        <v>14.244999999999999</v>
      </c>
      <c r="O20" s="244">
        <v>0.15315167877785196</v>
      </c>
      <c r="P20" s="121"/>
      <c r="U20" s="149"/>
    </row>
    <row r="21" spans="1:21" x14ac:dyDescent="0.2">
      <c r="A21" s="242" t="s">
        <v>34</v>
      </c>
      <c r="B21" s="243">
        <v>0.83399999999999996</v>
      </c>
      <c r="C21" s="178">
        <v>0.66</v>
      </c>
      <c r="D21" s="195">
        <v>0.67800000000000005</v>
      </c>
      <c r="E21" s="175">
        <v>0.55500000000000005</v>
      </c>
      <c r="F21" s="178">
        <v>0.54900000000000004</v>
      </c>
      <c r="G21" s="195">
        <v>0.69399999999999995</v>
      </c>
      <c r="H21" s="175">
        <v>0.68</v>
      </c>
      <c r="I21" s="178">
        <v>0.59899999999999998</v>
      </c>
      <c r="J21" s="195">
        <v>0.40100000000000002</v>
      </c>
      <c r="K21" s="175">
        <v>0.86</v>
      </c>
      <c r="L21" s="178">
        <v>0.999</v>
      </c>
      <c r="M21" s="195">
        <v>0.67400000000000004</v>
      </c>
      <c r="N21" s="294">
        <v>8.1829999999999998</v>
      </c>
      <c r="O21" s="244">
        <v>2.7029255005229292E-3</v>
      </c>
      <c r="P21" s="121"/>
      <c r="U21" s="149"/>
    </row>
    <row r="22" spans="1:21" x14ac:dyDescent="0.2">
      <c r="A22" s="242" t="s">
        <v>33</v>
      </c>
      <c r="B22" s="243">
        <v>0.15688999999999997</v>
      </c>
      <c r="C22" s="178">
        <v>0.12446500000000001</v>
      </c>
      <c r="D22" s="195">
        <v>0.10092</v>
      </c>
      <c r="E22" s="175">
        <v>6.6444000000000003E-2</v>
      </c>
      <c r="F22" s="178">
        <v>6.3361000000000001E-2</v>
      </c>
      <c r="G22" s="195">
        <v>4.1909999999999996E-2</v>
      </c>
      <c r="H22" s="175">
        <v>4.4967E-2</v>
      </c>
      <c r="I22" s="178">
        <v>3.2883000000000003E-2</v>
      </c>
      <c r="J22" s="195">
        <v>4.0314000000000003E-2</v>
      </c>
      <c r="K22" s="175">
        <v>6.1325999999999999E-2</v>
      </c>
      <c r="L22" s="178">
        <v>0.11048000000000001</v>
      </c>
      <c r="M22" s="195">
        <v>0.11898600000000001</v>
      </c>
      <c r="N22" s="294">
        <v>0.96294599999999997</v>
      </c>
      <c r="O22" s="244">
        <v>2.8133449678381352E-4</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0.22681799999999999</v>
      </c>
      <c r="C24" s="178">
        <v>0.22272500000000001</v>
      </c>
      <c r="D24" s="195">
        <v>0.76812000000000002</v>
      </c>
      <c r="E24" s="175">
        <v>0.12565200000000001</v>
      </c>
      <c r="F24" s="178">
        <v>9.1316000000000008E-2</v>
      </c>
      <c r="G24" s="195">
        <v>3.5482999999999994E-2</v>
      </c>
      <c r="H24" s="175">
        <v>4.7040000000000007E-3</v>
      </c>
      <c r="I24" s="178">
        <v>4.3559999999999996E-3</v>
      </c>
      <c r="J24" s="195">
        <v>3.3423479999999999</v>
      </c>
      <c r="K24" s="175">
        <v>6.1024000000000002E-2</v>
      </c>
      <c r="L24" s="178">
        <v>0.41863500000000003</v>
      </c>
      <c r="M24" s="195">
        <v>0.25866699999999998</v>
      </c>
      <c r="N24" s="294">
        <v>5.5598479999999997</v>
      </c>
      <c r="O24" s="244">
        <v>4.1201923803021373E-2</v>
      </c>
      <c r="P24" s="121"/>
      <c r="U24" s="149"/>
    </row>
    <row r="25" spans="1:21" x14ac:dyDescent="0.2">
      <c r="A25" s="242" t="s">
        <v>31</v>
      </c>
      <c r="B25" s="243">
        <v>65.400095999999991</v>
      </c>
      <c r="C25" s="203">
        <v>53.019066999999993</v>
      </c>
      <c r="D25" s="217">
        <v>54.298629999999989</v>
      </c>
      <c r="E25" s="202">
        <v>47.998855000000006</v>
      </c>
      <c r="F25" s="203">
        <v>32.780207000000004</v>
      </c>
      <c r="G25" s="217">
        <v>23.647984999999998</v>
      </c>
      <c r="H25" s="202">
        <v>35.325814000000001</v>
      </c>
      <c r="I25" s="203">
        <v>30.414665999999997</v>
      </c>
      <c r="J25" s="217">
        <v>31.185391999999993</v>
      </c>
      <c r="K25" s="202">
        <v>53.315918000000003</v>
      </c>
      <c r="L25" s="203">
        <v>78.279496999999949</v>
      </c>
      <c r="M25" s="217">
        <v>99.678787000000028</v>
      </c>
      <c r="N25" s="294">
        <v>605.3449139999999</v>
      </c>
      <c r="O25" s="244">
        <v>2.6057941902557249E-2</v>
      </c>
      <c r="P25" s="121"/>
      <c r="U25" s="118"/>
    </row>
    <row r="26" spans="1:21" ht="13.5" customHeight="1" x14ac:dyDescent="0.2">
      <c r="A26" s="288" t="s">
        <v>173</v>
      </c>
      <c r="B26" s="281">
        <v>686.62217445384624</v>
      </c>
      <c r="C26" s="282">
        <v>550.62659997977244</v>
      </c>
      <c r="D26" s="283">
        <v>530.76139508294796</v>
      </c>
      <c r="E26" s="281">
        <v>321.25866430507239</v>
      </c>
      <c r="F26" s="282">
        <v>253.62121488758032</v>
      </c>
      <c r="G26" s="283">
        <v>183.11946428075319</v>
      </c>
      <c r="H26" s="281">
        <v>180.86209199999999</v>
      </c>
      <c r="I26" s="282">
        <v>162.50555000000003</v>
      </c>
      <c r="J26" s="283">
        <v>202.39293347985696</v>
      </c>
      <c r="K26" s="281">
        <v>402.94777018925237</v>
      </c>
      <c r="L26" s="282">
        <v>535.45677806781453</v>
      </c>
      <c r="M26" s="283">
        <v>650.09111989682208</v>
      </c>
      <c r="N26" s="291">
        <v>4660.2657566237176</v>
      </c>
      <c r="O26" s="293">
        <v>5.9781262872619291E-2</v>
      </c>
      <c r="P26" s="11"/>
      <c r="U26" s="94"/>
    </row>
    <row r="27" spans="1:21" ht="12.75" customHeight="1" x14ac:dyDescent="0.2">
      <c r="A27" s="242" t="s">
        <v>26</v>
      </c>
      <c r="B27" s="243">
        <v>130.34006599999998</v>
      </c>
      <c r="C27" s="203">
        <v>106.90576599999999</v>
      </c>
      <c r="D27" s="217">
        <v>105.05625500000002</v>
      </c>
      <c r="E27" s="202">
        <v>66.026965999999987</v>
      </c>
      <c r="F27" s="203">
        <v>49.777009000000014</v>
      </c>
      <c r="G27" s="217">
        <v>46.928386000000003</v>
      </c>
      <c r="H27" s="202">
        <v>61.340843999999997</v>
      </c>
      <c r="I27" s="203">
        <v>45.178833000000004</v>
      </c>
      <c r="J27" s="217">
        <v>51.231167000000006</v>
      </c>
      <c r="K27" s="202">
        <v>72.00657600000001</v>
      </c>
      <c r="L27" s="203">
        <v>96.667600000000007</v>
      </c>
      <c r="M27" s="217">
        <v>105.88028200000001</v>
      </c>
      <c r="N27" s="294">
        <v>937.33974999999998</v>
      </c>
      <c r="O27" s="244">
        <v>4.5199017297144914E-2</v>
      </c>
      <c r="P27" s="121"/>
      <c r="U27" s="94"/>
    </row>
    <row r="28" spans="1:21" ht="12.75" customHeight="1" x14ac:dyDescent="0.2">
      <c r="A28" s="242" t="s">
        <v>0</v>
      </c>
      <c r="B28" s="243">
        <v>2.9777900000000002</v>
      </c>
      <c r="C28" s="178">
        <v>2.3903199999999996</v>
      </c>
      <c r="D28" s="195">
        <v>2.31887</v>
      </c>
      <c r="E28" s="175">
        <v>1.5473400000000002</v>
      </c>
      <c r="F28" s="178">
        <v>1.0166900000000001</v>
      </c>
      <c r="G28" s="195">
        <v>0.69059999999999999</v>
      </c>
      <c r="H28" s="175">
        <v>2.50136</v>
      </c>
      <c r="I28" s="178">
        <v>1.3226899999999999</v>
      </c>
      <c r="J28" s="195">
        <v>3.5882499999999999</v>
      </c>
      <c r="K28" s="175">
        <v>7.1381399999999999</v>
      </c>
      <c r="L28" s="178">
        <v>5.7059999999999995</v>
      </c>
      <c r="M28" s="195">
        <v>5.8820399999999999</v>
      </c>
      <c r="N28" s="294">
        <v>37.080089999999998</v>
      </c>
      <c r="O28" s="244">
        <v>1.7306877826542812E-2</v>
      </c>
      <c r="P28" s="121"/>
      <c r="U28" s="94"/>
    </row>
    <row r="29" spans="1:21" ht="12.75" customHeight="1" x14ac:dyDescent="0.2">
      <c r="A29" s="242" t="s">
        <v>1</v>
      </c>
      <c r="B29" s="243">
        <v>9.795496</v>
      </c>
      <c r="C29" s="178">
        <v>7.2768010000000007</v>
      </c>
      <c r="D29" s="195">
        <v>7.3735159999999995</v>
      </c>
      <c r="E29" s="175">
        <v>3.4128890000000003</v>
      </c>
      <c r="F29" s="178">
        <v>1.3366099999999999</v>
      </c>
      <c r="G29" s="195">
        <v>0.22505700000000001</v>
      </c>
      <c r="H29" s="175">
        <v>0.17275800000000002</v>
      </c>
      <c r="I29" s="178">
        <v>0.14438200000000001</v>
      </c>
      <c r="J29" s="195">
        <v>0.243538</v>
      </c>
      <c r="K29" s="175">
        <v>3.6309089999999999</v>
      </c>
      <c r="L29" s="178">
        <v>7.0055139999999998</v>
      </c>
      <c r="M29" s="195">
        <v>9.0906939999999992</v>
      </c>
      <c r="N29" s="294">
        <v>49.708163999999996</v>
      </c>
      <c r="O29" s="244">
        <v>7.3582530514474651E-2</v>
      </c>
      <c r="P29" s="121"/>
      <c r="U29" s="94"/>
    </row>
    <row r="30" spans="1:21" ht="12.75" customHeight="1" x14ac:dyDescent="0.2">
      <c r="A30" s="242" t="s">
        <v>2</v>
      </c>
      <c r="B30" s="243">
        <v>0.87042799999999998</v>
      </c>
      <c r="C30" s="178">
        <v>0.80631299999999995</v>
      </c>
      <c r="D30" s="195">
        <v>0.71440700000000001</v>
      </c>
      <c r="E30" s="175">
        <v>0.46667799999999998</v>
      </c>
      <c r="F30" s="178">
        <v>0.27594399999999997</v>
      </c>
      <c r="G30" s="195">
        <v>0.13497800000000001</v>
      </c>
      <c r="H30" s="175">
        <v>0.11661599999999998</v>
      </c>
      <c r="I30" s="178">
        <v>9.4716999999999996E-2</v>
      </c>
      <c r="J30" s="195">
        <v>0.143067</v>
      </c>
      <c r="K30" s="175">
        <v>0.50154499999999991</v>
      </c>
      <c r="L30" s="178">
        <v>0.73731800000000003</v>
      </c>
      <c r="M30" s="195">
        <v>0.96565200000000007</v>
      </c>
      <c r="N30" s="294">
        <v>5.8276630000000003</v>
      </c>
      <c r="O30" s="244">
        <v>2.303255745408081E-2</v>
      </c>
      <c r="P30" s="121"/>
    </row>
    <row r="31" spans="1:21" x14ac:dyDescent="0.2">
      <c r="A31" s="242" t="s">
        <v>6</v>
      </c>
      <c r="B31" s="243">
        <v>2.7011314538462345</v>
      </c>
      <c r="C31" s="178">
        <v>2.1433919797724283</v>
      </c>
      <c r="D31" s="195">
        <v>2.5471310829479656</v>
      </c>
      <c r="E31" s="175">
        <v>1.9823133050723971</v>
      </c>
      <c r="F31" s="178">
        <v>1.9044618875803034</v>
      </c>
      <c r="G31" s="195">
        <v>1.1378312807531483</v>
      </c>
      <c r="H31" s="175">
        <v>0.53785000000000005</v>
      </c>
      <c r="I31" s="178">
        <v>0.41287999999999997</v>
      </c>
      <c r="J31" s="195">
        <v>0.67177047985694283</v>
      </c>
      <c r="K31" s="175">
        <v>1.3086351892522956</v>
      </c>
      <c r="L31" s="178">
        <v>2.9285040678145902</v>
      </c>
      <c r="M31" s="195">
        <v>2.8417438968221309</v>
      </c>
      <c r="N31" s="294">
        <v>21.117644623718437</v>
      </c>
      <c r="O31" s="244">
        <v>5.5096086576235326E-2</v>
      </c>
      <c r="P31" s="121"/>
    </row>
    <row r="32" spans="1:21" x14ac:dyDescent="0.2">
      <c r="A32" s="242" t="s">
        <v>25</v>
      </c>
      <c r="B32" s="243">
        <v>319.40521640871935</v>
      </c>
      <c r="C32" s="178">
        <v>252.79713165536202</v>
      </c>
      <c r="D32" s="195">
        <v>245.27871996296292</v>
      </c>
      <c r="E32" s="175">
        <v>150.76699814893612</v>
      </c>
      <c r="F32" s="178">
        <v>121.88082123595507</v>
      </c>
      <c r="G32" s="195">
        <v>70.409087490683262</v>
      </c>
      <c r="H32" s="175">
        <v>55.248055781659382</v>
      </c>
      <c r="I32" s="178">
        <v>53.652160636363647</v>
      </c>
      <c r="J32" s="195">
        <v>78.86275343609023</v>
      </c>
      <c r="K32" s="175">
        <v>187.44923177981656</v>
      </c>
      <c r="L32" s="178">
        <v>259.66582220066886</v>
      </c>
      <c r="M32" s="195">
        <v>317.47393395500455</v>
      </c>
      <c r="N32" s="294">
        <v>2112.8899326922219</v>
      </c>
      <c r="O32" s="244">
        <v>6.305528154585105E-2</v>
      </c>
      <c r="P32" s="121"/>
    </row>
    <row r="33" spans="1:16" x14ac:dyDescent="0.2">
      <c r="A33" s="242" t="s">
        <v>5</v>
      </c>
      <c r="B33" s="243">
        <v>199.82229959128063</v>
      </c>
      <c r="C33" s="178">
        <v>161.77712334463794</v>
      </c>
      <c r="D33" s="195">
        <v>154.98943303703703</v>
      </c>
      <c r="E33" s="175">
        <v>91.642215851063824</v>
      </c>
      <c r="F33" s="178">
        <v>73.913848764044943</v>
      </c>
      <c r="G33" s="195">
        <v>59.986952509316765</v>
      </c>
      <c r="H33" s="175">
        <v>58.119246218340614</v>
      </c>
      <c r="I33" s="178">
        <v>58.988600363636372</v>
      </c>
      <c r="J33" s="195">
        <v>63.982144563909777</v>
      </c>
      <c r="K33" s="175">
        <v>120.60365822018348</v>
      </c>
      <c r="L33" s="178">
        <v>148.6586517993311</v>
      </c>
      <c r="M33" s="195">
        <v>188.86842404499541</v>
      </c>
      <c r="N33" s="294">
        <v>1381.3525983077777</v>
      </c>
      <c r="O33" s="244">
        <v>7.4035550476552345E-2</v>
      </c>
      <c r="P33" s="121"/>
    </row>
    <row r="34" spans="1:16" x14ac:dyDescent="0.2">
      <c r="A34" s="242" t="s">
        <v>3</v>
      </c>
      <c r="B34" s="243">
        <v>20.709747</v>
      </c>
      <c r="C34" s="203">
        <v>16.529752999999999</v>
      </c>
      <c r="D34" s="217">
        <v>12.483063</v>
      </c>
      <c r="E34" s="202">
        <v>5.413263999999999</v>
      </c>
      <c r="F34" s="203">
        <v>3.5158300000000002</v>
      </c>
      <c r="G34" s="217">
        <v>3.6065720000000003</v>
      </c>
      <c r="H34" s="202">
        <v>2.8253620000000002</v>
      </c>
      <c r="I34" s="203">
        <v>2.7112870000000004</v>
      </c>
      <c r="J34" s="217">
        <v>3.6702430000000001</v>
      </c>
      <c r="K34" s="202">
        <v>10.309075</v>
      </c>
      <c r="L34" s="203">
        <v>14.087367999999998</v>
      </c>
      <c r="M34" s="217">
        <v>19.088349999999998</v>
      </c>
      <c r="N34" s="294">
        <v>114.94991399999998</v>
      </c>
      <c r="O34" s="244">
        <v>7.2006409809306157E-2</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5.7418080612264222E-2</v>
      </c>
    </row>
    <row r="40" spans="1:16" x14ac:dyDescent="0.2">
      <c r="B40" s="140"/>
      <c r="C40" s="140"/>
      <c r="D40" s="140"/>
      <c r="M40" s="129" t="s">
        <v>63</v>
      </c>
      <c r="N40" s="136">
        <f>O8</f>
        <v>4.700560092061664E-2</v>
      </c>
    </row>
    <row r="41" spans="1:16" x14ac:dyDescent="0.2">
      <c r="B41" s="94"/>
      <c r="C41" s="94"/>
      <c r="D41" s="94"/>
      <c r="M41" s="129" t="s">
        <v>125</v>
      </c>
      <c r="N41" s="136">
        <f>O9</f>
        <v>5.7657399340842304E-2</v>
      </c>
    </row>
  </sheetData>
  <mergeCells count="6">
    <mergeCell ref="O5:O6"/>
    <mergeCell ref="B5:D5"/>
    <mergeCell ref="E5:G5"/>
    <mergeCell ref="H5:J5"/>
    <mergeCell ref="K5:M5"/>
    <mergeCell ref="N5:N6"/>
  </mergeCells>
  <conditionalFormatting sqref="O10:O25">
    <cfRule type="dataBar" priority="2">
      <dataBar>
        <cfvo type="num" val="0"/>
        <cfvo type="num" val="1"/>
        <color rgb="FF63C384"/>
      </dataBar>
      <extLst>
        <ext xmlns:x14="http://schemas.microsoft.com/office/spreadsheetml/2009/9/main" uri="{B025F937-C7B1-47D3-B67F-A62EFF666E3E}">
          <x14:id>{029605AC-0507-4D5B-8D5B-24A1B2AF878B}</x14:id>
        </ext>
      </extLst>
    </cfRule>
  </conditionalFormatting>
  <conditionalFormatting sqref="O27:O34">
    <cfRule type="dataBar" priority="1">
      <dataBar>
        <cfvo type="num" val="0"/>
        <cfvo type="num" val="1"/>
        <color rgb="FF63C384"/>
      </dataBar>
      <extLst>
        <ext xmlns:x14="http://schemas.microsoft.com/office/spreadsheetml/2009/9/main" uri="{B025F937-C7B1-47D3-B67F-A62EFF666E3E}">
          <x14:id>{98E4EA45-E805-420E-AF4E-163985420ECC}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98E4EA45-E805-420E-AF4E-163985420EC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customWidth="1"/>
    <col min="4" max="4" width="14.42578125" style="90" customWidth="1"/>
    <col min="5" max="5" width="8" style="90" customWidth="1"/>
    <col min="6" max="6" width="14.42578125" style="90" customWidth="1"/>
    <col min="7" max="7" width="8" style="90" customWidth="1"/>
    <col min="8" max="8" width="14.42578125" style="90" customWidth="1"/>
    <col min="9" max="9" width="8" style="90" customWidth="1"/>
    <col min="10" max="10" width="14.42578125" style="90" customWidth="1"/>
    <col min="11" max="11" width="8" style="90" customWidth="1"/>
    <col min="12" max="12" width="14.42578125" style="90" customWidth="1"/>
    <col min="13" max="13" width="8" style="90" customWidth="1"/>
    <col min="14" max="26" width="9.140625" style="90" customWidth="1"/>
    <col min="27" max="16384" width="9.140625" style="90"/>
  </cols>
  <sheetData>
    <row r="1" spans="1:21" ht="18.75" x14ac:dyDescent="0.3">
      <c r="A1" s="109" t="s">
        <v>50</v>
      </c>
      <c r="B1" s="118"/>
      <c r="C1" s="118"/>
      <c r="D1" s="118"/>
      <c r="E1" s="118"/>
      <c r="F1" s="118"/>
      <c r="G1" s="118"/>
      <c r="H1" s="118"/>
      <c r="I1" s="118"/>
      <c r="J1" s="118"/>
      <c r="K1" s="118"/>
      <c r="L1" s="118"/>
      <c r="M1" s="110" t="e">
        <f>Obsah!#REF!</f>
        <v>#REF!</v>
      </c>
      <c r="N1" s="121"/>
      <c r="O1" s="118"/>
    </row>
    <row r="2" spans="1:21" ht="7.5" customHeight="1" x14ac:dyDescent="0.3">
      <c r="A2" s="109"/>
      <c r="B2" s="118"/>
      <c r="C2" s="118"/>
      <c r="D2" s="118"/>
      <c r="E2" s="118"/>
      <c r="F2" s="118"/>
      <c r="G2" s="118"/>
      <c r="H2" s="118"/>
      <c r="I2" s="118"/>
      <c r="J2" s="118"/>
      <c r="K2" s="118"/>
      <c r="L2" s="118"/>
      <c r="M2" s="118"/>
      <c r="N2" s="121"/>
      <c r="O2" s="118"/>
    </row>
    <row r="3" spans="1:21" x14ac:dyDescent="0.2">
      <c r="A3" s="31"/>
      <c r="B3" s="385"/>
      <c r="C3" s="385"/>
      <c r="D3" s="385"/>
      <c r="E3" s="385"/>
      <c r="F3" s="385"/>
      <c r="G3" s="386"/>
      <c r="H3" s="392"/>
      <c r="I3" s="385"/>
      <c r="J3" s="385"/>
      <c r="K3" s="385"/>
      <c r="L3" s="385"/>
      <c r="M3" s="385"/>
      <c r="N3" s="55"/>
    </row>
    <row r="4" spans="1:21" ht="13.5" customHeight="1" x14ac:dyDescent="0.2">
      <c r="A4" s="31"/>
      <c r="B4" s="393"/>
      <c r="C4" s="394"/>
      <c r="D4" s="394"/>
      <c r="E4" s="394"/>
      <c r="F4" s="394"/>
      <c r="G4" s="395"/>
      <c r="H4" s="393"/>
      <c r="I4" s="394"/>
      <c r="J4" s="394"/>
      <c r="K4" s="394"/>
      <c r="L4" s="394"/>
      <c r="M4" s="394"/>
      <c r="N4" s="56"/>
    </row>
    <row r="5" spans="1:21" x14ac:dyDescent="0.2">
      <c r="A5" s="18"/>
      <c r="B5" s="391"/>
      <c r="C5" s="390"/>
      <c r="D5" s="391"/>
      <c r="E5" s="390"/>
      <c r="F5" s="391"/>
      <c r="G5" s="390"/>
      <c r="H5" s="391"/>
      <c r="I5" s="390"/>
      <c r="J5" s="391"/>
      <c r="K5" s="390"/>
      <c r="L5" s="391"/>
      <c r="M5" s="389"/>
      <c r="N5" s="57"/>
    </row>
    <row r="6" spans="1:21" x14ac:dyDescent="0.2">
      <c r="A6" s="16"/>
      <c r="B6" s="67"/>
      <c r="C6" s="35"/>
      <c r="D6" s="35"/>
      <c r="E6" s="35"/>
      <c r="F6" s="35"/>
      <c r="G6" s="35"/>
      <c r="H6" s="35"/>
      <c r="I6" s="35"/>
      <c r="J6" s="35"/>
      <c r="K6" s="35"/>
      <c r="L6" s="35"/>
      <c r="M6" s="52"/>
      <c r="N6" s="57"/>
    </row>
    <row r="7" spans="1:21" x14ac:dyDescent="0.2">
      <c r="A7" s="382"/>
      <c r="B7" s="380"/>
      <c r="C7" s="381"/>
      <c r="D7" s="381"/>
      <c r="E7" s="381"/>
      <c r="F7" s="381"/>
      <c r="G7" s="384"/>
      <c r="H7" s="380"/>
      <c r="I7" s="381"/>
      <c r="J7" s="381"/>
      <c r="K7" s="381"/>
      <c r="L7" s="381"/>
      <c r="M7" s="381"/>
      <c r="N7" s="58"/>
    </row>
    <row r="8" spans="1:21" x14ac:dyDescent="0.2">
      <c r="A8" s="383"/>
      <c r="B8" s="37"/>
      <c r="C8" s="49"/>
      <c r="D8" s="38"/>
      <c r="E8" s="49"/>
      <c r="F8" s="38"/>
      <c r="G8" s="49"/>
      <c r="H8" s="37"/>
      <c r="I8" s="49"/>
      <c r="J8" s="38"/>
      <c r="K8" s="49"/>
      <c r="L8" s="38"/>
      <c r="M8" s="49"/>
      <c r="N8" s="59"/>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85"/>
      <c r="C18" s="385"/>
      <c r="D18" s="385"/>
      <c r="E18" s="385"/>
      <c r="F18" s="385"/>
      <c r="G18" s="386"/>
      <c r="H18" s="8"/>
      <c r="I18" s="8"/>
      <c r="J18" s="8"/>
      <c r="K18" s="8"/>
      <c r="L18" s="8"/>
      <c r="M18" s="8"/>
      <c r="N18" s="121"/>
      <c r="O18" s="118"/>
      <c r="P18" s="63"/>
      <c r="Q18" s="42"/>
      <c r="R18" s="9"/>
      <c r="S18" s="9"/>
      <c r="T18" s="9"/>
    </row>
    <row r="19" spans="1:20" x14ac:dyDescent="0.2">
      <c r="A19" s="40"/>
      <c r="B19" s="387"/>
      <c r="C19" s="388"/>
      <c r="D19" s="388"/>
      <c r="E19" s="388"/>
      <c r="F19" s="388"/>
      <c r="G19" s="388"/>
      <c r="H19" s="121"/>
      <c r="I19" s="122"/>
      <c r="J19" s="123"/>
      <c r="K19" s="54"/>
      <c r="L19" s="123"/>
      <c r="M19" s="124"/>
      <c r="N19" s="121"/>
      <c r="O19" s="118"/>
      <c r="P19" s="63"/>
      <c r="Q19" s="42"/>
      <c r="R19" s="9"/>
      <c r="S19" s="9"/>
      <c r="T19" s="9"/>
    </row>
    <row r="20" spans="1:20" x14ac:dyDescent="0.2">
      <c r="A20" s="41"/>
      <c r="B20" s="389"/>
      <c r="C20" s="390"/>
      <c r="D20" s="389"/>
      <c r="E20" s="390"/>
      <c r="F20" s="389"/>
      <c r="G20" s="390"/>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78"/>
      <c r="B22" s="380"/>
      <c r="C22" s="381"/>
      <c r="D22" s="381"/>
      <c r="E22" s="381"/>
      <c r="F22" s="381"/>
      <c r="G22" s="381"/>
      <c r="H22" s="121"/>
      <c r="I22" s="122"/>
      <c r="J22" s="123"/>
      <c r="K22" s="54"/>
      <c r="L22" s="123"/>
      <c r="M22" s="124"/>
      <c r="N22" s="121"/>
      <c r="O22" s="118"/>
      <c r="P22" s="63"/>
      <c r="Q22" s="42"/>
      <c r="R22" s="9"/>
      <c r="S22" s="9"/>
      <c r="T22" s="9"/>
    </row>
    <row r="23" spans="1:20" x14ac:dyDescent="0.2">
      <c r="A23" s="379"/>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L41"/>
  <sheetViews>
    <sheetView showGridLines="0" topLeftCell="A7" zoomScaleNormal="100" workbookViewId="0">
      <selection activeCell="D33" sqref="D33"/>
    </sheetView>
  </sheetViews>
  <sheetFormatPr defaultColWidth="9.140625" defaultRowHeight="12" x14ac:dyDescent="0.2"/>
  <cols>
    <col min="1" max="1" width="4.7109375" style="90" customWidth="1"/>
    <col min="2" max="6" width="9.140625" style="90"/>
    <col min="7" max="7" width="9.140625" style="90" customWidth="1"/>
    <col min="8" max="8" width="9.140625" style="96" customWidth="1"/>
    <col min="9" max="9" width="9.140625" style="90" customWidth="1"/>
    <col min="10" max="10" width="9" style="90" customWidth="1"/>
    <col min="11" max="11" width="12.28515625" style="90" customWidth="1"/>
    <col min="12" max="16384" width="9.140625" style="90"/>
  </cols>
  <sheetData>
    <row r="1" spans="1:11" ht="18.75" x14ac:dyDescent="0.2">
      <c r="A1" s="170" t="s">
        <v>43</v>
      </c>
      <c r="J1" s="97"/>
      <c r="K1" s="97"/>
    </row>
    <row r="2" spans="1:11" ht="6" customHeight="1" x14ac:dyDescent="0.2">
      <c r="A2" s="98"/>
      <c r="B2" s="99"/>
      <c r="C2" s="99"/>
      <c r="D2" s="99"/>
      <c r="E2" s="99"/>
      <c r="F2" s="99"/>
      <c r="G2" s="99"/>
      <c r="H2" s="100"/>
      <c r="I2" s="99"/>
      <c r="J2" s="101"/>
      <c r="K2" s="101"/>
    </row>
    <row r="3" spans="1:11" s="99" customFormat="1" ht="15" x14ac:dyDescent="0.25">
      <c r="A3" s="246" t="s">
        <v>206</v>
      </c>
      <c r="B3" s="247" t="s">
        <v>30</v>
      </c>
      <c r="C3" s="106"/>
      <c r="D3" s="106"/>
      <c r="E3" s="106"/>
      <c r="F3" s="106"/>
      <c r="G3" s="106"/>
      <c r="H3" s="248"/>
      <c r="I3" s="249"/>
      <c r="J3" s="250"/>
      <c r="K3" s="264">
        <v>4</v>
      </c>
    </row>
    <row r="4" spans="1:11" s="99" customFormat="1" ht="15" x14ac:dyDescent="0.25">
      <c r="A4" s="246" t="s">
        <v>207</v>
      </c>
      <c r="B4" s="247" t="s">
        <v>277</v>
      </c>
      <c r="C4" s="106"/>
      <c r="D4" s="106"/>
      <c r="E4" s="106"/>
      <c r="F4" s="106"/>
      <c r="G4" s="106"/>
      <c r="H4" s="248"/>
      <c r="I4" s="249"/>
      <c r="J4" s="250"/>
      <c r="K4" s="264">
        <v>5</v>
      </c>
    </row>
    <row r="5" spans="1:11" s="99" customFormat="1" ht="15" x14ac:dyDescent="0.25">
      <c r="A5" s="246" t="s">
        <v>208</v>
      </c>
      <c r="B5" s="247" t="s">
        <v>75</v>
      </c>
      <c r="C5" s="106"/>
      <c r="D5" s="106"/>
      <c r="E5" s="249"/>
      <c r="F5" s="249"/>
      <c r="G5" s="249"/>
      <c r="H5" s="106"/>
      <c r="I5" s="249"/>
      <c r="J5" s="106"/>
      <c r="K5" s="264">
        <v>6</v>
      </c>
    </row>
    <row r="6" spans="1:11" s="99" customFormat="1" ht="15" x14ac:dyDescent="0.25">
      <c r="A6" s="246" t="s">
        <v>238</v>
      </c>
      <c r="B6" s="247" t="s">
        <v>239</v>
      </c>
      <c r="C6" s="106"/>
      <c r="D6" s="106"/>
      <c r="E6" s="249"/>
      <c r="F6" s="249"/>
      <c r="G6" s="249"/>
      <c r="H6" s="106"/>
      <c r="I6" s="249"/>
      <c r="J6" s="106"/>
      <c r="K6" s="264">
        <v>7</v>
      </c>
    </row>
    <row r="7" spans="1:11" s="99" customFormat="1" ht="15" x14ac:dyDescent="0.25">
      <c r="A7" s="251" t="s">
        <v>210</v>
      </c>
      <c r="B7" s="252" t="s">
        <v>120</v>
      </c>
      <c r="C7" s="106"/>
      <c r="D7" s="106"/>
      <c r="E7" s="249"/>
      <c r="F7" s="249"/>
      <c r="G7" s="249"/>
      <c r="H7" s="106"/>
      <c r="I7" s="249"/>
      <c r="J7" s="106"/>
      <c r="K7" s="265">
        <v>7</v>
      </c>
    </row>
    <row r="8" spans="1:11" s="99" customFormat="1" ht="15" x14ac:dyDescent="0.25">
      <c r="A8" s="251" t="s">
        <v>211</v>
      </c>
      <c r="B8" s="252" t="s">
        <v>119</v>
      </c>
      <c r="C8" s="106"/>
      <c r="D8" s="106"/>
      <c r="E8" s="249"/>
      <c r="F8" s="249"/>
      <c r="G8" s="249"/>
      <c r="H8" s="106"/>
      <c r="I8" s="249"/>
      <c r="J8" s="106"/>
      <c r="K8" s="265">
        <v>8</v>
      </c>
    </row>
    <row r="9" spans="1:11" s="99" customFormat="1" ht="15" x14ac:dyDescent="0.25">
      <c r="A9" s="251" t="s">
        <v>212</v>
      </c>
      <c r="B9" s="252" t="s">
        <v>121</v>
      </c>
      <c r="C9" s="106"/>
      <c r="D9" s="106"/>
      <c r="E9" s="249"/>
      <c r="F9" s="249"/>
      <c r="G9" s="249"/>
      <c r="H9" s="106"/>
      <c r="I9" s="249"/>
      <c r="J9" s="106"/>
      <c r="K9" s="265">
        <v>9</v>
      </c>
    </row>
    <row r="10" spans="1:11" s="99" customFormat="1" ht="15" x14ac:dyDescent="0.25">
      <c r="A10" s="246" t="s">
        <v>240</v>
      </c>
      <c r="B10" s="247" t="s">
        <v>125</v>
      </c>
      <c r="C10" s="253"/>
      <c r="D10" s="253"/>
      <c r="E10" s="254"/>
      <c r="F10" s="254"/>
      <c r="G10" s="254"/>
      <c r="H10" s="253"/>
      <c r="I10" s="254"/>
      <c r="J10" s="253"/>
      <c r="K10" s="264">
        <v>10</v>
      </c>
    </row>
    <row r="11" spans="1:11" s="99" customFormat="1" ht="15" x14ac:dyDescent="0.25">
      <c r="A11" s="251" t="s">
        <v>213</v>
      </c>
      <c r="B11" s="252" t="s">
        <v>128</v>
      </c>
      <c r="C11" s="106"/>
      <c r="D11" s="106"/>
      <c r="E11" s="249"/>
      <c r="F11" s="249"/>
      <c r="G11" s="249"/>
      <c r="H11" s="106"/>
      <c r="I11" s="249"/>
      <c r="J11" s="106"/>
      <c r="K11" s="265">
        <v>10</v>
      </c>
    </row>
    <row r="12" spans="1:11" s="99" customFormat="1" ht="15" x14ac:dyDescent="0.25">
      <c r="A12" s="251" t="s">
        <v>214</v>
      </c>
      <c r="B12" s="252" t="s">
        <v>129</v>
      </c>
      <c r="C12" s="106"/>
      <c r="D12" s="106"/>
      <c r="E12" s="249"/>
      <c r="F12" s="249"/>
      <c r="G12" s="249"/>
      <c r="H12" s="106"/>
      <c r="I12" s="249"/>
      <c r="J12" s="106"/>
      <c r="K12" s="265">
        <v>11</v>
      </c>
    </row>
    <row r="13" spans="1:11" s="99" customFormat="1" ht="15" x14ac:dyDescent="0.25">
      <c r="A13" s="251" t="s">
        <v>215</v>
      </c>
      <c r="B13" s="252" t="s">
        <v>130</v>
      </c>
      <c r="C13" s="106"/>
      <c r="D13" s="255"/>
      <c r="E13" s="249"/>
      <c r="F13" s="249"/>
      <c r="G13" s="249"/>
      <c r="H13" s="106"/>
      <c r="I13" s="249"/>
      <c r="J13" s="106"/>
      <c r="K13" s="265">
        <v>12</v>
      </c>
    </row>
    <row r="14" spans="1:11" s="99" customFormat="1" ht="15" x14ac:dyDescent="0.25">
      <c r="A14" s="251" t="s">
        <v>216</v>
      </c>
      <c r="B14" s="252" t="s">
        <v>133</v>
      </c>
      <c r="C14" s="106"/>
      <c r="D14" s="106"/>
      <c r="E14" s="249"/>
      <c r="F14" s="249"/>
      <c r="G14" s="249"/>
      <c r="H14" s="106"/>
      <c r="I14" s="249"/>
      <c r="J14" s="106"/>
      <c r="K14" s="265">
        <v>13</v>
      </c>
    </row>
    <row r="15" spans="1:11" s="99" customFormat="1" ht="15" x14ac:dyDescent="0.25">
      <c r="A15" s="246" t="s">
        <v>209</v>
      </c>
      <c r="B15" s="247" t="s">
        <v>299</v>
      </c>
      <c r="C15" s="253"/>
      <c r="D15" s="253"/>
      <c r="E15" s="254"/>
      <c r="F15" s="254"/>
      <c r="G15" s="254"/>
      <c r="H15" s="253"/>
      <c r="I15" s="254"/>
      <c r="J15" s="253"/>
      <c r="K15" s="264">
        <v>14</v>
      </c>
    </row>
    <row r="16" spans="1:11" s="99" customFormat="1" ht="15" x14ac:dyDescent="0.25">
      <c r="A16" s="246" t="s">
        <v>250</v>
      </c>
      <c r="B16" s="247" t="s">
        <v>251</v>
      </c>
      <c r="C16" s="253"/>
      <c r="D16" s="253"/>
      <c r="E16" s="254"/>
      <c r="F16" s="254"/>
      <c r="G16" s="254"/>
      <c r="H16" s="253"/>
      <c r="I16" s="254"/>
      <c r="J16" s="253"/>
      <c r="K16" s="264">
        <v>15</v>
      </c>
    </row>
    <row r="17" spans="1:12" s="99" customFormat="1" ht="15" x14ac:dyDescent="0.25">
      <c r="A17" s="251" t="s">
        <v>217</v>
      </c>
      <c r="B17" s="252" t="s">
        <v>126</v>
      </c>
      <c r="C17" s="106"/>
      <c r="D17" s="106"/>
      <c r="E17" s="249"/>
      <c r="F17" s="249"/>
      <c r="G17" s="249"/>
      <c r="H17" s="106"/>
      <c r="I17" s="249"/>
      <c r="J17" s="106"/>
      <c r="K17" s="265">
        <v>15</v>
      </c>
    </row>
    <row r="18" spans="1:12" s="99" customFormat="1" ht="15" x14ac:dyDescent="0.25">
      <c r="A18" s="251" t="s">
        <v>218</v>
      </c>
      <c r="B18" s="252" t="s">
        <v>127</v>
      </c>
      <c r="C18" s="106"/>
      <c r="D18" s="106"/>
      <c r="E18" s="249"/>
      <c r="F18" s="249"/>
      <c r="G18" s="249"/>
      <c r="H18" s="106"/>
      <c r="I18" s="249"/>
      <c r="J18" s="106"/>
      <c r="K18" s="265">
        <v>16</v>
      </c>
    </row>
    <row r="19" spans="1:12" s="220" customFormat="1" ht="15" x14ac:dyDescent="0.25">
      <c r="A19" s="246" t="s">
        <v>252</v>
      </c>
      <c r="B19" s="247" t="s">
        <v>306</v>
      </c>
      <c r="C19" s="253"/>
      <c r="D19" s="253"/>
      <c r="E19" s="254"/>
      <c r="F19" s="254"/>
      <c r="G19" s="254"/>
      <c r="H19" s="253"/>
      <c r="I19" s="254"/>
      <c r="J19" s="253"/>
      <c r="K19" s="264">
        <v>17</v>
      </c>
      <c r="L19" s="99"/>
    </row>
    <row r="20" spans="1:12" s="99" customFormat="1" ht="15" x14ac:dyDescent="0.25">
      <c r="A20" s="251" t="s">
        <v>219</v>
      </c>
      <c r="B20" s="252" t="s">
        <v>152</v>
      </c>
      <c r="C20" s="106"/>
      <c r="D20" s="106"/>
      <c r="E20" s="249"/>
      <c r="F20" s="249"/>
      <c r="G20" s="249"/>
      <c r="H20" s="106"/>
      <c r="I20" s="249"/>
      <c r="J20" s="106"/>
      <c r="K20" s="265">
        <v>17</v>
      </c>
    </row>
    <row r="21" spans="1:12" s="99" customFormat="1" ht="15" x14ac:dyDescent="0.25">
      <c r="A21" s="251" t="s">
        <v>220</v>
      </c>
      <c r="B21" s="252" t="s">
        <v>153</v>
      </c>
      <c r="C21" s="106"/>
      <c r="D21" s="106"/>
      <c r="E21" s="249"/>
      <c r="F21" s="249"/>
      <c r="G21" s="249"/>
      <c r="H21" s="106"/>
      <c r="I21" s="249"/>
      <c r="J21" s="106"/>
      <c r="K21" s="265">
        <v>18</v>
      </c>
    </row>
    <row r="22" spans="1:12" s="99" customFormat="1" ht="15" x14ac:dyDescent="0.25">
      <c r="A22" s="251" t="s">
        <v>221</v>
      </c>
      <c r="B22" s="252" t="s">
        <v>140</v>
      </c>
      <c r="C22" s="106"/>
      <c r="D22" s="106"/>
      <c r="E22" s="249"/>
      <c r="F22" s="249"/>
      <c r="G22" s="249"/>
      <c r="H22" s="106"/>
      <c r="I22" s="249"/>
      <c r="J22" s="106"/>
      <c r="K22" s="265">
        <v>19</v>
      </c>
    </row>
    <row r="23" spans="1:12" s="99" customFormat="1" ht="15" x14ac:dyDescent="0.25">
      <c r="A23" s="251" t="s">
        <v>222</v>
      </c>
      <c r="B23" s="252" t="s">
        <v>141</v>
      </c>
      <c r="C23" s="106"/>
      <c r="D23" s="106"/>
      <c r="E23" s="249"/>
      <c r="F23" s="249"/>
      <c r="G23" s="249"/>
      <c r="H23" s="106"/>
      <c r="I23" s="249"/>
      <c r="J23" s="106"/>
      <c r="K23" s="265">
        <v>20</v>
      </c>
    </row>
    <row r="24" spans="1:12" s="99" customFormat="1" ht="15" x14ac:dyDescent="0.25">
      <c r="A24" s="251" t="s">
        <v>223</v>
      </c>
      <c r="B24" s="252" t="s">
        <v>150</v>
      </c>
      <c r="C24" s="106"/>
      <c r="D24" s="106"/>
      <c r="E24" s="249"/>
      <c r="F24" s="249"/>
      <c r="G24" s="249"/>
      <c r="H24" s="106"/>
      <c r="I24" s="249"/>
      <c r="J24" s="106"/>
      <c r="K24" s="265">
        <v>21</v>
      </c>
    </row>
    <row r="25" spans="1:12" s="99" customFormat="1" ht="15" x14ac:dyDescent="0.25">
      <c r="A25" s="251" t="s">
        <v>224</v>
      </c>
      <c r="B25" s="252" t="s">
        <v>142</v>
      </c>
      <c r="C25" s="106"/>
      <c r="D25" s="106"/>
      <c r="E25" s="249"/>
      <c r="F25" s="249"/>
      <c r="G25" s="249"/>
      <c r="H25" s="106"/>
      <c r="I25" s="249"/>
      <c r="J25" s="106"/>
      <c r="K25" s="265">
        <v>22</v>
      </c>
    </row>
    <row r="26" spans="1:12" s="99" customFormat="1" ht="15" x14ac:dyDescent="0.25">
      <c r="A26" s="251" t="s">
        <v>225</v>
      </c>
      <c r="B26" s="252" t="s">
        <v>143</v>
      </c>
      <c r="C26" s="106"/>
      <c r="D26" s="106"/>
      <c r="E26" s="249"/>
      <c r="F26" s="249"/>
      <c r="G26" s="249"/>
      <c r="H26" s="106"/>
      <c r="I26" s="249"/>
      <c r="J26" s="106"/>
      <c r="K26" s="265">
        <v>23</v>
      </c>
    </row>
    <row r="27" spans="1:12" s="99" customFormat="1" ht="15" x14ac:dyDescent="0.25">
      <c r="A27" s="251" t="s">
        <v>226</v>
      </c>
      <c r="B27" s="252" t="s">
        <v>144</v>
      </c>
      <c r="C27" s="106"/>
      <c r="D27" s="106"/>
      <c r="E27" s="249"/>
      <c r="F27" s="249"/>
      <c r="G27" s="249"/>
      <c r="H27" s="106"/>
      <c r="I27" s="249"/>
      <c r="J27" s="106"/>
      <c r="K27" s="265">
        <v>24</v>
      </c>
    </row>
    <row r="28" spans="1:12" s="99" customFormat="1" ht="15" x14ac:dyDescent="0.25">
      <c r="A28" s="251" t="s">
        <v>227</v>
      </c>
      <c r="B28" s="252" t="s">
        <v>145</v>
      </c>
      <c r="C28" s="106"/>
      <c r="D28" s="106"/>
      <c r="E28" s="249"/>
      <c r="F28" s="249"/>
      <c r="G28" s="249"/>
      <c r="H28" s="106"/>
      <c r="I28" s="249"/>
      <c r="J28" s="106"/>
      <c r="K28" s="265">
        <v>25</v>
      </c>
    </row>
    <row r="29" spans="1:12" s="99" customFormat="1" ht="15" x14ac:dyDescent="0.25">
      <c r="A29" s="251" t="s">
        <v>228</v>
      </c>
      <c r="B29" s="252" t="s">
        <v>146</v>
      </c>
      <c r="C29" s="106"/>
      <c r="D29" s="106"/>
      <c r="E29" s="249"/>
      <c r="F29" s="249"/>
      <c r="G29" s="249"/>
      <c r="H29" s="106"/>
      <c r="I29" s="249"/>
      <c r="J29" s="106"/>
      <c r="K29" s="265">
        <v>26</v>
      </c>
    </row>
    <row r="30" spans="1:12" s="99" customFormat="1" ht="15" x14ac:dyDescent="0.25">
      <c r="A30" s="251" t="s">
        <v>229</v>
      </c>
      <c r="B30" s="252" t="s">
        <v>147</v>
      </c>
      <c r="C30" s="106"/>
      <c r="D30" s="106"/>
      <c r="E30" s="249"/>
      <c r="F30" s="249"/>
      <c r="G30" s="249"/>
      <c r="H30" s="106"/>
      <c r="I30" s="249"/>
      <c r="J30" s="106"/>
      <c r="K30" s="265">
        <v>27</v>
      </c>
    </row>
    <row r="31" spans="1:12" s="99" customFormat="1" ht="15" x14ac:dyDescent="0.25">
      <c r="A31" s="251" t="s">
        <v>230</v>
      </c>
      <c r="B31" s="252" t="s">
        <v>148</v>
      </c>
      <c r="C31" s="106"/>
      <c r="D31" s="106"/>
      <c r="E31" s="249"/>
      <c r="F31" s="249"/>
      <c r="G31" s="249"/>
      <c r="H31" s="106"/>
      <c r="I31" s="249"/>
      <c r="J31" s="106"/>
      <c r="K31" s="265">
        <v>28</v>
      </c>
    </row>
    <row r="32" spans="1:12" s="99" customFormat="1" ht="15" x14ac:dyDescent="0.25">
      <c r="A32" s="251" t="s">
        <v>231</v>
      </c>
      <c r="B32" s="252" t="s">
        <v>149</v>
      </c>
      <c r="C32" s="106"/>
      <c r="D32" s="106"/>
      <c r="E32" s="249"/>
      <c r="F32" s="249"/>
      <c r="G32" s="249"/>
      <c r="H32" s="106"/>
      <c r="I32" s="249"/>
      <c r="J32" s="106"/>
      <c r="K32" s="265">
        <v>29</v>
      </c>
    </row>
    <row r="33" spans="1:12" s="99" customFormat="1" ht="15" x14ac:dyDescent="0.25">
      <c r="A33" s="251" t="s">
        <v>232</v>
      </c>
      <c r="B33" s="252" t="s">
        <v>151</v>
      </c>
      <c r="C33" s="106"/>
      <c r="D33" s="106"/>
      <c r="E33" s="249"/>
      <c r="F33" s="249"/>
      <c r="G33" s="249"/>
      <c r="H33" s="106"/>
      <c r="I33" s="249"/>
      <c r="J33" s="106"/>
      <c r="K33" s="265">
        <v>30</v>
      </c>
    </row>
    <row r="34" spans="1:12" s="103" customFormat="1" ht="15" x14ac:dyDescent="0.25">
      <c r="A34" s="246" t="s">
        <v>233</v>
      </c>
      <c r="B34" s="247" t="s">
        <v>179</v>
      </c>
      <c r="C34" s="253"/>
      <c r="D34" s="253"/>
      <c r="E34" s="254"/>
      <c r="F34" s="254"/>
      <c r="G34" s="254"/>
      <c r="H34" s="253"/>
      <c r="I34" s="254"/>
      <c r="J34" s="253"/>
      <c r="K34" s="264">
        <v>31</v>
      </c>
      <c r="L34" s="99"/>
    </row>
    <row r="35" spans="1:12" ht="15" x14ac:dyDescent="0.25">
      <c r="A35" s="256" t="s">
        <v>234</v>
      </c>
      <c r="B35" s="257" t="s">
        <v>289</v>
      </c>
      <c r="C35" s="258"/>
      <c r="D35" s="258"/>
      <c r="E35" s="259"/>
      <c r="F35" s="259"/>
      <c r="G35" s="259"/>
      <c r="H35" s="258"/>
      <c r="I35" s="259"/>
      <c r="J35" s="258"/>
      <c r="K35" s="266">
        <v>32</v>
      </c>
      <c r="L35" s="99"/>
    </row>
    <row r="36" spans="1:12" ht="15" x14ac:dyDescent="0.25">
      <c r="A36" s="251" t="s">
        <v>235</v>
      </c>
      <c r="B36" s="252" t="s">
        <v>296</v>
      </c>
      <c r="C36" s="106"/>
      <c r="D36" s="106"/>
      <c r="E36" s="249"/>
      <c r="F36" s="249"/>
      <c r="G36" s="249"/>
      <c r="H36" s="106"/>
      <c r="I36" s="249"/>
      <c r="J36" s="106"/>
      <c r="K36" s="265">
        <v>32</v>
      </c>
      <c r="L36" s="99"/>
    </row>
    <row r="37" spans="1:12" ht="15" x14ac:dyDescent="0.25">
      <c r="A37" s="251" t="s">
        <v>236</v>
      </c>
      <c r="B37" s="252" t="s">
        <v>297</v>
      </c>
      <c r="C37" s="106"/>
      <c r="D37" s="106"/>
      <c r="E37" s="249"/>
      <c r="F37" s="249"/>
      <c r="G37" s="249"/>
      <c r="H37" s="106"/>
      <c r="I37" s="249"/>
      <c r="J37" s="106"/>
      <c r="K37" s="265">
        <v>33</v>
      </c>
      <c r="L37" s="99"/>
    </row>
    <row r="38" spans="1:12" ht="15" x14ac:dyDescent="0.25">
      <c r="A38" s="260" t="s">
        <v>270</v>
      </c>
      <c r="B38" s="252" t="s">
        <v>193</v>
      </c>
      <c r="C38" s="106"/>
      <c r="D38" s="106"/>
      <c r="E38" s="249"/>
      <c r="F38" s="249"/>
      <c r="G38" s="249"/>
      <c r="H38" s="106"/>
      <c r="I38" s="249"/>
      <c r="J38" s="106"/>
      <c r="K38" s="265">
        <v>34</v>
      </c>
      <c r="L38" s="99"/>
    </row>
    <row r="39" spans="1:12" ht="15" x14ac:dyDescent="0.25">
      <c r="A39" s="260" t="s">
        <v>271</v>
      </c>
      <c r="B39" s="252" t="s">
        <v>291</v>
      </c>
      <c r="C39" s="106"/>
      <c r="D39" s="106"/>
      <c r="E39" s="249"/>
      <c r="F39" s="249"/>
      <c r="G39" s="249"/>
      <c r="H39" s="106"/>
      <c r="I39" s="249"/>
      <c r="J39" s="106"/>
      <c r="K39" s="265">
        <v>35</v>
      </c>
      <c r="L39" s="99"/>
    </row>
    <row r="40" spans="1:12" ht="15" x14ac:dyDescent="0.25">
      <c r="A40" s="260" t="s">
        <v>272</v>
      </c>
      <c r="B40" s="261" t="s">
        <v>194</v>
      </c>
      <c r="C40" s="262"/>
      <c r="D40" s="262"/>
      <c r="E40" s="263"/>
      <c r="F40" s="263"/>
      <c r="G40" s="263"/>
      <c r="H40" s="262"/>
      <c r="I40" s="263"/>
      <c r="J40" s="262"/>
      <c r="K40" s="267">
        <v>36</v>
      </c>
      <c r="L40" s="99"/>
    </row>
    <row r="41" spans="1:12" ht="15" x14ac:dyDescent="0.25">
      <c r="A41" s="260" t="s">
        <v>288</v>
      </c>
      <c r="B41" s="261" t="s">
        <v>279</v>
      </c>
      <c r="C41" s="262"/>
      <c r="D41" s="262"/>
      <c r="E41" s="263"/>
      <c r="F41" s="263"/>
      <c r="G41" s="263"/>
      <c r="H41" s="262"/>
      <c r="I41" s="263"/>
      <c r="J41" s="262"/>
      <c r="K41" s="267">
        <v>37</v>
      </c>
      <c r="L41" s="99"/>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51</v>
      </c>
      <c r="M1" s="110" t="e">
        <f>Obsah!#REF!</f>
        <v>#REF!</v>
      </c>
    </row>
    <row r="2" spans="1:24" ht="7.5" customHeight="1" x14ac:dyDescent="0.2"/>
    <row r="3" spans="1:24" x14ac:dyDescent="0.2">
      <c r="A3" s="31"/>
      <c r="B3" s="385"/>
      <c r="C3" s="385"/>
      <c r="D3" s="385"/>
      <c r="E3" s="385"/>
      <c r="F3" s="385"/>
      <c r="G3" s="386"/>
      <c r="H3" s="392"/>
      <c r="I3" s="385"/>
      <c r="J3" s="385"/>
      <c r="K3" s="385"/>
      <c r="L3" s="385"/>
      <c r="M3" s="385"/>
      <c r="N3" s="10"/>
    </row>
    <row r="4" spans="1:24" x14ac:dyDescent="0.2">
      <c r="A4" s="31"/>
      <c r="B4" s="393"/>
      <c r="C4" s="394"/>
      <c r="D4" s="394"/>
      <c r="E4" s="394"/>
      <c r="F4" s="394"/>
      <c r="G4" s="395"/>
      <c r="H4" s="393"/>
      <c r="I4" s="394"/>
      <c r="J4" s="394"/>
      <c r="K4" s="394"/>
      <c r="L4" s="394"/>
      <c r="M4" s="394"/>
      <c r="N4" s="43"/>
    </row>
    <row r="5" spans="1:24" x14ac:dyDescent="0.2">
      <c r="A5" s="18"/>
      <c r="B5" s="391"/>
      <c r="C5" s="390"/>
      <c r="D5" s="391"/>
      <c r="E5" s="390"/>
      <c r="F5" s="391"/>
      <c r="G5" s="390"/>
      <c r="H5" s="391"/>
      <c r="I5" s="390"/>
      <c r="J5" s="391"/>
      <c r="K5" s="390"/>
      <c r="L5" s="391"/>
      <c r="M5" s="389"/>
      <c r="N5" s="62"/>
    </row>
    <row r="6" spans="1:24" x14ac:dyDescent="0.2">
      <c r="A6" s="16"/>
      <c r="B6" s="67"/>
      <c r="C6" s="35"/>
      <c r="D6" s="35"/>
      <c r="E6" s="35"/>
      <c r="F6" s="35"/>
      <c r="G6" s="35"/>
      <c r="H6" s="35"/>
      <c r="I6" s="35"/>
      <c r="J6" s="35"/>
      <c r="K6" s="35"/>
      <c r="L6" s="35"/>
      <c r="M6" s="36"/>
      <c r="N6" s="62"/>
    </row>
    <row r="7" spans="1:24" x14ac:dyDescent="0.2">
      <c r="A7" s="382"/>
      <c r="B7" s="380"/>
      <c r="C7" s="381"/>
      <c r="D7" s="381"/>
      <c r="E7" s="381"/>
      <c r="F7" s="381"/>
      <c r="G7" s="384"/>
      <c r="H7" s="380"/>
      <c r="I7" s="381"/>
      <c r="J7" s="381"/>
      <c r="K7" s="381"/>
      <c r="L7" s="381"/>
      <c r="M7" s="381"/>
      <c r="N7" s="44"/>
    </row>
    <row r="8" spans="1:24" x14ac:dyDescent="0.2">
      <c r="A8" s="383"/>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85"/>
      <c r="C18" s="385"/>
      <c r="D18" s="385"/>
      <c r="E18" s="385"/>
      <c r="F18" s="385"/>
      <c r="G18" s="386"/>
      <c r="H18" s="118"/>
      <c r="I18" s="118"/>
      <c r="J18" s="118"/>
      <c r="K18" s="118"/>
      <c r="L18" s="118"/>
      <c r="M18" s="118"/>
      <c r="N18" s="121"/>
      <c r="O18" s="118"/>
    </row>
    <row r="19" spans="1:15" x14ac:dyDescent="0.2">
      <c r="A19" s="40"/>
      <c r="B19" s="387"/>
      <c r="C19" s="388"/>
      <c r="D19" s="388"/>
      <c r="E19" s="388"/>
      <c r="F19" s="388"/>
      <c r="G19" s="388"/>
      <c r="H19" s="121"/>
      <c r="I19" s="122"/>
      <c r="J19" s="123"/>
      <c r="K19" s="54"/>
      <c r="L19" s="123"/>
      <c r="M19" s="124"/>
      <c r="N19" s="121"/>
      <c r="O19" s="118"/>
    </row>
    <row r="20" spans="1:15" x14ac:dyDescent="0.2">
      <c r="A20" s="41"/>
      <c r="B20" s="389"/>
      <c r="C20" s="390"/>
      <c r="D20" s="389"/>
      <c r="E20" s="390"/>
      <c r="F20" s="389"/>
      <c r="G20" s="390"/>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78"/>
      <c r="B22" s="380"/>
      <c r="C22" s="381"/>
      <c r="D22" s="381"/>
      <c r="E22" s="381"/>
      <c r="F22" s="381"/>
      <c r="G22" s="381"/>
      <c r="H22" s="121"/>
      <c r="I22" s="122"/>
      <c r="J22" s="123"/>
      <c r="K22" s="54"/>
      <c r="L22" s="123"/>
      <c r="M22" s="124"/>
      <c r="N22" s="121"/>
      <c r="O22" s="118"/>
    </row>
    <row r="23" spans="1:15" x14ac:dyDescent="0.2">
      <c r="A23" s="379"/>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52</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85"/>
      <c r="C3" s="385"/>
      <c r="D3" s="385"/>
      <c r="E3" s="385"/>
      <c r="F3" s="385"/>
      <c r="G3" s="386"/>
      <c r="H3" s="392"/>
      <c r="I3" s="385"/>
      <c r="J3" s="385"/>
      <c r="K3" s="385"/>
      <c r="L3" s="385"/>
      <c r="M3" s="385"/>
      <c r="N3" s="10"/>
    </row>
    <row r="4" spans="1:21" ht="13.5" customHeight="1" x14ac:dyDescent="0.2">
      <c r="A4" s="31"/>
      <c r="B4" s="393"/>
      <c r="C4" s="394"/>
      <c r="D4" s="394"/>
      <c r="E4" s="394"/>
      <c r="F4" s="394"/>
      <c r="G4" s="395"/>
      <c r="H4" s="393"/>
      <c r="I4" s="394"/>
      <c r="J4" s="394"/>
      <c r="K4" s="394"/>
      <c r="L4" s="394"/>
      <c r="M4" s="394"/>
      <c r="N4" s="43"/>
    </row>
    <row r="5" spans="1:21" x14ac:dyDescent="0.2">
      <c r="A5" s="18"/>
      <c r="B5" s="391"/>
      <c r="C5" s="390"/>
      <c r="D5" s="391"/>
      <c r="E5" s="390"/>
      <c r="F5" s="391"/>
      <c r="G5" s="390"/>
      <c r="H5" s="391"/>
      <c r="I5" s="390"/>
      <c r="J5" s="391"/>
      <c r="K5" s="390"/>
      <c r="L5" s="391"/>
      <c r="M5" s="389"/>
      <c r="N5" s="62"/>
    </row>
    <row r="6" spans="1:21" x14ac:dyDescent="0.2">
      <c r="A6" s="16"/>
      <c r="B6" s="67"/>
      <c r="C6" s="35"/>
      <c r="D6" s="35"/>
      <c r="E6" s="35"/>
      <c r="F6" s="35"/>
      <c r="G6" s="35"/>
      <c r="H6" s="35"/>
      <c r="I6" s="35"/>
      <c r="J6" s="35"/>
      <c r="K6" s="35"/>
      <c r="L6" s="35"/>
      <c r="M6" s="52"/>
      <c r="N6" s="62"/>
    </row>
    <row r="7" spans="1:21" x14ac:dyDescent="0.2">
      <c r="A7" s="382"/>
      <c r="B7" s="380"/>
      <c r="C7" s="381"/>
      <c r="D7" s="381"/>
      <c r="E7" s="381"/>
      <c r="F7" s="381"/>
      <c r="G7" s="384"/>
      <c r="H7" s="380"/>
      <c r="I7" s="381"/>
      <c r="J7" s="381"/>
      <c r="K7" s="381"/>
      <c r="L7" s="381"/>
      <c r="M7" s="381"/>
      <c r="N7" s="44"/>
    </row>
    <row r="8" spans="1:21" x14ac:dyDescent="0.2">
      <c r="A8" s="383"/>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85"/>
      <c r="C18" s="385"/>
      <c r="D18" s="385"/>
      <c r="E18" s="385"/>
      <c r="F18" s="385"/>
      <c r="G18" s="386"/>
      <c r="H18" s="8"/>
      <c r="I18" s="8"/>
      <c r="J18" s="8"/>
      <c r="K18" s="8"/>
      <c r="L18" s="8"/>
      <c r="M18" s="8"/>
      <c r="N18" s="121"/>
      <c r="O18" s="118"/>
      <c r="P18" s="63"/>
      <c r="Q18" s="42"/>
      <c r="R18" s="9"/>
      <c r="S18" s="9"/>
      <c r="T18" s="9"/>
    </row>
    <row r="19" spans="1:20" x14ac:dyDescent="0.2">
      <c r="A19" s="40"/>
      <c r="B19" s="387"/>
      <c r="C19" s="388"/>
      <c r="D19" s="388"/>
      <c r="E19" s="388"/>
      <c r="F19" s="388"/>
      <c r="G19" s="388"/>
      <c r="H19" s="121"/>
      <c r="I19" s="122"/>
      <c r="J19" s="123"/>
      <c r="K19" s="54"/>
      <c r="L19" s="123"/>
      <c r="M19" s="124"/>
      <c r="N19" s="121"/>
      <c r="O19" s="118"/>
      <c r="P19" s="63"/>
      <c r="Q19" s="42"/>
      <c r="R19" s="9"/>
      <c r="S19" s="9"/>
      <c r="T19" s="9"/>
    </row>
    <row r="20" spans="1:20" x14ac:dyDescent="0.2">
      <c r="A20" s="41"/>
      <c r="B20" s="389"/>
      <c r="C20" s="390"/>
      <c r="D20" s="389"/>
      <c r="E20" s="390"/>
      <c r="F20" s="389"/>
      <c r="G20" s="390"/>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78"/>
      <c r="B22" s="380"/>
      <c r="C22" s="381"/>
      <c r="D22" s="381"/>
      <c r="E22" s="381"/>
      <c r="F22" s="381"/>
      <c r="G22" s="381"/>
      <c r="H22" s="121"/>
      <c r="I22" s="122"/>
      <c r="J22" s="123"/>
      <c r="K22" s="54"/>
      <c r="L22" s="123"/>
      <c r="M22" s="124"/>
      <c r="N22" s="121"/>
      <c r="O22" s="118"/>
      <c r="P22" s="63"/>
      <c r="Q22" s="42"/>
      <c r="R22" s="9"/>
      <c r="S22" s="9"/>
      <c r="T22" s="9"/>
    </row>
    <row r="23" spans="1:20" x14ac:dyDescent="0.2">
      <c r="A23" s="379"/>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53</v>
      </c>
      <c r="M1" s="110" t="e">
        <f>Obsah!#REF!</f>
        <v>#REF!</v>
      </c>
    </row>
    <row r="2" spans="1:24" ht="7.5" customHeight="1" x14ac:dyDescent="0.2"/>
    <row r="3" spans="1:24" x14ac:dyDescent="0.2">
      <c r="A3" s="31"/>
      <c r="B3" s="385"/>
      <c r="C3" s="385"/>
      <c r="D3" s="385"/>
      <c r="E3" s="385"/>
      <c r="F3" s="385"/>
      <c r="G3" s="386"/>
      <c r="H3" s="392"/>
      <c r="I3" s="385"/>
      <c r="J3" s="385"/>
      <c r="K3" s="385"/>
      <c r="L3" s="385"/>
      <c r="M3" s="385"/>
      <c r="N3" s="10"/>
    </row>
    <row r="4" spans="1:24" x14ac:dyDescent="0.2">
      <c r="A4" s="31"/>
      <c r="B4" s="393"/>
      <c r="C4" s="394"/>
      <c r="D4" s="394"/>
      <c r="E4" s="394"/>
      <c r="F4" s="394"/>
      <c r="G4" s="395"/>
      <c r="H4" s="393"/>
      <c r="I4" s="394"/>
      <c r="J4" s="394"/>
      <c r="K4" s="394"/>
      <c r="L4" s="394"/>
      <c r="M4" s="394"/>
      <c r="N4" s="43"/>
    </row>
    <row r="5" spans="1:24" x14ac:dyDescent="0.2">
      <c r="A5" s="18"/>
      <c r="B5" s="391"/>
      <c r="C5" s="390"/>
      <c r="D5" s="391"/>
      <c r="E5" s="390"/>
      <c r="F5" s="391"/>
      <c r="G5" s="390"/>
      <c r="H5" s="391"/>
      <c r="I5" s="390"/>
      <c r="J5" s="391"/>
      <c r="K5" s="390"/>
      <c r="L5" s="391"/>
      <c r="M5" s="389"/>
      <c r="N5" s="62"/>
    </row>
    <row r="6" spans="1:24" x14ac:dyDescent="0.2">
      <c r="A6" s="16"/>
      <c r="B6" s="67"/>
      <c r="C6" s="35"/>
      <c r="D6" s="35"/>
      <c r="E6" s="35"/>
      <c r="F6" s="35"/>
      <c r="G6" s="35"/>
      <c r="H6" s="35"/>
      <c r="I6" s="35"/>
      <c r="J6" s="35"/>
      <c r="K6" s="35"/>
      <c r="L6" s="35"/>
      <c r="M6" s="36"/>
      <c r="N6" s="62"/>
    </row>
    <row r="7" spans="1:24" x14ac:dyDescent="0.2">
      <c r="A7" s="382"/>
      <c r="B7" s="380"/>
      <c r="C7" s="381"/>
      <c r="D7" s="381"/>
      <c r="E7" s="381"/>
      <c r="F7" s="381"/>
      <c r="G7" s="384"/>
      <c r="H7" s="380"/>
      <c r="I7" s="381"/>
      <c r="J7" s="381"/>
      <c r="K7" s="381"/>
      <c r="L7" s="381"/>
      <c r="M7" s="381"/>
      <c r="N7" s="44"/>
    </row>
    <row r="8" spans="1:24" x14ac:dyDescent="0.2">
      <c r="A8" s="383"/>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85"/>
      <c r="C18" s="385"/>
      <c r="D18" s="385"/>
      <c r="E18" s="385"/>
      <c r="F18" s="385"/>
      <c r="G18" s="386"/>
      <c r="H18" s="118"/>
      <c r="I18" s="118"/>
      <c r="J18" s="118"/>
      <c r="K18" s="118"/>
      <c r="L18" s="118"/>
      <c r="M18" s="118"/>
      <c r="N18" s="121"/>
      <c r="O18" s="118"/>
    </row>
    <row r="19" spans="1:15" x14ac:dyDescent="0.2">
      <c r="A19" s="40"/>
      <c r="B19" s="387"/>
      <c r="C19" s="388"/>
      <c r="D19" s="388"/>
      <c r="E19" s="388"/>
      <c r="F19" s="388"/>
      <c r="G19" s="388"/>
      <c r="H19" s="121"/>
      <c r="I19" s="122"/>
      <c r="J19" s="123"/>
      <c r="K19" s="54"/>
      <c r="L19" s="123"/>
      <c r="M19" s="124"/>
      <c r="N19" s="121"/>
      <c r="O19" s="118"/>
    </row>
    <row r="20" spans="1:15" x14ac:dyDescent="0.2">
      <c r="A20" s="41"/>
      <c r="B20" s="389"/>
      <c r="C20" s="390"/>
      <c r="D20" s="389"/>
      <c r="E20" s="390"/>
      <c r="F20" s="389"/>
      <c r="G20" s="390"/>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78"/>
      <c r="B22" s="380"/>
      <c r="C22" s="381"/>
      <c r="D22" s="381"/>
      <c r="E22" s="381"/>
      <c r="F22" s="381"/>
      <c r="G22" s="381"/>
      <c r="H22" s="121"/>
      <c r="I22" s="122"/>
      <c r="J22" s="123"/>
      <c r="K22" s="54"/>
      <c r="L22" s="123"/>
      <c r="M22" s="124"/>
      <c r="N22" s="121"/>
      <c r="O22" s="118"/>
    </row>
    <row r="23" spans="1:15" x14ac:dyDescent="0.2">
      <c r="A23" s="379"/>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54</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85"/>
      <c r="C3" s="385"/>
      <c r="D3" s="385"/>
      <c r="E3" s="385"/>
      <c r="F3" s="385"/>
      <c r="G3" s="386"/>
      <c r="H3" s="392"/>
      <c r="I3" s="385"/>
      <c r="J3" s="385"/>
      <c r="K3" s="385"/>
      <c r="L3" s="385"/>
      <c r="M3" s="385"/>
      <c r="N3" s="10"/>
    </row>
    <row r="4" spans="1:21" ht="13.5" customHeight="1" x14ac:dyDescent="0.2">
      <c r="A4" s="31"/>
      <c r="B4" s="393"/>
      <c r="C4" s="394"/>
      <c r="D4" s="394"/>
      <c r="E4" s="394"/>
      <c r="F4" s="394"/>
      <c r="G4" s="395"/>
      <c r="H4" s="393"/>
      <c r="I4" s="394"/>
      <c r="J4" s="394"/>
      <c r="K4" s="394"/>
      <c r="L4" s="394"/>
      <c r="M4" s="394"/>
      <c r="N4" s="43"/>
    </row>
    <row r="5" spans="1:21" x14ac:dyDescent="0.2">
      <c r="A5" s="18"/>
      <c r="B5" s="391"/>
      <c r="C5" s="390"/>
      <c r="D5" s="391"/>
      <c r="E5" s="390"/>
      <c r="F5" s="391"/>
      <c r="G5" s="390"/>
      <c r="H5" s="391"/>
      <c r="I5" s="390"/>
      <c r="J5" s="391"/>
      <c r="K5" s="390"/>
      <c r="L5" s="391"/>
      <c r="M5" s="389"/>
      <c r="N5" s="62"/>
    </row>
    <row r="6" spans="1:21" x14ac:dyDescent="0.2">
      <c r="A6" s="16"/>
      <c r="B6" s="67"/>
      <c r="C6" s="35"/>
      <c r="D6" s="35"/>
      <c r="E6" s="35"/>
      <c r="F6" s="35"/>
      <c r="G6" s="35"/>
      <c r="H6" s="35"/>
      <c r="I6" s="35"/>
      <c r="J6" s="35"/>
      <c r="K6" s="35"/>
      <c r="L6" s="35"/>
      <c r="M6" s="52"/>
      <c r="N6" s="62"/>
    </row>
    <row r="7" spans="1:21" x14ac:dyDescent="0.2">
      <c r="A7" s="382"/>
      <c r="B7" s="380"/>
      <c r="C7" s="381"/>
      <c r="D7" s="381"/>
      <c r="E7" s="381"/>
      <c r="F7" s="381"/>
      <c r="G7" s="384"/>
      <c r="H7" s="380"/>
      <c r="I7" s="381"/>
      <c r="J7" s="381"/>
      <c r="K7" s="381"/>
      <c r="L7" s="381"/>
      <c r="M7" s="381"/>
      <c r="N7" s="44"/>
    </row>
    <row r="8" spans="1:21" x14ac:dyDescent="0.2">
      <c r="A8" s="383"/>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85"/>
      <c r="C18" s="385"/>
      <c r="D18" s="385"/>
      <c r="E18" s="385"/>
      <c r="F18" s="385"/>
      <c r="G18" s="386"/>
      <c r="H18" s="8"/>
      <c r="I18" s="8"/>
      <c r="J18" s="8"/>
      <c r="K18" s="8"/>
      <c r="L18" s="8"/>
      <c r="M18" s="8"/>
      <c r="N18" s="121"/>
      <c r="O18" s="118"/>
      <c r="P18" s="63"/>
      <c r="Q18" s="42"/>
      <c r="R18" s="9"/>
      <c r="S18" s="9"/>
      <c r="T18" s="9"/>
    </row>
    <row r="19" spans="1:20" x14ac:dyDescent="0.2">
      <c r="A19" s="40"/>
      <c r="B19" s="387"/>
      <c r="C19" s="388"/>
      <c r="D19" s="388"/>
      <c r="E19" s="388"/>
      <c r="F19" s="388"/>
      <c r="G19" s="388"/>
      <c r="H19" s="121"/>
      <c r="I19" s="122"/>
      <c r="J19" s="123"/>
      <c r="K19" s="54"/>
      <c r="L19" s="123"/>
      <c r="M19" s="124"/>
      <c r="N19" s="121"/>
      <c r="O19" s="118"/>
      <c r="P19" s="63"/>
      <c r="Q19" s="42"/>
      <c r="R19" s="9"/>
      <c r="S19" s="9"/>
      <c r="T19" s="9"/>
    </row>
    <row r="20" spans="1:20" x14ac:dyDescent="0.2">
      <c r="A20" s="41"/>
      <c r="B20" s="389"/>
      <c r="C20" s="390"/>
      <c r="D20" s="389"/>
      <c r="E20" s="390"/>
      <c r="F20" s="389"/>
      <c r="G20" s="390"/>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78"/>
      <c r="B22" s="380"/>
      <c r="C22" s="381"/>
      <c r="D22" s="381"/>
      <c r="E22" s="381"/>
      <c r="F22" s="381"/>
      <c r="G22" s="381"/>
      <c r="H22" s="121"/>
      <c r="I22" s="122"/>
      <c r="J22" s="123"/>
      <c r="K22" s="54"/>
      <c r="L22" s="123"/>
      <c r="M22" s="124"/>
      <c r="N22" s="121"/>
      <c r="O22" s="118"/>
      <c r="P22" s="63"/>
      <c r="Q22" s="42"/>
      <c r="R22" s="9"/>
      <c r="S22" s="9"/>
      <c r="T22" s="9"/>
    </row>
    <row r="23" spans="1:20" x14ac:dyDescent="0.2">
      <c r="A23" s="379"/>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55</v>
      </c>
      <c r="M1" s="110" t="e">
        <f>Obsah!#REF!</f>
        <v>#REF!</v>
      </c>
    </row>
    <row r="2" spans="1:24" ht="7.5" customHeight="1" x14ac:dyDescent="0.2"/>
    <row r="3" spans="1:24" x14ac:dyDescent="0.2">
      <c r="A3" s="31"/>
      <c r="B3" s="385"/>
      <c r="C3" s="385"/>
      <c r="D3" s="385"/>
      <c r="E3" s="385"/>
      <c r="F3" s="385"/>
      <c r="G3" s="386"/>
      <c r="H3" s="392"/>
      <c r="I3" s="385"/>
      <c r="J3" s="385"/>
      <c r="K3" s="385"/>
      <c r="L3" s="385"/>
      <c r="M3" s="385"/>
      <c r="N3" s="10"/>
    </row>
    <row r="4" spans="1:24" x14ac:dyDescent="0.2">
      <c r="A4" s="31"/>
      <c r="B4" s="393"/>
      <c r="C4" s="394"/>
      <c r="D4" s="394"/>
      <c r="E4" s="394"/>
      <c r="F4" s="394"/>
      <c r="G4" s="395"/>
      <c r="H4" s="393"/>
      <c r="I4" s="394"/>
      <c r="J4" s="394"/>
      <c r="K4" s="394"/>
      <c r="L4" s="394"/>
      <c r="M4" s="394"/>
      <c r="N4" s="43"/>
    </row>
    <row r="5" spans="1:24" x14ac:dyDescent="0.2">
      <c r="A5" s="18"/>
      <c r="B5" s="391"/>
      <c r="C5" s="390"/>
      <c r="D5" s="391"/>
      <c r="E5" s="390"/>
      <c r="F5" s="391"/>
      <c r="G5" s="390"/>
      <c r="H5" s="391"/>
      <c r="I5" s="390"/>
      <c r="J5" s="391"/>
      <c r="K5" s="390"/>
      <c r="L5" s="391"/>
      <c r="M5" s="389"/>
      <c r="N5" s="62"/>
    </row>
    <row r="6" spans="1:24" x14ac:dyDescent="0.2">
      <c r="A6" s="16"/>
      <c r="B6" s="67"/>
      <c r="C6" s="35"/>
      <c r="D6" s="35"/>
      <c r="E6" s="35"/>
      <c r="F6" s="35"/>
      <c r="G6" s="35"/>
      <c r="H6" s="35"/>
      <c r="I6" s="35"/>
      <c r="J6" s="35"/>
      <c r="K6" s="35"/>
      <c r="L6" s="35"/>
      <c r="M6" s="36"/>
      <c r="N6" s="62"/>
    </row>
    <row r="7" spans="1:24" x14ac:dyDescent="0.2">
      <c r="A7" s="382"/>
      <c r="B7" s="380"/>
      <c r="C7" s="381"/>
      <c r="D7" s="381"/>
      <c r="E7" s="381"/>
      <c r="F7" s="381"/>
      <c r="G7" s="384"/>
      <c r="H7" s="380"/>
      <c r="I7" s="381"/>
      <c r="J7" s="381"/>
      <c r="K7" s="381"/>
      <c r="L7" s="381"/>
      <c r="M7" s="381"/>
      <c r="N7" s="44"/>
    </row>
    <row r="8" spans="1:24" x14ac:dyDescent="0.2">
      <c r="A8" s="383"/>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85"/>
      <c r="C18" s="385"/>
      <c r="D18" s="385"/>
      <c r="E18" s="385"/>
      <c r="F18" s="385"/>
      <c r="G18" s="386"/>
      <c r="H18" s="118"/>
      <c r="I18" s="118"/>
      <c r="J18" s="118"/>
      <c r="K18" s="118"/>
      <c r="L18" s="118"/>
      <c r="M18" s="118"/>
      <c r="N18" s="121"/>
      <c r="O18" s="118"/>
    </row>
    <row r="19" spans="1:15" x14ac:dyDescent="0.2">
      <c r="A19" s="40"/>
      <c r="B19" s="387"/>
      <c r="C19" s="388"/>
      <c r="D19" s="388"/>
      <c r="E19" s="388"/>
      <c r="F19" s="388"/>
      <c r="G19" s="388"/>
      <c r="H19" s="121"/>
      <c r="I19" s="122"/>
      <c r="J19" s="123"/>
      <c r="K19" s="54"/>
      <c r="L19" s="123"/>
      <c r="M19" s="124"/>
      <c r="N19" s="121"/>
      <c r="O19" s="118"/>
    </row>
    <row r="20" spans="1:15" x14ac:dyDescent="0.2">
      <c r="A20" s="41"/>
      <c r="B20" s="389"/>
      <c r="C20" s="390"/>
      <c r="D20" s="389"/>
      <c r="E20" s="390"/>
      <c r="F20" s="389"/>
      <c r="G20" s="390"/>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78"/>
      <c r="B22" s="380"/>
      <c r="C22" s="381"/>
      <c r="D22" s="381"/>
      <c r="E22" s="381"/>
      <c r="F22" s="381"/>
      <c r="G22" s="381"/>
      <c r="H22" s="121"/>
      <c r="I22" s="122"/>
      <c r="J22" s="123"/>
      <c r="K22" s="54"/>
      <c r="L22" s="123"/>
      <c r="M22" s="124"/>
      <c r="N22" s="121"/>
      <c r="O22" s="118"/>
    </row>
    <row r="23" spans="1:15" x14ac:dyDescent="0.2">
      <c r="A23" s="379"/>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56</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85"/>
      <c r="C3" s="385"/>
      <c r="D3" s="385"/>
      <c r="E3" s="385"/>
      <c r="F3" s="385"/>
      <c r="G3" s="386"/>
      <c r="H3" s="392"/>
      <c r="I3" s="385"/>
      <c r="J3" s="385"/>
      <c r="K3" s="385"/>
      <c r="L3" s="385"/>
      <c r="M3" s="385"/>
      <c r="N3" s="10"/>
    </row>
    <row r="4" spans="1:21" ht="13.5" customHeight="1" x14ac:dyDescent="0.2">
      <c r="A4" s="31"/>
      <c r="B4" s="393"/>
      <c r="C4" s="394"/>
      <c r="D4" s="394"/>
      <c r="E4" s="394"/>
      <c r="F4" s="394"/>
      <c r="G4" s="395"/>
      <c r="H4" s="393"/>
      <c r="I4" s="394"/>
      <c r="J4" s="394"/>
      <c r="K4" s="394"/>
      <c r="L4" s="394"/>
      <c r="M4" s="394"/>
      <c r="N4" s="43"/>
    </row>
    <row r="5" spans="1:21" x14ac:dyDescent="0.2">
      <c r="A5" s="18"/>
      <c r="B5" s="391"/>
      <c r="C5" s="390"/>
      <c r="D5" s="391"/>
      <c r="E5" s="390"/>
      <c r="F5" s="391"/>
      <c r="G5" s="390"/>
      <c r="H5" s="391"/>
      <c r="I5" s="390"/>
      <c r="J5" s="391"/>
      <c r="K5" s="390"/>
      <c r="L5" s="391"/>
      <c r="M5" s="389"/>
      <c r="N5" s="62"/>
    </row>
    <row r="6" spans="1:21" x14ac:dyDescent="0.2">
      <c r="A6" s="16"/>
      <c r="B6" s="67"/>
      <c r="C6" s="35"/>
      <c r="D6" s="35"/>
      <c r="E6" s="35"/>
      <c r="F6" s="35"/>
      <c r="G6" s="35"/>
      <c r="H6" s="35"/>
      <c r="I6" s="35"/>
      <c r="J6" s="35"/>
      <c r="K6" s="35"/>
      <c r="L6" s="35"/>
      <c r="M6" s="52"/>
      <c r="N6" s="62"/>
    </row>
    <row r="7" spans="1:21" x14ac:dyDescent="0.2">
      <c r="A7" s="382"/>
      <c r="B7" s="380"/>
      <c r="C7" s="381"/>
      <c r="D7" s="381"/>
      <c r="E7" s="381"/>
      <c r="F7" s="381"/>
      <c r="G7" s="384"/>
      <c r="H7" s="380"/>
      <c r="I7" s="381"/>
      <c r="J7" s="381"/>
      <c r="K7" s="381"/>
      <c r="L7" s="381"/>
      <c r="M7" s="381"/>
      <c r="N7" s="44"/>
    </row>
    <row r="8" spans="1:21" x14ac:dyDescent="0.2">
      <c r="A8" s="383"/>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85"/>
      <c r="C18" s="385"/>
      <c r="D18" s="385"/>
      <c r="E18" s="385"/>
      <c r="F18" s="385"/>
      <c r="G18" s="386"/>
      <c r="H18" s="8"/>
      <c r="I18" s="8"/>
      <c r="J18" s="8"/>
      <c r="K18" s="8"/>
      <c r="L18" s="8"/>
      <c r="M18" s="8"/>
      <c r="N18" s="121"/>
      <c r="O18" s="118"/>
      <c r="P18" s="63"/>
      <c r="Q18" s="42"/>
      <c r="R18" s="9"/>
      <c r="S18" s="9"/>
      <c r="T18" s="9"/>
    </row>
    <row r="19" spans="1:20" x14ac:dyDescent="0.2">
      <c r="A19" s="40"/>
      <c r="B19" s="387"/>
      <c r="C19" s="388"/>
      <c r="D19" s="388"/>
      <c r="E19" s="388"/>
      <c r="F19" s="388"/>
      <c r="G19" s="388"/>
      <c r="H19" s="121"/>
      <c r="I19" s="122"/>
      <c r="J19" s="123"/>
      <c r="K19" s="54"/>
      <c r="L19" s="123"/>
      <c r="M19" s="124"/>
      <c r="N19" s="121"/>
      <c r="O19" s="118"/>
      <c r="P19" s="63"/>
      <c r="Q19" s="42"/>
      <c r="R19" s="9"/>
      <c r="S19" s="9"/>
      <c r="T19" s="9"/>
    </row>
    <row r="20" spans="1:20" x14ac:dyDescent="0.2">
      <c r="A20" s="41"/>
      <c r="B20" s="389"/>
      <c r="C20" s="390"/>
      <c r="D20" s="389"/>
      <c r="E20" s="390"/>
      <c r="F20" s="389"/>
      <c r="G20" s="390"/>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78"/>
      <c r="B22" s="380"/>
      <c r="C22" s="381"/>
      <c r="D22" s="381"/>
      <c r="E22" s="381"/>
      <c r="F22" s="381"/>
      <c r="G22" s="381"/>
      <c r="H22" s="121"/>
      <c r="I22" s="122"/>
      <c r="J22" s="123"/>
      <c r="K22" s="54"/>
      <c r="L22" s="123"/>
      <c r="M22" s="124"/>
      <c r="N22" s="121"/>
      <c r="O22" s="118"/>
      <c r="P22" s="63"/>
      <c r="Q22" s="42"/>
      <c r="R22" s="9"/>
      <c r="S22" s="9"/>
      <c r="T22" s="9"/>
    </row>
    <row r="23" spans="1:20" x14ac:dyDescent="0.2">
      <c r="A23" s="379"/>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57</v>
      </c>
      <c r="M1" s="110" t="e">
        <f>Obsah!#REF!</f>
        <v>#REF!</v>
      </c>
    </row>
    <row r="2" spans="1:24" ht="7.5" customHeight="1" x14ac:dyDescent="0.2"/>
    <row r="3" spans="1:24" x14ac:dyDescent="0.2">
      <c r="A3" s="31"/>
      <c r="B3" s="385"/>
      <c r="C3" s="385"/>
      <c r="D3" s="385"/>
      <c r="E3" s="385"/>
      <c r="F3" s="385"/>
      <c r="G3" s="386"/>
      <c r="H3" s="392"/>
      <c r="I3" s="385"/>
      <c r="J3" s="385"/>
      <c r="K3" s="385"/>
      <c r="L3" s="385"/>
      <c r="M3" s="385"/>
      <c r="N3" s="10"/>
    </row>
    <row r="4" spans="1:24" x14ac:dyDescent="0.2">
      <c r="A4" s="31"/>
      <c r="B4" s="393"/>
      <c r="C4" s="394"/>
      <c r="D4" s="394"/>
      <c r="E4" s="394"/>
      <c r="F4" s="394"/>
      <c r="G4" s="395"/>
      <c r="H4" s="393"/>
      <c r="I4" s="394"/>
      <c r="J4" s="394"/>
      <c r="K4" s="394"/>
      <c r="L4" s="394"/>
      <c r="M4" s="394"/>
      <c r="N4" s="43"/>
    </row>
    <row r="5" spans="1:24" x14ac:dyDescent="0.2">
      <c r="A5" s="18"/>
      <c r="B5" s="391"/>
      <c r="C5" s="390"/>
      <c r="D5" s="391"/>
      <c r="E5" s="390"/>
      <c r="F5" s="391"/>
      <c r="G5" s="390"/>
      <c r="H5" s="391"/>
      <c r="I5" s="390"/>
      <c r="J5" s="391"/>
      <c r="K5" s="390"/>
      <c r="L5" s="391"/>
      <c r="M5" s="389"/>
      <c r="N5" s="62"/>
    </row>
    <row r="6" spans="1:24" x14ac:dyDescent="0.2">
      <c r="A6" s="51"/>
      <c r="B6" s="67"/>
      <c r="C6" s="35"/>
      <c r="D6" s="35"/>
      <c r="E6" s="35"/>
      <c r="F6" s="35"/>
      <c r="G6" s="35"/>
      <c r="H6" s="35"/>
      <c r="I6" s="35"/>
      <c r="J6" s="35"/>
      <c r="K6" s="35"/>
      <c r="L6" s="35"/>
      <c r="M6" s="36"/>
      <c r="N6" s="62"/>
    </row>
    <row r="7" spans="1:24" x14ac:dyDescent="0.2">
      <c r="A7" s="382"/>
      <c r="B7" s="380"/>
      <c r="C7" s="381"/>
      <c r="D7" s="381"/>
      <c r="E7" s="381"/>
      <c r="F7" s="381"/>
      <c r="G7" s="384"/>
      <c r="H7" s="380"/>
      <c r="I7" s="381"/>
      <c r="J7" s="381"/>
      <c r="K7" s="381"/>
      <c r="L7" s="381"/>
      <c r="M7" s="381"/>
      <c r="N7" s="44"/>
    </row>
    <row r="8" spans="1:24" x14ac:dyDescent="0.2">
      <c r="A8" s="383"/>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85"/>
      <c r="C18" s="385"/>
      <c r="D18" s="385"/>
      <c r="E18" s="385"/>
      <c r="F18" s="385"/>
      <c r="G18" s="386"/>
      <c r="H18" s="118"/>
      <c r="I18" s="118"/>
      <c r="J18" s="118"/>
      <c r="K18" s="118"/>
      <c r="L18" s="118"/>
      <c r="M18" s="118"/>
      <c r="N18" s="121"/>
      <c r="O18" s="118"/>
    </row>
    <row r="19" spans="1:15" x14ac:dyDescent="0.2">
      <c r="A19" s="40"/>
      <c r="B19" s="387"/>
      <c r="C19" s="388"/>
      <c r="D19" s="388"/>
      <c r="E19" s="388"/>
      <c r="F19" s="388"/>
      <c r="G19" s="388"/>
      <c r="H19" s="121"/>
      <c r="I19" s="122"/>
      <c r="J19" s="123"/>
      <c r="K19" s="54"/>
      <c r="L19" s="123"/>
      <c r="M19" s="124"/>
      <c r="N19" s="121"/>
      <c r="O19" s="118"/>
    </row>
    <row r="20" spans="1:15" x14ac:dyDescent="0.2">
      <c r="A20" s="41"/>
      <c r="B20" s="389"/>
      <c r="C20" s="390"/>
      <c r="D20" s="389"/>
      <c r="E20" s="390"/>
      <c r="F20" s="389"/>
      <c r="G20" s="390"/>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78"/>
      <c r="B22" s="380"/>
      <c r="C22" s="381"/>
      <c r="D22" s="381"/>
      <c r="E22" s="381"/>
      <c r="F22" s="381"/>
      <c r="G22" s="381"/>
      <c r="H22" s="121"/>
      <c r="I22" s="122"/>
      <c r="J22" s="123"/>
      <c r="K22" s="54"/>
      <c r="L22" s="123"/>
      <c r="M22" s="124"/>
      <c r="N22" s="121"/>
      <c r="O22" s="118"/>
    </row>
    <row r="23" spans="1:15" x14ac:dyDescent="0.2">
      <c r="A23" s="379"/>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58</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85"/>
      <c r="C3" s="385"/>
      <c r="D3" s="385"/>
      <c r="E3" s="385"/>
      <c r="F3" s="385"/>
      <c r="G3" s="386"/>
      <c r="H3" s="392"/>
      <c r="I3" s="385"/>
      <c r="J3" s="385"/>
      <c r="K3" s="385"/>
      <c r="L3" s="385"/>
      <c r="M3" s="385"/>
      <c r="N3" s="10"/>
    </row>
    <row r="4" spans="1:21" ht="13.5" customHeight="1" x14ac:dyDescent="0.2">
      <c r="A4" s="31"/>
      <c r="B4" s="393"/>
      <c r="C4" s="394"/>
      <c r="D4" s="394"/>
      <c r="E4" s="394"/>
      <c r="F4" s="394"/>
      <c r="G4" s="395"/>
      <c r="H4" s="393"/>
      <c r="I4" s="394"/>
      <c r="J4" s="394"/>
      <c r="K4" s="394"/>
      <c r="L4" s="394"/>
      <c r="M4" s="394"/>
      <c r="N4" s="43"/>
    </row>
    <row r="5" spans="1:21" x14ac:dyDescent="0.2">
      <c r="A5" s="18"/>
      <c r="B5" s="391"/>
      <c r="C5" s="390"/>
      <c r="D5" s="391"/>
      <c r="E5" s="390"/>
      <c r="F5" s="391"/>
      <c r="G5" s="390"/>
      <c r="H5" s="391"/>
      <c r="I5" s="390"/>
      <c r="J5" s="391"/>
      <c r="K5" s="390"/>
      <c r="L5" s="391"/>
      <c r="M5" s="389"/>
      <c r="N5" s="62"/>
    </row>
    <row r="6" spans="1:21" x14ac:dyDescent="0.2">
      <c r="A6" s="16"/>
      <c r="B6" s="67"/>
      <c r="C6" s="35"/>
      <c r="D6" s="35"/>
      <c r="E6" s="35"/>
      <c r="F6" s="35"/>
      <c r="G6" s="35"/>
      <c r="H6" s="35"/>
      <c r="I6" s="35"/>
      <c r="J6" s="35"/>
      <c r="K6" s="35"/>
      <c r="L6" s="35"/>
      <c r="M6" s="52"/>
      <c r="N6" s="62"/>
    </row>
    <row r="7" spans="1:21" x14ac:dyDescent="0.2">
      <c r="A7" s="382"/>
      <c r="B7" s="380"/>
      <c r="C7" s="381"/>
      <c r="D7" s="381"/>
      <c r="E7" s="381"/>
      <c r="F7" s="381"/>
      <c r="G7" s="384"/>
      <c r="H7" s="380"/>
      <c r="I7" s="381"/>
      <c r="J7" s="381"/>
      <c r="K7" s="381"/>
      <c r="L7" s="381"/>
      <c r="M7" s="381"/>
      <c r="N7" s="44"/>
    </row>
    <row r="8" spans="1:21" x14ac:dyDescent="0.2">
      <c r="A8" s="383"/>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85"/>
      <c r="C18" s="385"/>
      <c r="D18" s="385"/>
      <c r="E18" s="385"/>
      <c r="F18" s="385"/>
      <c r="G18" s="386"/>
      <c r="H18" s="8"/>
      <c r="I18" s="8"/>
      <c r="J18" s="8"/>
      <c r="K18" s="8"/>
      <c r="L18" s="8"/>
      <c r="M18" s="8"/>
      <c r="N18" s="121"/>
      <c r="O18" s="118"/>
      <c r="P18" s="63"/>
      <c r="Q18" s="42"/>
      <c r="R18" s="9"/>
      <c r="S18" s="9"/>
      <c r="T18" s="9"/>
    </row>
    <row r="19" spans="1:20" x14ac:dyDescent="0.2">
      <c r="A19" s="40"/>
      <c r="B19" s="387"/>
      <c r="C19" s="388"/>
      <c r="D19" s="388"/>
      <c r="E19" s="388"/>
      <c r="F19" s="388"/>
      <c r="G19" s="388"/>
      <c r="H19" s="121"/>
      <c r="I19" s="122"/>
      <c r="J19" s="123"/>
      <c r="K19" s="54"/>
      <c r="L19" s="123"/>
      <c r="M19" s="124"/>
      <c r="N19" s="121"/>
      <c r="O19" s="118"/>
      <c r="P19" s="63"/>
      <c r="Q19" s="42"/>
      <c r="R19" s="9"/>
      <c r="S19" s="9"/>
      <c r="T19" s="9"/>
    </row>
    <row r="20" spans="1:20" x14ac:dyDescent="0.2">
      <c r="A20" s="41"/>
      <c r="B20" s="389"/>
      <c r="C20" s="390"/>
      <c r="D20" s="389"/>
      <c r="E20" s="390"/>
      <c r="F20" s="389"/>
      <c r="G20" s="390"/>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78"/>
      <c r="B22" s="380"/>
      <c r="C22" s="381"/>
      <c r="D22" s="381"/>
      <c r="E22" s="381"/>
      <c r="F22" s="381"/>
      <c r="G22" s="381"/>
      <c r="H22" s="121"/>
      <c r="I22" s="122"/>
      <c r="J22" s="123"/>
      <c r="K22" s="54"/>
      <c r="L22" s="123"/>
      <c r="M22" s="124"/>
      <c r="N22" s="121"/>
      <c r="O22" s="118"/>
      <c r="P22" s="63"/>
      <c r="Q22" s="42"/>
      <c r="R22" s="9"/>
      <c r="S22" s="9"/>
      <c r="T22" s="9"/>
    </row>
    <row r="23" spans="1:20" x14ac:dyDescent="0.2">
      <c r="A23" s="379"/>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59</v>
      </c>
      <c r="M1" s="110" t="e">
        <f>Obsah!#REF!</f>
        <v>#REF!</v>
      </c>
    </row>
    <row r="2" spans="1:24" ht="7.5" customHeight="1" x14ac:dyDescent="0.2"/>
    <row r="3" spans="1:24" x14ac:dyDescent="0.2">
      <c r="A3" s="31"/>
      <c r="B3" s="385"/>
      <c r="C3" s="385"/>
      <c r="D3" s="385"/>
      <c r="E3" s="385"/>
      <c r="F3" s="385"/>
      <c r="G3" s="386"/>
      <c r="H3" s="392"/>
      <c r="I3" s="385"/>
      <c r="J3" s="385"/>
      <c r="K3" s="385"/>
      <c r="L3" s="385"/>
      <c r="M3" s="385"/>
      <c r="N3" s="10"/>
    </row>
    <row r="4" spans="1:24" x14ac:dyDescent="0.2">
      <c r="A4" s="31"/>
      <c r="B4" s="393"/>
      <c r="C4" s="394"/>
      <c r="D4" s="394"/>
      <c r="E4" s="394"/>
      <c r="F4" s="394"/>
      <c r="G4" s="395"/>
      <c r="H4" s="393"/>
      <c r="I4" s="394"/>
      <c r="J4" s="394"/>
      <c r="K4" s="394"/>
      <c r="L4" s="394"/>
      <c r="M4" s="394"/>
      <c r="N4" s="43"/>
    </row>
    <row r="5" spans="1:24" x14ac:dyDescent="0.2">
      <c r="A5" s="18"/>
      <c r="B5" s="391"/>
      <c r="C5" s="390"/>
      <c r="D5" s="391"/>
      <c r="E5" s="390"/>
      <c r="F5" s="391"/>
      <c r="G5" s="390"/>
      <c r="H5" s="391"/>
      <c r="I5" s="390"/>
      <c r="J5" s="391"/>
      <c r="K5" s="390"/>
      <c r="L5" s="391"/>
      <c r="M5" s="389"/>
      <c r="N5" s="62"/>
    </row>
    <row r="6" spans="1:24" x14ac:dyDescent="0.2">
      <c r="A6" s="16"/>
      <c r="B6" s="67"/>
      <c r="C6" s="35"/>
      <c r="D6" s="35"/>
      <c r="E6" s="35"/>
      <c r="F6" s="35"/>
      <c r="G6" s="35"/>
      <c r="H6" s="35"/>
      <c r="I6" s="35"/>
      <c r="J6" s="35"/>
      <c r="K6" s="35"/>
      <c r="L6" s="35"/>
      <c r="M6" s="36"/>
      <c r="N6" s="62"/>
    </row>
    <row r="7" spans="1:24" x14ac:dyDescent="0.2">
      <c r="A7" s="382"/>
      <c r="B7" s="380"/>
      <c r="C7" s="381"/>
      <c r="D7" s="381"/>
      <c r="E7" s="381"/>
      <c r="F7" s="381"/>
      <c r="G7" s="384"/>
      <c r="H7" s="380"/>
      <c r="I7" s="381"/>
      <c r="J7" s="381"/>
      <c r="K7" s="381"/>
      <c r="L7" s="381"/>
      <c r="M7" s="381"/>
      <c r="N7" s="44"/>
    </row>
    <row r="8" spans="1:24" x14ac:dyDescent="0.2">
      <c r="A8" s="383"/>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85"/>
      <c r="C18" s="385"/>
      <c r="D18" s="385"/>
      <c r="E18" s="385"/>
      <c r="F18" s="385"/>
      <c r="G18" s="386"/>
      <c r="H18" s="118"/>
      <c r="I18" s="118"/>
      <c r="J18" s="118"/>
      <c r="K18" s="118"/>
      <c r="L18" s="118"/>
      <c r="M18" s="118"/>
      <c r="N18" s="121"/>
      <c r="O18" s="118"/>
    </row>
    <row r="19" spans="1:15" x14ac:dyDescent="0.2">
      <c r="A19" s="40"/>
      <c r="B19" s="387"/>
      <c r="C19" s="388"/>
      <c r="D19" s="388"/>
      <c r="E19" s="388"/>
      <c r="F19" s="388"/>
      <c r="G19" s="388"/>
      <c r="H19" s="121"/>
      <c r="I19" s="122"/>
      <c r="J19" s="123"/>
      <c r="K19" s="54"/>
      <c r="L19" s="123"/>
      <c r="M19" s="124"/>
      <c r="N19" s="121"/>
      <c r="O19" s="118"/>
    </row>
    <row r="20" spans="1:15" x14ac:dyDescent="0.2">
      <c r="A20" s="41"/>
      <c r="B20" s="389"/>
      <c r="C20" s="390"/>
      <c r="D20" s="389"/>
      <c r="E20" s="390"/>
      <c r="F20" s="389"/>
      <c r="G20" s="390"/>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78"/>
      <c r="B22" s="380"/>
      <c r="C22" s="381"/>
      <c r="D22" s="381"/>
      <c r="E22" s="381"/>
      <c r="F22" s="381"/>
      <c r="G22" s="381"/>
      <c r="H22" s="121"/>
      <c r="I22" s="122"/>
      <c r="J22" s="123"/>
      <c r="K22" s="54"/>
      <c r="L22" s="123"/>
      <c r="M22" s="124"/>
      <c r="N22" s="121"/>
      <c r="O22" s="118"/>
    </row>
    <row r="23" spans="1:15" x14ac:dyDescent="0.2">
      <c r="A23" s="379"/>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60</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85"/>
      <c r="C3" s="385"/>
      <c r="D3" s="385"/>
      <c r="E3" s="385"/>
      <c r="F3" s="385"/>
      <c r="G3" s="386"/>
      <c r="H3" s="392"/>
      <c r="I3" s="385"/>
      <c r="J3" s="385"/>
      <c r="K3" s="385"/>
      <c r="L3" s="385"/>
      <c r="M3" s="385"/>
      <c r="N3" s="10"/>
    </row>
    <row r="4" spans="1:21" ht="13.5" customHeight="1" x14ac:dyDescent="0.2">
      <c r="A4" s="31"/>
      <c r="B4" s="393"/>
      <c r="C4" s="394"/>
      <c r="D4" s="394"/>
      <c r="E4" s="394"/>
      <c r="F4" s="394"/>
      <c r="G4" s="395"/>
      <c r="H4" s="393"/>
      <c r="I4" s="394"/>
      <c r="J4" s="394"/>
      <c r="K4" s="394"/>
      <c r="L4" s="394"/>
      <c r="M4" s="394"/>
      <c r="N4" s="43"/>
    </row>
    <row r="5" spans="1:21" x14ac:dyDescent="0.2">
      <c r="A5" s="18"/>
      <c r="B5" s="391"/>
      <c r="C5" s="390"/>
      <c r="D5" s="391"/>
      <c r="E5" s="390"/>
      <c r="F5" s="391"/>
      <c r="G5" s="390"/>
      <c r="H5" s="391"/>
      <c r="I5" s="390"/>
      <c r="J5" s="391"/>
      <c r="K5" s="390"/>
      <c r="L5" s="391"/>
      <c r="M5" s="389"/>
      <c r="N5" s="62"/>
    </row>
    <row r="6" spans="1:21" x14ac:dyDescent="0.2">
      <c r="A6" s="16"/>
      <c r="B6" s="67"/>
      <c r="C6" s="35"/>
      <c r="D6" s="35"/>
      <c r="E6" s="35"/>
      <c r="F6" s="35"/>
      <c r="G6" s="35"/>
      <c r="H6" s="35"/>
      <c r="I6" s="35"/>
      <c r="J6" s="35"/>
      <c r="K6" s="35"/>
      <c r="L6" s="35"/>
      <c r="M6" s="52"/>
      <c r="N6" s="62"/>
    </row>
    <row r="7" spans="1:21" x14ac:dyDescent="0.2">
      <c r="A7" s="382"/>
      <c r="B7" s="380"/>
      <c r="C7" s="381"/>
      <c r="D7" s="381"/>
      <c r="E7" s="381"/>
      <c r="F7" s="381"/>
      <c r="G7" s="384"/>
      <c r="H7" s="380"/>
      <c r="I7" s="381"/>
      <c r="J7" s="381"/>
      <c r="K7" s="381"/>
      <c r="L7" s="381"/>
      <c r="M7" s="381"/>
      <c r="N7" s="44"/>
    </row>
    <row r="8" spans="1:21" x14ac:dyDescent="0.2">
      <c r="A8" s="383"/>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85"/>
      <c r="C18" s="385"/>
      <c r="D18" s="385"/>
      <c r="E18" s="385"/>
      <c r="F18" s="385"/>
      <c r="G18" s="386"/>
      <c r="H18" s="8"/>
      <c r="I18" s="8"/>
      <c r="J18" s="8"/>
      <c r="K18" s="8"/>
      <c r="L18" s="8"/>
      <c r="M18" s="8"/>
      <c r="N18" s="121"/>
      <c r="O18" s="118"/>
      <c r="P18" s="63"/>
      <c r="Q18" s="42"/>
      <c r="R18" s="9"/>
      <c r="S18" s="9"/>
      <c r="T18" s="9"/>
    </row>
    <row r="19" spans="1:20" x14ac:dyDescent="0.2">
      <c r="A19" s="40"/>
      <c r="B19" s="387"/>
      <c r="C19" s="388"/>
      <c r="D19" s="388"/>
      <c r="E19" s="388"/>
      <c r="F19" s="388"/>
      <c r="G19" s="388"/>
      <c r="H19" s="121"/>
      <c r="I19" s="122"/>
      <c r="J19" s="123"/>
      <c r="K19" s="54"/>
      <c r="L19" s="123"/>
      <c r="M19" s="124"/>
      <c r="N19" s="121"/>
      <c r="O19" s="118"/>
      <c r="P19" s="63"/>
      <c r="Q19" s="42"/>
      <c r="R19" s="9"/>
      <c r="S19" s="9"/>
      <c r="T19" s="9"/>
    </row>
    <row r="20" spans="1:20" x14ac:dyDescent="0.2">
      <c r="A20" s="41"/>
      <c r="B20" s="389"/>
      <c r="C20" s="390"/>
      <c r="D20" s="389"/>
      <c r="E20" s="390"/>
      <c r="F20" s="389"/>
      <c r="G20" s="390"/>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78"/>
      <c r="B22" s="380"/>
      <c r="C22" s="381"/>
      <c r="D22" s="381"/>
      <c r="E22" s="381"/>
      <c r="F22" s="381"/>
      <c r="G22" s="381"/>
      <c r="H22" s="121"/>
      <c r="I22" s="122"/>
      <c r="J22" s="123"/>
      <c r="K22" s="54"/>
      <c r="L22" s="123"/>
      <c r="M22" s="124"/>
      <c r="N22" s="121"/>
      <c r="O22" s="118"/>
      <c r="P22" s="63"/>
      <c r="Q22" s="42"/>
      <c r="R22" s="9"/>
      <c r="S22" s="9"/>
      <c r="T22" s="9"/>
    </row>
    <row r="23" spans="1:20" x14ac:dyDescent="0.2">
      <c r="A23" s="379"/>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zoomScaleNormal="100" zoomScaleSheetLayoutView="100" zoomScalePageLayoutView="70" workbookViewId="0">
      <selection activeCell="K7" sqref="K7"/>
    </sheetView>
  </sheetViews>
  <sheetFormatPr defaultColWidth="9.140625" defaultRowHeight="12.75" x14ac:dyDescent="0.2"/>
  <cols>
    <col min="1" max="8" width="11" style="269" customWidth="1"/>
    <col min="9" max="9" width="11.42578125" style="269" customWidth="1"/>
    <col min="10" max="16384" width="9.140625" style="269"/>
  </cols>
  <sheetData>
    <row r="1" spans="1:9" ht="18.75" x14ac:dyDescent="0.2">
      <c r="A1" s="268" t="s">
        <v>274</v>
      </c>
      <c r="I1" s="270"/>
    </row>
    <row r="2" spans="1:9" s="272" customFormat="1" ht="6" customHeight="1" x14ac:dyDescent="0.25">
      <c r="A2" s="271"/>
    </row>
    <row r="3" spans="1:9" x14ac:dyDescent="0.2">
      <c r="A3" s="333" t="s">
        <v>280</v>
      </c>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row r="23" spans="1:9" x14ac:dyDescent="0.2">
      <c r="A23" s="333"/>
      <c r="B23" s="333"/>
      <c r="C23" s="333"/>
      <c r="D23" s="333"/>
      <c r="E23" s="333"/>
      <c r="F23" s="333"/>
      <c r="G23" s="333"/>
      <c r="H23" s="333"/>
      <c r="I23" s="333"/>
    </row>
    <row r="24" spans="1:9" x14ac:dyDescent="0.2">
      <c r="A24" s="333"/>
      <c r="B24" s="333"/>
      <c r="C24" s="333"/>
      <c r="D24" s="333"/>
      <c r="E24" s="333"/>
      <c r="F24" s="333"/>
      <c r="G24" s="333"/>
      <c r="H24" s="333"/>
      <c r="I24" s="333"/>
    </row>
    <row r="25" spans="1:9" x14ac:dyDescent="0.2">
      <c r="A25" s="333"/>
      <c r="B25" s="333"/>
      <c r="C25" s="333"/>
      <c r="D25" s="333"/>
      <c r="E25" s="333"/>
      <c r="F25" s="333"/>
      <c r="G25" s="333"/>
      <c r="H25" s="333"/>
      <c r="I25" s="333"/>
    </row>
    <row r="26" spans="1:9" x14ac:dyDescent="0.2">
      <c r="A26" s="333"/>
      <c r="B26" s="333"/>
      <c r="C26" s="333"/>
      <c r="D26" s="333"/>
      <c r="E26" s="333"/>
      <c r="F26" s="333"/>
      <c r="G26" s="333"/>
      <c r="H26" s="333"/>
      <c r="I26" s="333"/>
    </row>
    <row r="27" spans="1:9" x14ac:dyDescent="0.2">
      <c r="A27" s="333"/>
      <c r="B27" s="333"/>
      <c r="C27" s="333"/>
      <c r="D27" s="333"/>
      <c r="E27" s="333"/>
      <c r="F27" s="333"/>
      <c r="G27" s="333"/>
      <c r="H27" s="333"/>
      <c r="I27" s="333"/>
    </row>
    <row r="28" spans="1:9" x14ac:dyDescent="0.2">
      <c r="A28" s="333"/>
      <c r="B28" s="333"/>
      <c r="C28" s="333"/>
      <c r="D28" s="333"/>
      <c r="E28" s="333"/>
      <c r="F28" s="333"/>
      <c r="G28" s="333"/>
      <c r="H28" s="333"/>
      <c r="I28" s="333"/>
    </row>
    <row r="29" spans="1:9" x14ac:dyDescent="0.2">
      <c r="A29" s="333"/>
      <c r="B29" s="333"/>
      <c r="C29" s="333"/>
      <c r="D29" s="333"/>
      <c r="E29" s="333"/>
      <c r="F29" s="333"/>
      <c r="G29" s="333"/>
      <c r="H29" s="333"/>
      <c r="I29" s="333"/>
    </row>
    <row r="30" spans="1:9" x14ac:dyDescent="0.2">
      <c r="A30" s="333"/>
      <c r="B30" s="333"/>
      <c r="C30" s="333"/>
      <c r="D30" s="333"/>
      <c r="E30" s="333"/>
      <c r="F30" s="333"/>
      <c r="G30" s="333"/>
      <c r="H30" s="333"/>
      <c r="I30" s="333"/>
    </row>
    <row r="31" spans="1:9" x14ac:dyDescent="0.2">
      <c r="A31" s="333"/>
      <c r="B31" s="333"/>
      <c r="C31" s="333"/>
      <c r="D31" s="333"/>
      <c r="E31" s="333"/>
      <c r="F31" s="333"/>
      <c r="G31" s="333"/>
      <c r="H31" s="333"/>
      <c r="I31" s="333"/>
    </row>
    <row r="32" spans="1:9" x14ac:dyDescent="0.2">
      <c r="A32" s="333"/>
      <c r="B32" s="333"/>
      <c r="C32" s="333"/>
      <c r="D32" s="333"/>
      <c r="E32" s="333"/>
      <c r="F32" s="333"/>
      <c r="G32" s="333"/>
      <c r="H32" s="333"/>
      <c r="I32" s="333"/>
    </row>
    <row r="33" spans="1:9" x14ac:dyDescent="0.2">
      <c r="A33" s="333"/>
      <c r="B33" s="333"/>
      <c r="C33" s="333"/>
      <c r="D33" s="333"/>
      <c r="E33" s="333"/>
      <c r="F33" s="333"/>
      <c r="G33" s="333"/>
      <c r="H33" s="333"/>
      <c r="I33" s="333"/>
    </row>
    <row r="34" spans="1:9" x14ac:dyDescent="0.2">
      <c r="A34" s="333"/>
      <c r="B34" s="333"/>
      <c r="C34" s="333"/>
      <c r="D34" s="333"/>
      <c r="E34" s="333"/>
      <c r="F34" s="333"/>
      <c r="G34" s="333"/>
      <c r="H34" s="333"/>
      <c r="I34" s="333"/>
    </row>
    <row r="35" spans="1:9" x14ac:dyDescent="0.2">
      <c r="A35" s="333"/>
      <c r="B35" s="333"/>
      <c r="C35" s="333"/>
      <c r="D35" s="333"/>
      <c r="E35" s="333"/>
      <c r="F35" s="333"/>
      <c r="G35" s="333"/>
      <c r="H35" s="333"/>
      <c r="I35" s="333"/>
    </row>
    <row r="36" spans="1:9" x14ac:dyDescent="0.2">
      <c r="A36" s="333"/>
      <c r="B36" s="333"/>
      <c r="C36" s="333"/>
      <c r="D36" s="333"/>
      <c r="E36" s="333"/>
      <c r="F36" s="333"/>
      <c r="G36" s="333"/>
      <c r="H36" s="333"/>
      <c r="I36" s="333"/>
    </row>
    <row r="37" spans="1:9" x14ac:dyDescent="0.2">
      <c r="A37" s="333"/>
      <c r="B37" s="333"/>
      <c r="C37" s="333"/>
      <c r="D37" s="333"/>
      <c r="E37" s="333"/>
      <c r="F37" s="333"/>
      <c r="G37" s="333"/>
      <c r="H37" s="333"/>
      <c r="I37" s="333"/>
    </row>
    <row r="38" spans="1:9" x14ac:dyDescent="0.2">
      <c r="A38" s="333"/>
      <c r="B38" s="333"/>
      <c r="C38" s="333"/>
      <c r="D38" s="333"/>
      <c r="E38" s="333"/>
      <c r="F38" s="333"/>
      <c r="G38" s="333"/>
      <c r="H38" s="333"/>
      <c r="I38" s="333"/>
    </row>
    <row r="39" spans="1:9" x14ac:dyDescent="0.2">
      <c r="A39" s="333"/>
      <c r="B39" s="333"/>
      <c r="C39" s="333"/>
      <c r="D39" s="333"/>
      <c r="E39" s="333"/>
      <c r="F39" s="333"/>
      <c r="G39" s="333"/>
      <c r="H39" s="333"/>
      <c r="I39" s="333"/>
    </row>
    <row r="40" spans="1:9" x14ac:dyDescent="0.2">
      <c r="A40" s="333"/>
      <c r="B40" s="333"/>
      <c r="C40" s="333"/>
      <c r="D40" s="333"/>
      <c r="E40" s="333"/>
      <c r="F40" s="333"/>
      <c r="G40" s="333"/>
      <c r="H40" s="333"/>
      <c r="I40" s="333"/>
    </row>
    <row r="41" spans="1:9" x14ac:dyDescent="0.2">
      <c r="A41" s="333"/>
      <c r="B41" s="333"/>
      <c r="C41" s="333"/>
      <c r="D41" s="333"/>
      <c r="E41" s="333"/>
      <c r="F41" s="333"/>
      <c r="G41" s="333"/>
      <c r="H41" s="333"/>
      <c r="I41" s="333"/>
    </row>
    <row r="42" spans="1:9" x14ac:dyDescent="0.2">
      <c r="A42" s="333"/>
      <c r="B42" s="333"/>
      <c r="C42" s="333"/>
      <c r="D42" s="333"/>
      <c r="E42" s="333"/>
      <c r="F42" s="333"/>
      <c r="G42" s="333"/>
      <c r="H42" s="333"/>
      <c r="I42" s="333"/>
    </row>
    <row r="43" spans="1:9" x14ac:dyDescent="0.2">
      <c r="A43" s="333"/>
      <c r="B43" s="333"/>
      <c r="C43" s="333"/>
      <c r="D43" s="333"/>
      <c r="E43" s="333"/>
      <c r="F43" s="333"/>
      <c r="G43" s="333"/>
      <c r="H43" s="333"/>
      <c r="I43" s="333"/>
    </row>
    <row r="44" spans="1:9" x14ac:dyDescent="0.2">
      <c r="A44" s="333"/>
      <c r="B44" s="333"/>
      <c r="C44" s="333"/>
      <c r="D44" s="333"/>
      <c r="E44" s="333"/>
      <c r="F44" s="333"/>
      <c r="G44" s="333"/>
      <c r="H44" s="333"/>
      <c r="I44" s="333"/>
    </row>
    <row r="45" spans="1:9" x14ac:dyDescent="0.2">
      <c r="A45" s="333"/>
      <c r="B45" s="333"/>
      <c r="C45" s="333"/>
      <c r="D45" s="333"/>
      <c r="E45" s="333"/>
      <c r="F45" s="333"/>
      <c r="G45" s="333"/>
      <c r="H45" s="333"/>
      <c r="I45" s="333"/>
    </row>
    <row r="46" spans="1:9" x14ac:dyDescent="0.2">
      <c r="A46" s="333"/>
      <c r="B46" s="333"/>
      <c r="C46" s="333"/>
      <c r="D46" s="333"/>
      <c r="E46" s="333"/>
      <c r="F46" s="333"/>
      <c r="G46" s="333"/>
      <c r="H46" s="333"/>
      <c r="I46" s="333"/>
    </row>
    <row r="47" spans="1:9" x14ac:dyDescent="0.2">
      <c r="A47" s="333"/>
      <c r="B47" s="333"/>
      <c r="C47" s="333"/>
      <c r="D47" s="333"/>
      <c r="E47" s="333"/>
      <c r="F47" s="333"/>
      <c r="G47" s="333"/>
      <c r="H47" s="333"/>
      <c r="I47" s="333"/>
    </row>
    <row r="48" spans="1:9" x14ac:dyDescent="0.2">
      <c r="A48" s="333"/>
      <c r="B48" s="333"/>
      <c r="C48" s="333"/>
      <c r="D48" s="333"/>
      <c r="E48" s="333"/>
      <c r="F48" s="333"/>
      <c r="G48" s="333"/>
      <c r="H48" s="333"/>
      <c r="I48" s="333"/>
    </row>
    <row r="49" spans="1:9" x14ac:dyDescent="0.2">
      <c r="A49" s="333"/>
      <c r="B49" s="333"/>
      <c r="C49" s="333"/>
      <c r="D49" s="333"/>
      <c r="E49" s="333"/>
      <c r="F49" s="333"/>
      <c r="G49" s="333"/>
      <c r="H49" s="333"/>
      <c r="I49" s="333"/>
    </row>
    <row r="50" spans="1:9" x14ac:dyDescent="0.2">
      <c r="A50" s="333"/>
      <c r="B50" s="333"/>
      <c r="C50" s="333"/>
      <c r="D50" s="333"/>
      <c r="E50" s="333"/>
      <c r="F50" s="333"/>
      <c r="G50" s="333"/>
      <c r="H50" s="333"/>
      <c r="I50" s="333"/>
    </row>
    <row r="51" spans="1:9" x14ac:dyDescent="0.2">
      <c r="A51" s="333"/>
      <c r="B51" s="333"/>
      <c r="C51" s="333"/>
      <c r="D51" s="333"/>
      <c r="E51" s="333"/>
      <c r="F51" s="333"/>
      <c r="G51" s="333"/>
      <c r="H51" s="333"/>
      <c r="I51" s="333"/>
    </row>
    <row r="52" spans="1:9" x14ac:dyDescent="0.2">
      <c r="A52" s="333"/>
      <c r="B52" s="333"/>
      <c r="C52" s="333"/>
      <c r="D52" s="333"/>
      <c r="E52" s="333"/>
      <c r="F52" s="333"/>
      <c r="G52" s="333"/>
      <c r="H52" s="333"/>
      <c r="I52" s="333"/>
    </row>
    <row r="53" spans="1:9" x14ac:dyDescent="0.2">
      <c r="A53" s="333"/>
      <c r="B53" s="333"/>
      <c r="C53" s="333"/>
      <c r="D53" s="333"/>
      <c r="E53" s="333"/>
      <c r="F53" s="333"/>
      <c r="G53" s="333"/>
      <c r="H53" s="333"/>
      <c r="I53" s="333"/>
    </row>
    <row r="54" spans="1:9" x14ac:dyDescent="0.2">
      <c r="A54" s="333"/>
      <c r="B54" s="333"/>
      <c r="C54" s="333"/>
      <c r="D54" s="333"/>
      <c r="E54" s="333"/>
      <c r="F54" s="333"/>
      <c r="G54" s="333"/>
      <c r="H54" s="333"/>
      <c r="I54" s="333"/>
    </row>
    <row r="55" spans="1:9" x14ac:dyDescent="0.2">
      <c r="A55" s="333"/>
      <c r="B55" s="333"/>
      <c r="C55" s="333"/>
      <c r="D55" s="333"/>
      <c r="E55" s="333"/>
      <c r="F55" s="333"/>
      <c r="G55" s="333"/>
      <c r="H55" s="333"/>
      <c r="I55" s="333"/>
    </row>
    <row r="56" spans="1:9" x14ac:dyDescent="0.2">
      <c r="A56" s="333"/>
      <c r="B56" s="333"/>
      <c r="C56" s="333"/>
      <c r="D56" s="333"/>
      <c r="E56" s="333"/>
      <c r="F56" s="333"/>
      <c r="G56" s="333"/>
      <c r="H56" s="333"/>
      <c r="I56" s="333"/>
    </row>
    <row r="57" spans="1:9" x14ac:dyDescent="0.2">
      <c r="A57" s="333"/>
      <c r="B57" s="333"/>
      <c r="C57" s="333"/>
      <c r="D57" s="333"/>
      <c r="E57" s="333"/>
      <c r="F57" s="333"/>
      <c r="G57" s="333"/>
      <c r="H57" s="333"/>
      <c r="I57" s="333"/>
    </row>
    <row r="58" spans="1:9" x14ac:dyDescent="0.2">
      <c r="A58" s="333"/>
      <c r="B58" s="333"/>
      <c r="C58" s="333"/>
      <c r="D58" s="333"/>
      <c r="E58" s="333"/>
      <c r="F58" s="333"/>
      <c r="G58" s="333"/>
      <c r="H58" s="333"/>
      <c r="I58" s="333"/>
    </row>
    <row r="59" spans="1:9" x14ac:dyDescent="0.2">
      <c r="A59" s="333"/>
      <c r="B59" s="333"/>
      <c r="C59" s="333"/>
      <c r="D59" s="333"/>
      <c r="E59" s="333"/>
      <c r="F59" s="333"/>
      <c r="G59" s="333"/>
      <c r="H59" s="333"/>
      <c r="I59" s="333"/>
    </row>
    <row r="60" spans="1:9" x14ac:dyDescent="0.2">
      <c r="A60" s="333"/>
      <c r="B60" s="333"/>
      <c r="C60" s="333"/>
      <c r="D60" s="333"/>
      <c r="E60" s="333"/>
      <c r="F60" s="333"/>
      <c r="G60" s="333"/>
      <c r="H60" s="333"/>
      <c r="I60" s="333"/>
    </row>
    <row r="61" spans="1:9" x14ac:dyDescent="0.2">
      <c r="A61" s="333"/>
      <c r="B61" s="333"/>
      <c r="C61" s="333"/>
      <c r="D61" s="333"/>
      <c r="E61" s="333"/>
      <c r="F61" s="333"/>
      <c r="G61" s="333"/>
      <c r="H61" s="333"/>
      <c r="I61" s="333"/>
    </row>
    <row r="62" spans="1:9" x14ac:dyDescent="0.2">
      <c r="A62" s="333"/>
      <c r="B62" s="333"/>
      <c r="C62" s="333"/>
      <c r="D62" s="333"/>
      <c r="E62" s="333"/>
      <c r="F62" s="333"/>
      <c r="G62" s="333"/>
      <c r="H62" s="333"/>
      <c r="I62" s="333"/>
    </row>
    <row r="63" spans="1:9" x14ac:dyDescent="0.2">
      <c r="A63" s="333"/>
      <c r="B63" s="333"/>
      <c r="C63" s="333"/>
      <c r="D63" s="333"/>
      <c r="E63" s="333"/>
      <c r="F63" s="333"/>
      <c r="G63" s="333"/>
      <c r="H63" s="333"/>
      <c r="I63" s="333"/>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customWidth="1"/>
    <col min="8" max="8" width="14.42578125" style="90" customWidth="1"/>
    <col min="9" max="9" width="8" style="90" bestFit="1" customWidth="1"/>
    <col min="10" max="10" width="14.42578125" style="90" customWidth="1"/>
    <col min="11" max="11" width="8" style="90" customWidth="1"/>
    <col min="12" max="12" width="14.42578125" style="90" customWidth="1"/>
    <col min="13" max="13" width="8" style="90" customWidth="1"/>
    <col min="14" max="26" width="9.140625" style="90" customWidth="1"/>
    <col min="27" max="16384" width="9.140625" style="90"/>
  </cols>
  <sheetData>
    <row r="1" spans="1:24" ht="18.75" x14ac:dyDescent="0.3">
      <c r="A1" s="109" t="s">
        <v>61</v>
      </c>
      <c r="M1" s="110" t="e">
        <f>Obsah!#REF!</f>
        <v>#REF!</v>
      </c>
    </row>
    <row r="2" spans="1:24" ht="7.5" customHeight="1" x14ac:dyDescent="0.2"/>
    <row r="3" spans="1:24" x14ac:dyDescent="0.2">
      <c r="A3" s="31"/>
      <c r="B3" s="385"/>
      <c r="C3" s="385"/>
      <c r="D3" s="385"/>
      <c r="E3" s="385"/>
      <c r="F3" s="385"/>
      <c r="G3" s="386"/>
      <c r="H3" s="392"/>
      <c r="I3" s="385"/>
      <c r="J3" s="385"/>
      <c r="K3" s="385"/>
      <c r="L3" s="385"/>
      <c r="M3" s="385"/>
      <c r="N3" s="10"/>
    </row>
    <row r="4" spans="1:24" x14ac:dyDescent="0.2">
      <c r="A4" s="31"/>
      <c r="B4" s="393"/>
      <c r="C4" s="394"/>
      <c r="D4" s="394"/>
      <c r="E4" s="394"/>
      <c r="F4" s="394"/>
      <c r="G4" s="395"/>
      <c r="H4" s="393"/>
      <c r="I4" s="394"/>
      <c r="J4" s="394"/>
      <c r="K4" s="394"/>
      <c r="L4" s="394"/>
      <c r="M4" s="394"/>
      <c r="N4" s="43"/>
    </row>
    <row r="5" spans="1:24" x14ac:dyDescent="0.2">
      <c r="A5" s="18"/>
      <c r="B5" s="391"/>
      <c r="C5" s="390"/>
      <c r="D5" s="391"/>
      <c r="E5" s="390"/>
      <c r="F5" s="391"/>
      <c r="G5" s="390"/>
      <c r="H5" s="391"/>
      <c r="I5" s="390"/>
      <c r="J5" s="391"/>
      <c r="K5" s="390"/>
      <c r="L5" s="391"/>
      <c r="M5" s="389"/>
      <c r="N5" s="62"/>
    </row>
    <row r="6" spans="1:24" x14ac:dyDescent="0.2">
      <c r="A6" s="16"/>
      <c r="B6" s="67"/>
      <c r="C6" s="35"/>
      <c r="D6" s="35"/>
      <c r="E6" s="35"/>
      <c r="F6" s="35"/>
      <c r="G6" s="35"/>
      <c r="H6" s="35"/>
      <c r="I6" s="35"/>
      <c r="J6" s="35"/>
      <c r="K6" s="35"/>
      <c r="L6" s="35"/>
      <c r="M6" s="36"/>
      <c r="N6" s="62"/>
    </row>
    <row r="7" spans="1:24" x14ac:dyDescent="0.2">
      <c r="A7" s="382"/>
      <c r="B7" s="380"/>
      <c r="C7" s="381"/>
      <c r="D7" s="381"/>
      <c r="E7" s="381"/>
      <c r="F7" s="381"/>
      <c r="G7" s="384"/>
      <c r="H7" s="380"/>
      <c r="I7" s="381"/>
      <c r="J7" s="381"/>
      <c r="K7" s="381"/>
      <c r="L7" s="381"/>
      <c r="M7" s="381"/>
      <c r="N7" s="44"/>
    </row>
    <row r="8" spans="1:24" x14ac:dyDescent="0.2">
      <c r="A8" s="383"/>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85"/>
      <c r="C18" s="385"/>
      <c r="D18" s="385"/>
      <c r="E18" s="385"/>
      <c r="F18" s="385"/>
      <c r="G18" s="386"/>
      <c r="H18" s="118"/>
      <c r="I18" s="118"/>
      <c r="J18" s="118"/>
      <c r="K18" s="118"/>
      <c r="L18" s="118"/>
      <c r="M18" s="118"/>
      <c r="N18" s="121"/>
      <c r="O18" s="118"/>
    </row>
    <row r="19" spans="1:15" x14ac:dyDescent="0.2">
      <c r="A19" s="40"/>
      <c r="B19" s="387"/>
      <c r="C19" s="388"/>
      <c r="D19" s="388"/>
      <c r="E19" s="388"/>
      <c r="F19" s="388"/>
      <c r="G19" s="388"/>
      <c r="H19" s="121"/>
      <c r="I19" s="122"/>
      <c r="J19" s="123"/>
      <c r="K19" s="54"/>
      <c r="L19" s="123"/>
      <c r="M19" s="124"/>
      <c r="N19" s="121"/>
      <c r="O19" s="118"/>
    </row>
    <row r="20" spans="1:15" x14ac:dyDescent="0.2">
      <c r="A20" s="41"/>
      <c r="B20" s="389"/>
      <c r="C20" s="390"/>
      <c r="D20" s="389"/>
      <c r="E20" s="390"/>
      <c r="F20" s="389"/>
      <c r="G20" s="390"/>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78"/>
      <c r="B22" s="380"/>
      <c r="C22" s="381"/>
      <c r="D22" s="381"/>
      <c r="E22" s="381"/>
      <c r="F22" s="381"/>
      <c r="G22" s="381"/>
      <c r="H22" s="121"/>
      <c r="I22" s="122"/>
      <c r="J22" s="123"/>
      <c r="K22" s="54"/>
      <c r="L22" s="123"/>
      <c r="M22" s="124"/>
      <c r="N22" s="121"/>
      <c r="O22" s="118"/>
    </row>
    <row r="23" spans="1:15" x14ac:dyDescent="0.2">
      <c r="A23" s="379"/>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62</v>
      </c>
      <c r="B1" s="118"/>
      <c r="C1" s="118"/>
      <c r="D1" s="118"/>
      <c r="E1" s="118"/>
      <c r="F1" s="118"/>
      <c r="G1" s="118"/>
      <c r="H1" s="118"/>
      <c r="I1" s="118"/>
      <c r="J1" s="118"/>
      <c r="K1" s="118"/>
      <c r="L1" s="118"/>
      <c r="M1" s="110" t="e">
        <f>Obsah!#REF!</f>
        <v>#REF!</v>
      </c>
      <c r="N1" s="23"/>
      <c r="O1" s="23"/>
      <c r="P1" s="126"/>
    </row>
    <row r="2" spans="1:21" ht="7.5" customHeight="1" x14ac:dyDescent="0.3">
      <c r="A2" s="109"/>
      <c r="B2" s="118"/>
      <c r="C2" s="118"/>
      <c r="D2" s="118"/>
      <c r="E2" s="118"/>
      <c r="F2" s="118"/>
      <c r="G2" s="118"/>
      <c r="H2" s="118"/>
      <c r="I2" s="118"/>
      <c r="J2" s="118"/>
      <c r="K2" s="118"/>
      <c r="L2" s="118"/>
      <c r="M2" s="118"/>
      <c r="N2" s="23"/>
      <c r="O2" s="23"/>
      <c r="P2" s="126"/>
    </row>
    <row r="3" spans="1:21" x14ac:dyDescent="0.2">
      <c r="A3" s="31"/>
      <c r="B3" s="385"/>
      <c r="C3" s="385"/>
      <c r="D3" s="385"/>
      <c r="E3" s="385"/>
      <c r="F3" s="385"/>
      <c r="G3" s="386"/>
      <c r="H3" s="392"/>
      <c r="I3" s="385"/>
      <c r="J3" s="385"/>
      <c r="K3" s="385"/>
      <c r="L3" s="385"/>
      <c r="M3" s="385"/>
      <c r="N3" s="23"/>
      <c r="O3" s="126"/>
      <c r="P3" s="126"/>
    </row>
    <row r="4" spans="1:21" ht="13.5" customHeight="1" x14ac:dyDescent="0.2">
      <c r="A4" s="31"/>
      <c r="B4" s="393"/>
      <c r="C4" s="394"/>
      <c r="D4" s="394"/>
      <c r="E4" s="394"/>
      <c r="F4" s="394"/>
      <c r="G4" s="395"/>
      <c r="H4" s="393"/>
      <c r="I4" s="394"/>
      <c r="J4" s="394"/>
      <c r="K4" s="394"/>
      <c r="L4" s="394"/>
      <c r="M4" s="394"/>
      <c r="N4" s="23"/>
      <c r="O4" s="126"/>
      <c r="P4" s="126"/>
    </row>
    <row r="5" spans="1:21" x14ac:dyDescent="0.2">
      <c r="A5" s="18"/>
      <c r="B5" s="391"/>
      <c r="C5" s="390"/>
      <c r="D5" s="391"/>
      <c r="E5" s="390"/>
      <c r="F5" s="391"/>
      <c r="G5" s="390"/>
      <c r="H5" s="391"/>
      <c r="I5" s="390"/>
      <c r="J5" s="391"/>
      <c r="K5" s="390"/>
      <c r="L5" s="391"/>
      <c r="M5" s="389"/>
      <c r="N5" s="23"/>
      <c r="O5" s="126"/>
      <c r="P5" s="126"/>
    </row>
    <row r="6" spans="1:21" x14ac:dyDescent="0.2">
      <c r="A6" s="16"/>
      <c r="B6" s="67"/>
      <c r="C6" s="35"/>
      <c r="D6" s="35"/>
      <c r="E6" s="35"/>
      <c r="F6" s="35"/>
      <c r="G6" s="35"/>
      <c r="H6" s="35"/>
      <c r="I6" s="35"/>
      <c r="J6" s="35"/>
      <c r="K6" s="35"/>
      <c r="L6" s="35"/>
      <c r="M6" s="52"/>
      <c r="N6" s="23"/>
      <c r="O6" s="126"/>
      <c r="P6" s="126"/>
    </row>
    <row r="7" spans="1:21" x14ac:dyDescent="0.2">
      <c r="A7" s="382"/>
      <c r="B7" s="380"/>
      <c r="C7" s="381"/>
      <c r="D7" s="381"/>
      <c r="E7" s="381"/>
      <c r="F7" s="381"/>
      <c r="G7" s="384"/>
      <c r="H7" s="380"/>
      <c r="I7" s="381"/>
      <c r="J7" s="381"/>
      <c r="K7" s="381"/>
      <c r="L7" s="381"/>
      <c r="M7" s="381"/>
      <c r="N7" s="23"/>
      <c r="O7" s="126"/>
      <c r="P7" s="126"/>
    </row>
    <row r="8" spans="1:21" x14ac:dyDescent="0.2">
      <c r="A8" s="383"/>
      <c r="B8" s="37"/>
      <c r="C8" s="49"/>
      <c r="D8" s="38"/>
      <c r="E8" s="49"/>
      <c r="F8" s="38"/>
      <c r="G8" s="49"/>
      <c r="H8" s="37"/>
      <c r="I8" s="49"/>
      <c r="J8" s="38"/>
      <c r="K8" s="49"/>
      <c r="L8" s="38"/>
      <c r="M8" s="49"/>
      <c r="N8" s="23"/>
      <c r="O8" s="126"/>
      <c r="P8" s="126"/>
    </row>
    <row r="9" spans="1:21" x14ac:dyDescent="0.2">
      <c r="A9" s="39"/>
      <c r="B9" s="111"/>
      <c r="C9" s="112"/>
      <c r="D9" s="21"/>
      <c r="E9" s="112"/>
      <c r="F9" s="21"/>
      <c r="G9" s="112"/>
      <c r="H9" s="111"/>
      <c r="I9" s="112"/>
      <c r="J9" s="21"/>
      <c r="K9" s="112"/>
      <c r="L9" s="21"/>
      <c r="M9" s="112"/>
      <c r="N9" s="64"/>
      <c r="O9" s="127"/>
      <c r="P9" s="126"/>
    </row>
    <row r="10" spans="1:21" x14ac:dyDescent="0.2">
      <c r="A10" s="39"/>
      <c r="B10" s="111"/>
      <c r="C10" s="112"/>
      <c r="D10" s="21"/>
      <c r="E10" s="112"/>
      <c r="F10" s="21"/>
      <c r="G10" s="112"/>
      <c r="H10" s="111"/>
      <c r="I10" s="112"/>
      <c r="J10" s="21"/>
      <c r="K10" s="112"/>
      <c r="L10" s="21"/>
      <c r="M10" s="112"/>
      <c r="N10" s="64"/>
      <c r="O10" s="127"/>
      <c r="P10" s="126"/>
    </row>
    <row r="11" spans="1:21" x14ac:dyDescent="0.2">
      <c r="A11" s="30"/>
      <c r="B11" s="27"/>
      <c r="C11" s="112"/>
      <c r="D11" s="13"/>
      <c r="E11" s="112"/>
      <c r="F11" s="13"/>
      <c r="G11" s="112"/>
      <c r="H11" s="27"/>
      <c r="I11" s="112"/>
      <c r="J11" s="13"/>
      <c r="K11" s="112"/>
      <c r="L11" s="13"/>
      <c r="M11" s="112"/>
      <c r="N11" s="64"/>
      <c r="O11" s="127"/>
      <c r="P11" s="126"/>
    </row>
    <row r="12" spans="1:21" x14ac:dyDescent="0.2">
      <c r="A12" s="30"/>
      <c r="B12" s="111"/>
      <c r="C12" s="112"/>
      <c r="D12" s="21"/>
      <c r="E12" s="112"/>
      <c r="F12" s="21"/>
      <c r="G12" s="112"/>
      <c r="H12" s="111"/>
      <c r="I12" s="112"/>
      <c r="J12" s="21"/>
      <c r="K12" s="112"/>
      <c r="L12" s="21"/>
      <c r="M12" s="112"/>
      <c r="N12" s="64"/>
      <c r="O12" s="127"/>
      <c r="P12" s="126"/>
    </row>
    <row r="13" spans="1:21" x14ac:dyDescent="0.2">
      <c r="A13" s="30"/>
      <c r="B13" s="27"/>
      <c r="C13" s="112"/>
      <c r="D13" s="13"/>
      <c r="E13" s="112"/>
      <c r="F13" s="13"/>
      <c r="G13" s="112"/>
      <c r="H13" s="27"/>
      <c r="I13" s="112"/>
      <c r="J13" s="13"/>
      <c r="K13" s="112"/>
      <c r="L13" s="13"/>
      <c r="M13" s="112"/>
      <c r="N13" s="64"/>
      <c r="O13" s="127"/>
      <c r="P13" s="126"/>
    </row>
    <row r="14" spans="1:21" x14ac:dyDescent="0.2">
      <c r="A14" s="30"/>
      <c r="B14" s="111"/>
      <c r="C14" s="112"/>
      <c r="D14" s="21"/>
      <c r="E14" s="112"/>
      <c r="F14" s="21"/>
      <c r="G14" s="112"/>
      <c r="H14" s="111"/>
      <c r="I14" s="112"/>
      <c r="J14" s="21"/>
      <c r="K14" s="112"/>
      <c r="L14" s="21"/>
      <c r="M14" s="112"/>
      <c r="N14" s="64"/>
      <c r="O14" s="127"/>
      <c r="P14" s="23"/>
      <c r="Q14" s="42"/>
      <c r="R14" s="9"/>
      <c r="S14" s="9"/>
      <c r="T14" s="9"/>
      <c r="U14" s="9"/>
    </row>
    <row r="15" spans="1:21" x14ac:dyDescent="0.2">
      <c r="A15" s="30"/>
      <c r="B15" s="111"/>
      <c r="C15" s="112"/>
      <c r="D15" s="21"/>
      <c r="E15" s="114"/>
      <c r="F15" s="21"/>
      <c r="G15" s="114"/>
      <c r="H15" s="111"/>
      <c r="I15" s="114"/>
      <c r="J15" s="21"/>
      <c r="K15" s="114"/>
      <c r="L15" s="21"/>
      <c r="M15" s="114"/>
      <c r="N15" s="64"/>
      <c r="O15" s="127"/>
      <c r="P15" s="23"/>
      <c r="Q15" s="42"/>
      <c r="R15" s="9"/>
      <c r="S15" s="9"/>
      <c r="T15" s="9"/>
      <c r="U15" s="9"/>
    </row>
    <row r="16" spans="1:21" ht="12.75" thickBot="1" x14ac:dyDescent="0.25">
      <c r="A16" s="17"/>
      <c r="B16" s="25"/>
      <c r="C16" s="115"/>
      <c r="D16" s="6"/>
      <c r="E16" s="116"/>
      <c r="F16" s="6"/>
      <c r="G16" s="116"/>
      <c r="H16" s="25"/>
      <c r="I16" s="117"/>
      <c r="J16" s="6"/>
      <c r="K16" s="117"/>
      <c r="L16" s="6"/>
      <c r="M16" s="117"/>
      <c r="N16" s="64"/>
      <c r="O16" s="127"/>
      <c r="P16" s="23"/>
      <c r="Q16" s="42"/>
      <c r="R16" s="9"/>
      <c r="S16" s="9"/>
      <c r="T16" s="9"/>
      <c r="U16" s="9"/>
    </row>
    <row r="17" spans="1:20" x14ac:dyDescent="0.2">
      <c r="A17" s="19"/>
      <c r="B17" s="118"/>
      <c r="C17" s="118"/>
      <c r="D17" s="118"/>
      <c r="E17" s="118"/>
      <c r="F17" s="118"/>
      <c r="G17" s="118"/>
      <c r="H17" s="118"/>
      <c r="I17" s="118"/>
      <c r="J17" s="118"/>
      <c r="K17" s="118"/>
      <c r="L17" s="119"/>
      <c r="M17" s="119"/>
      <c r="N17" s="128"/>
      <c r="O17" s="126"/>
      <c r="P17" s="126"/>
    </row>
    <row r="18" spans="1:20" x14ac:dyDescent="0.2">
      <c r="A18" s="53"/>
      <c r="B18" s="385"/>
      <c r="C18" s="385"/>
      <c r="D18" s="385"/>
      <c r="E18" s="385"/>
      <c r="F18" s="385"/>
      <c r="G18" s="386"/>
      <c r="H18" s="8"/>
      <c r="I18" s="8"/>
      <c r="J18" s="8"/>
      <c r="K18" s="8"/>
      <c r="L18" s="8"/>
      <c r="M18" s="8"/>
      <c r="N18" s="129"/>
      <c r="O18" s="23"/>
      <c r="P18" s="65"/>
      <c r="Q18" s="42"/>
      <c r="R18" s="9"/>
      <c r="S18" s="9"/>
      <c r="T18" s="9"/>
    </row>
    <row r="19" spans="1:20" x14ac:dyDescent="0.2">
      <c r="A19" s="40"/>
      <c r="B19" s="387"/>
      <c r="C19" s="388"/>
      <c r="D19" s="388"/>
      <c r="E19" s="388"/>
      <c r="F19" s="388"/>
      <c r="G19" s="388"/>
      <c r="H19" s="121"/>
      <c r="I19" s="122"/>
      <c r="J19" s="123"/>
      <c r="K19" s="54"/>
      <c r="L19" s="123"/>
      <c r="M19" s="124"/>
      <c r="N19" s="129"/>
      <c r="O19" s="23"/>
      <c r="P19" s="65"/>
      <c r="Q19" s="42"/>
      <c r="R19" s="9"/>
      <c r="S19" s="9"/>
      <c r="T19" s="9"/>
    </row>
    <row r="20" spans="1:20" x14ac:dyDescent="0.2">
      <c r="A20" s="41"/>
      <c r="B20" s="389"/>
      <c r="C20" s="390"/>
      <c r="D20" s="389"/>
      <c r="E20" s="390"/>
      <c r="F20" s="389"/>
      <c r="G20" s="390"/>
      <c r="H20" s="121"/>
      <c r="I20" s="122"/>
      <c r="J20" s="123"/>
      <c r="K20" s="54"/>
      <c r="L20" s="123"/>
      <c r="M20" s="124"/>
      <c r="N20" s="129"/>
      <c r="O20" s="23"/>
      <c r="P20" s="65"/>
      <c r="Q20" s="42"/>
      <c r="R20" s="48"/>
      <c r="S20" s="48"/>
      <c r="T20" s="48"/>
    </row>
    <row r="21" spans="1:20" x14ac:dyDescent="0.2">
      <c r="A21" s="66"/>
      <c r="B21" s="67"/>
      <c r="C21" s="35"/>
      <c r="D21" s="35"/>
      <c r="E21" s="35"/>
      <c r="F21" s="35"/>
      <c r="G21" s="52"/>
      <c r="H21" s="121"/>
      <c r="I21" s="122"/>
      <c r="J21" s="123"/>
      <c r="K21" s="54"/>
      <c r="L21" s="123"/>
      <c r="M21" s="124"/>
      <c r="N21" s="129"/>
      <c r="O21" s="23"/>
      <c r="P21" s="65"/>
      <c r="Q21" s="42"/>
      <c r="R21" s="9"/>
      <c r="S21" s="9"/>
      <c r="T21" s="9"/>
    </row>
    <row r="22" spans="1:20" x14ac:dyDescent="0.2">
      <c r="A22" s="378"/>
      <c r="B22" s="380"/>
      <c r="C22" s="381"/>
      <c r="D22" s="381"/>
      <c r="E22" s="381"/>
      <c r="F22" s="381"/>
      <c r="G22" s="381"/>
      <c r="H22" s="121"/>
      <c r="I22" s="122"/>
      <c r="J22" s="123"/>
      <c r="K22" s="54"/>
      <c r="L22" s="123"/>
      <c r="M22" s="124"/>
      <c r="N22" s="129"/>
      <c r="O22" s="23"/>
      <c r="P22" s="65"/>
      <c r="Q22" s="42"/>
      <c r="R22" s="9"/>
      <c r="S22" s="9"/>
      <c r="T22" s="9"/>
    </row>
    <row r="23" spans="1:20" x14ac:dyDescent="0.2">
      <c r="A23" s="379"/>
      <c r="B23" s="37"/>
      <c r="C23" s="50"/>
      <c r="D23" s="38"/>
      <c r="E23" s="50"/>
      <c r="F23" s="38"/>
      <c r="G23" s="50"/>
      <c r="H23" s="118"/>
      <c r="I23" s="118"/>
      <c r="J23" s="123"/>
      <c r="K23" s="54"/>
      <c r="L23" s="123"/>
      <c r="M23" s="124"/>
      <c r="N23" s="129"/>
      <c r="O23" s="23"/>
      <c r="P23" s="65"/>
      <c r="Q23" s="42"/>
      <c r="R23" s="45"/>
      <c r="S23" s="48"/>
      <c r="T23" s="48"/>
    </row>
    <row r="24" spans="1:20" x14ac:dyDescent="0.2">
      <c r="A24" s="33"/>
      <c r="B24" s="60"/>
      <c r="C24" s="46"/>
      <c r="D24" s="22"/>
      <c r="E24" s="46"/>
      <c r="F24" s="22"/>
      <c r="G24" s="46"/>
      <c r="H24" s="118"/>
      <c r="I24" s="118"/>
      <c r="J24" s="123"/>
      <c r="K24" s="54"/>
      <c r="L24" s="123"/>
      <c r="M24" s="124"/>
      <c r="N24" s="129"/>
      <c r="O24" s="64"/>
      <c r="P24" s="126"/>
      <c r="T24" s="119"/>
    </row>
    <row r="25" spans="1:20" x14ac:dyDescent="0.2">
      <c r="A25" s="33"/>
      <c r="B25" s="60"/>
      <c r="C25" s="46"/>
      <c r="D25" s="22"/>
      <c r="E25" s="46"/>
      <c r="F25" s="22"/>
      <c r="G25" s="46"/>
      <c r="H25" s="118"/>
      <c r="I25" s="118"/>
      <c r="J25" s="123"/>
      <c r="K25" s="54"/>
      <c r="L25" s="123"/>
      <c r="M25" s="124"/>
      <c r="N25" s="129"/>
      <c r="O25" s="64"/>
      <c r="P25" s="126"/>
    </row>
    <row r="26" spans="1:20" x14ac:dyDescent="0.2">
      <c r="A26" s="33"/>
      <c r="B26" s="60"/>
      <c r="C26" s="46"/>
      <c r="D26" s="22"/>
      <c r="E26" s="46"/>
      <c r="F26" s="22"/>
      <c r="G26" s="46"/>
      <c r="H26" s="118"/>
      <c r="I26" s="118"/>
      <c r="J26" s="123"/>
      <c r="K26" s="54"/>
      <c r="L26" s="123"/>
      <c r="M26" s="124"/>
      <c r="N26" s="129"/>
      <c r="O26" s="64"/>
      <c r="P26" s="126"/>
    </row>
    <row r="27" spans="1:20" ht="12.75" thickBot="1" x14ac:dyDescent="0.25">
      <c r="A27" s="34"/>
      <c r="B27" s="61"/>
      <c r="C27" s="47"/>
      <c r="D27" s="24"/>
      <c r="E27" s="47"/>
      <c r="F27" s="24"/>
      <c r="G27" s="47"/>
      <c r="H27" s="118"/>
      <c r="I27" s="118"/>
      <c r="J27" s="118"/>
      <c r="K27" s="118"/>
      <c r="L27" s="118"/>
      <c r="M27" s="118"/>
      <c r="N27" s="129"/>
      <c r="O27" s="64"/>
      <c r="P27" s="126"/>
    </row>
    <row r="28" spans="1:20" x14ac:dyDescent="0.2">
      <c r="A28" s="20"/>
      <c r="B28" s="20"/>
      <c r="C28" s="42"/>
      <c r="D28" s="9"/>
      <c r="E28" s="9"/>
      <c r="F28" s="9"/>
      <c r="G28" s="119"/>
      <c r="H28" s="118"/>
      <c r="I28" s="118"/>
      <c r="J28" s="118"/>
      <c r="K28" s="118"/>
      <c r="L28" s="118"/>
      <c r="M28" s="118"/>
      <c r="N28" s="126"/>
      <c r="O28" s="126"/>
      <c r="P28" s="126"/>
    </row>
    <row r="29" spans="1:20" x14ac:dyDescent="0.2">
      <c r="H29" s="118"/>
      <c r="I29" s="118"/>
      <c r="J29" s="118"/>
      <c r="K29" s="118"/>
      <c r="L29" s="118"/>
      <c r="M29" s="118"/>
      <c r="N29" s="126"/>
      <c r="O29" s="126"/>
      <c r="P29" s="126"/>
    </row>
    <row r="30" spans="1:20" x14ac:dyDescent="0.2">
      <c r="J30" s="123"/>
      <c r="K30" s="123"/>
      <c r="L30" s="123"/>
      <c r="M30" s="123"/>
      <c r="N30" s="126"/>
      <c r="O30" s="126"/>
      <c r="P30" s="126"/>
    </row>
    <row r="31" spans="1:20" x14ac:dyDescent="0.2">
      <c r="H31" s="123"/>
      <c r="I31" s="125"/>
      <c r="J31" s="123"/>
      <c r="K31" s="113"/>
      <c r="L31" s="113"/>
      <c r="M31" s="113"/>
      <c r="N31" s="126"/>
      <c r="O31" s="126"/>
      <c r="P31" s="126"/>
    </row>
    <row r="32" spans="1:20" ht="12.75" customHeight="1" x14ac:dyDescent="0.2">
      <c r="H32" s="123"/>
      <c r="I32" s="125"/>
      <c r="J32" s="123"/>
      <c r="K32" s="113"/>
      <c r="L32" s="113"/>
      <c r="M32" s="113"/>
      <c r="N32" s="126"/>
      <c r="O32" s="126"/>
      <c r="P32" s="126"/>
    </row>
    <row r="33" spans="8:16" x14ac:dyDescent="0.2">
      <c r="H33" s="123"/>
      <c r="I33" s="125"/>
      <c r="J33" s="123"/>
      <c r="K33" s="113"/>
      <c r="L33" s="113"/>
      <c r="M33" s="113"/>
      <c r="N33" s="126"/>
      <c r="O33" s="126"/>
      <c r="P33" s="126"/>
    </row>
    <row r="34" spans="8:16" ht="13.5" customHeight="1" x14ac:dyDescent="0.2">
      <c r="H34" s="123"/>
      <c r="I34" s="125"/>
      <c r="J34" s="123"/>
      <c r="K34" s="113"/>
      <c r="L34" s="113"/>
      <c r="M34" s="113"/>
      <c r="N34" s="126"/>
      <c r="O34" s="126"/>
      <c r="P34" s="126"/>
    </row>
    <row r="35" spans="8:16" ht="12.75" customHeight="1" x14ac:dyDescent="0.2">
      <c r="H35" s="123"/>
      <c r="I35" s="125"/>
      <c r="J35" s="123"/>
      <c r="K35" s="113"/>
      <c r="L35" s="113"/>
      <c r="M35" s="113"/>
      <c r="N35" s="126"/>
      <c r="O35" s="126"/>
      <c r="P35" s="126"/>
    </row>
    <row r="36" spans="8:16" ht="12.75" customHeight="1" x14ac:dyDescent="0.2">
      <c r="H36" s="123"/>
      <c r="I36" s="125"/>
      <c r="J36" s="123"/>
      <c r="K36" s="113"/>
      <c r="L36" s="113"/>
      <c r="M36" s="113"/>
      <c r="N36" s="126"/>
      <c r="O36" s="126"/>
      <c r="P36" s="126"/>
    </row>
    <row r="37" spans="8:16" ht="12.75" customHeight="1" x14ac:dyDescent="0.2">
      <c r="H37" s="123"/>
      <c r="I37" s="125"/>
      <c r="J37" s="123"/>
      <c r="K37" s="113"/>
      <c r="L37" s="113"/>
      <c r="M37" s="113"/>
      <c r="N37" s="126"/>
      <c r="O37" s="126"/>
      <c r="P37" s="126"/>
    </row>
    <row r="38" spans="8:16" ht="12.75" customHeight="1" x14ac:dyDescent="0.2">
      <c r="H38" s="123"/>
      <c r="I38" s="125"/>
      <c r="J38" s="123"/>
      <c r="K38" s="113"/>
      <c r="L38" s="113"/>
      <c r="M38" s="113"/>
      <c r="N38" s="126"/>
      <c r="O38" s="126"/>
      <c r="P38" s="126"/>
    </row>
    <row r="39" spans="8:16" x14ac:dyDescent="0.2">
      <c r="N39" s="126"/>
      <c r="O39" s="126"/>
      <c r="P39" s="126"/>
    </row>
    <row r="40" spans="8:16" x14ac:dyDescent="0.2">
      <c r="N40" s="126"/>
      <c r="O40" s="126"/>
      <c r="P40" s="126"/>
    </row>
    <row r="41" spans="8:16" x14ac:dyDescent="0.2">
      <c r="N41" s="126"/>
      <c r="O41" s="126"/>
      <c r="P41" s="126"/>
    </row>
    <row r="42" spans="8:16" x14ac:dyDescent="0.2">
      <c r="N42" s="126"/>
      <c r="O42" s="126"/>
      <c r="P42" s="126"/>
    </row>
    <row r="43" spans="8:16" x14ac:dyDescent="0.2">
      <c r="N43" s="126"/>
      <c r="O43" s="126"/>
      <c r="P43" s="126"/>
    </row>
    <row r="44" spans="8:16" x14ac:dyDescent="0.2">
      <c r="N44" s="126"/>
      <c r="O44" s="126"/>
      <c r="P44" s="126"/>
    </row>
    <row r="45" spans="8:16" x14ac:dyDescent="0.2">
      <c r="N45" s="126"/>
      <c r="O45" s="126"/>
      <c r="P45" s="126"/>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258</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1933.6619999999991</v>
      </c>
      <c r="C7" s="282">
        <v>1933.657999999999</v>
      </c>
      <c r="D7" s="283">
        <v>1933.6609999999989</v>
      </c>
      <c r="E7" s="281">
        <v>1935.878999999999</v>
      </c>
      <c r="F7" s="282">
        <v>1935.5299999999991</v>
      </c>
      <c r="G7" s="283">
        <v>1936.0279999999989</v>
      </c>
      <c r="H7" s="281">
        <v>1935.947999999999</v>
      </c>
      <c r="I7" s="282">
        <v>1935.5399999999991</v>
      </c>
      <c r="J7" s="283">
        <v>1935.5399999999991</v>
      </c>
      <c r="K7" s="281">
        <v>1934.7899999999988</v>
      </c>
      <c r="L7" s="282">
        <v>1934.6999999999989</v>
      </c>
      <c r="M7" s="283">
        <v>1935.2099999999989</v>
      </c>
      <c r="N7" s="291">
        <v>1935.2099999999989</v>
      </c>
      <c r="O7" s="292">
        <v>4.8170827927719567E-2</v>
      </c>
      <c r="P7" s="131"/>
      <c r="U7" s="64"/>
    </row>
    <row r="8" spans="1:21" x14ac:dyDescent="0.2">
      <c r="A8" s="290" t="s">
        <v>171</v>
      </c>
      <c r="B8" s="281">
        <v>1144.2630199999996</v>
      </c>
      <c r="C8" s="282">
        <v>867.67139600000053</v>
      </c>
      <c r="D8" s="283">
        <v>814.59541600000011</v>
      </c>
      <c r="E8" s="281">
        <v>542.70806900000014</v>
      </c>
      <c r="F8" s="282">
        <v>433.81479400000006</v>
      </c>
      <c r="G8" s="283">
        <v>304.19354700000002</v>
      </c>
      <c r="H8" s="281">
        <v>280.54590299999995</v>
      </c>
      <c r="I8" s="282">
        <v>274.24078699999995</v>
      </c>
      <c r="J8" s="283">
        <v>316.75194560000011</v>
      </c>
      <c r="K8" s="281">
        <v>694.90226099999984</v>
      </c>
      <c r="L8" s="282">
        <v>943.77530999999999</v>
      </c>
      <c r="M8" s="283">
        <v>1087.4394690000001</v>
      </c>
      <c r="N8" s="291">
        <v>7704.9019176000002</v>
      </c>
      <c r="O8" s="292">
        <v>4.9101545012274331E-2</v>
      </c>
      <c r="P8" s="131"/>
      <c r="U8" s="64"/>
    </row>
    <row r="9" spans="1:21" x14ac:dyDescent="0.2">
      <c r="A9" s="290" t="s">
        <v>172</v>
      </c>
      <c r="B9" s="281">
        <v>882.09087400000021</v>
      </c>
      <c r="C9" s="282">
        <v>640.55630600000006</v>
      </c>
      <c r="D9" s="283">
        <v>594.4644790000001</v>
      </c>
      <c r="E9" s="281">
        <v>381.40147300000001</v>
      </c>
      <c r="F9" s="282">
        <v>300.47323399999993</v>
      </c>
      <c r="G9" s="283">
        <v>194.73038500000001</v>
      </c>
      <c r="H9" s="281">
        <v>177.49593600000003</v>
      </c>
      <c r="I9" s="282">
        <v>171.94737000000001</v>
      </c>
      <c r="J9" s="283">
        <v>207.515444</v>
      </c>
      <c r="K9" s="281">
        <v>449.58320299999997</v>
      </c>
      <c r="L9" s="282">
        <v>638.44274499999995</v>
      </c>
      <c r="M9" s="283">
        <v>774.94030199999997</v>
      </c>
      <c r="N9" s="291">
        <v>5413.6417510000001</v>
      </c>
      <c r="O9" s="293">
        <v>6.3001704758081672E-2</v>
      </c>
      <c r="P9" s="121"/>
      <c r="U9" s="124"/>
    </row>
    <row r="10" spans="1:21" x14ac:dyDescent="0.2">
      <c r="A10" s="242" t="s">
        <v>41</v>
      </c>
      <c r="B10" s="243">
        <v>65.483099999999993</v>
      </c>
      <c r="C10" s="203">
        <v>36.714940000000006</v>
      </c>
      <c r="D10" s="217">
        <v>50.737480000000005</v>
      </c>
      <c r="E10" s="202">
        <v>36.90128</v>
      </c>
      <c r="F10" s="203">
        <v>26.864279999999997</v>
      </c>
      <c r="G10" s="217">
        <v>18.536470000000001</v>
      </c>
      <c r="H10" s="202">
        <v>11.395820000000001</v>
      </c>
      <c r="I10" s="203">
        <v>17.942940000000004</v>
      </c>
      <c r="J10" s="217">
        <v>18.591000000000001</v>
      </c>
      <c r="K10" s="202">
        <v>41.314360000000001</v>
      </c>
      <c r="L10" s="203">
        <v>55.014569999999999</v>
      </c>
      <c r="M10" s="217">
        <v>70.405850000000001</v>
      </c>
      <c r="N10" s="294">
        <v>449.90209000000004</v>
      </c>
      <c r="O10" s="244">
        <v>5.9251881720393855E-2</v>
      </c>
      <c r="P10" s="121"/>
      <c r="U10" s="149"/>
    </row>
    <row r="11" spans="1:21" x14ac:dyDescent="0.2">
      <c r="A11" s="242" t="s">
        <v>40</v>
      </c>
      <c r="B11" s="243">
        <v>5.9375289999999996</v>
      </c>
      <c r="C11" s="178">
        <v>4.4536870000000004</v>
      </c>
      <c r="D11" s="195">
        <v>5.593831999999999</v>
      </c>
      <c r="E11" s="175">
        <v>4.6718590000000004</v>
      </c>
      <c r="F11" s="178">
        <v>5.3263389999999999</v>
      </c>
      <c r="G11" s="195">
        <v>4.6978400000000002</v>
      </c>
      <c r="H11" s="175">
        <v>5.0399319999999994</v>
      </c>
      <c r="I11" s="178">
        <v>3.6295320000000002</v>
      </c>
      <c r="J11" s="195">
        <v>4.500915</v>
      </c>
      <c r="K11" s="175">
        <v>5.2936139999999998</v>
      </c>
      <c r="L11" s="178">
        <v>8.7702080000000002</v>
      </c>
      <c r="M11" s="195">
        <v>10.595734</v>
      </c>
      <c r="N11" s="294">
        <v>68.511021</v>
      </c>
      <c r="O11" s="244">
        <v>0.12638699216937715</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0.35799999999999998</v>
      </c>
      <c r="C13" s="178">
        <v>0.39900000000000002</v>
      </c>
      <c r="D13" s="195">
        <v>1.014</v>
      </c>
      <c r="E13" s="175">
        <v>0.25</v>
      </c>
      <c r="F13" s="178">
        <v>0.20799999999999999</v>
      </c>
      <c r="G13" s="195">
        <v>1.2999999999999999E-2</v>
      </c>
      <c r="H13" s="175">
        <v>1.0999999999999999E-2</v>
      </c>
      <c r="I13" s="178">
        <v>0.52200000000000002</v>
      </c>
      <c r="J13" s="195">
        <v>0.47899999999999998</v>
      </c>
      <c r="K13" s="175">
        <v>0.69199999999999995</v>
      </c>
      <c r="L13" s="178">
        <v>0.19700000000000001</v>
      </c>
      <c r="M13" s="195">
        <v>3.2000000000000001E-2</v>
      </c>
      <c r="N13" s="294">
        <v>4.1750000000000007</v>
      </c>
      <c r="O13" s="244">
        <v>0.47572140159489168</v>
      </c>
      <c r="P13" s="121"/>
      <c r="U13" s="149"/>
    </row>
    <row r="14" spans="1:21" x14ac:dyDescent="0.2">
      <c r="A14" s="242" t="s">
        <v>65</v>
      </c>
      <c r="B14" s="243">
        <v>9.9000000000000005E-2</v>
      </c>
      <c r="C14" s="178">
        <v>0.08</v>
      </c>
      <c r="D14" s="195">
        <v>6.3E-2</v>
      </c>
      <c r="E14" s="175">
        <v>5.2999999999999999E-2</v>
      </c>
      <c r="F14" s="178">
        <v>3.9E-2</v>
      </c>
      <c r="G14" s="195">
        <v>2.8000000000000001E-2</v>
      </c>
      <c r="H14" s="175">
        <v>1.6E-2</v>
      </c>
      <c r="I14" s="178">
        <v>1.4999999999999999E-2</v>
      </c>
      <c r="J14" s="195">
        <v>1.9E-2</v>
      </c>
      <c r="K14" s="175">
        <v>5.1999999999999998E-2</v>
      </c>
      <c r="L14" s="178">
        <v>6.7000000000000004E-2</v>
      </c>
      <c r="M14" s="195">
        <v>8.8999999999999996E-2</v>
      </c>
      <c r="N14" s="294">
        <v>0.62</v>
      </c>
      <c r="O14" s="244">
        <v>6.8974002808354397E-3</v>
      </c>
      <c r="P14" s="121"/>
      <c r="U14" s="149"/>
    </row>
    <row r="15" spans="1:21" x14ac:dyDescent="0.2">
      <c r="A15" s="242" t="s">
        <v>66</v>
      </c>
      <c r="B15" s="243">
        <v>2E-3</v>
      </c>
      <c r="C15" s="178">
        <v>5.0000000000000001E-3</v>
      </c>
      <c r="D15" s="195">
        <v>8.0000000000000002E-3</v>
      </c>
      <c r="E15" s="175">
        <v>1.6E-2</v>
      </c>
      <c r="F15" s="178">
        <v>8.9999999999999993E-3</v>
      </c>
      <c r="G15" s="195">
        <v>0.01</v>
      </c>
      <c r="H15" s="175">
        <v>1.4999999999999999E-2</v>
      </c>
      <c r="I15" s="178">
        <v>1.7999999999999999E-2</v>
      </c>
      <c r="J15" s="195">
        <v>1.2E-2</v>
      </c>
      <c r="K15" s="175">
        <v>5.0000000000000001E-3</v>
      </c>
      <c r="L15" s="178">
        <v>3.0000000000000001E-3</v>
      </c>
      <c r="M15" s="195">
        <v>1E-3</v>
      </c>
      <c r="N15" s="294">
        <v>0.10400000000000001</v>
      </c>
      <c r="O15" s="244">
        <v>0.20284015220812965</v>
      </c>
      <c r="P15" s="121"/>
      <c r="U15" s="149"/>
    </row>
    <row r="16" spans="1:21" x14ac:dyDescent="0.2">
      <c r="A16" s="242" t="s">
        <v>38</v>
      </c>
      <c r="B16" s="243">
        <v>15.420209999999999</v>
      </c>
      <c r="C16" s="178">
        <v>22.98085</v>
      </c>
      <c r="D16" s="195">
        <v>5.5243799999999998</v>
      </c>
      <c r="E16" s="175">
        <v>0.251</v>
      </c>
      <c r="F16" s="178">
        <v>0.23599999999999999</v>
      </c>
      <c r="G16" s="195">
        <v>0.191</v>
      </c>
      <c r="H16" s="175">
        <v>0.185</v>
      </c>
      <c r="I16" s="178">
        <v>0.17199999999999999</v>
      </c>
      <c r="J16" s="195">
        <v>0.20899999999999999</v>
      </c>
      <c r="K16" s="175">
        <v>0.25700000000000001</v>
      </c>
      <c r="L16" s="178">
        <v>2.95296</v>
      </c>
      <c r="M16" s="195">
        <v>0.38100000000000001</v>
      </c>
      <c r="N16" s="294">
        <v>48.760399999999997</v>
      </c>
      <c r="O16" s="244">
        <v>1.3021207169509421E-3</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10.68167</v>
      </c>
      <c r="C19" s="178">
        <v>8.9796599999999991</v>
      </c>
      <c r="D19" s="195">
        <v>8.8725699999999996</v>
      </c>
      <c r="E19" s="175">
        <v>6.6703299999999999</v>
      </c>
      <c r="F19" s="178">
        <v>4.9004700000000003</v>
      </c>
      <c r="G19" s="195">
        <v>2.4455399999999998</v>
      </c>
      <c r="H19" s="175">
        <v>1.8759100000000002</v>
      </c>
      <c r="I19" s="178">
        <v>1.7863199999999999</v>
      </c>
      <c r="J19" s="195">
        <v>1.86771</v>
      </c>
      <c r="K19" s="175">
        <v>7.4050500000000001</v>
      </c>
      <c r="L19" s="178">
        <v>8.6778500000000012</v>
      </c>
      <c r="M19" s="195">
        <v>8.7821299999999987</v>
      </c>
      <c r="N19" s="294">
        <v>72.945210000000003</v>
      </c>
      <c r="O19" s="244">
        <v>7.5206910968273727E-2</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93.141000000000005</v>
      </c>
      <c r="C21" s="178">
        <v>64.724999999999994</v>
      </c>
      <c r="D21" s="195">
        <v>95.444999999999993</v>
      </c>
      <c r="E21" s="175">
        <v>114.495</v>
      </c>
      <c r="F21" s="178">
        <v>146.61799999999999</v>
      </c>
      <c r="G21" s="195">
        <v>108.827</v>
      </c>
      <c r="H21" s="175">
        <v>100.533</v>
      </c>
      <c r="I21" s="178">
        <v>94.656000000000006</v>
      </c>
      <c r="J21" s="195">
        <v>85.8142</v>
      </c>
      <c r="K21" s="175">
        <v>96.757600000000011</v>
      </c>
      <c r="L21" s="178">
        <v>110.54600000000001</v>
      </c>
      <c r="M21" s="195">
        <v>47.335000000000001</v>
      </c>
      <c r="N21" s="294">
        <v>1158.8928000000001</v>
      </c>
      <c r="O21" s="244">
        <v>0.38279370664700219</v>
      </c>
      <c r="P21" s="121"/>
      <c r="U21" s="149"/>
    </row>
    <row r="22" spans="1:21" x14ac:dyDescent="0.2">
      <c r="A22" s="242" t="s">
        <v>33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0.93554999999999999</v>
      </c>
      <c r="C24" s="178">
        <v>0.12398000000000001</v>
      </c>
      <c r="D24" s="195">
        <v>0</v>
      </c>
      <c r="E24" s="175">
        <v>0</v>
      </c>
      <c r="F24" s="178">
        <v>0</v>
      </c>
      <c r="G24" s="195">
        <v>0</v>
      </c>
      <c r="H24" s="175">
        <v>5.2318299999999995</v>
      </c>
      <c r="I24" s="178">
        <v>0</v>
      </c>
      <c r="J24" s="195">
        <v>0</v>
      </c>
      <c r="K24" s="175">
        <v>0</v>
      </c>
      <c r="L24" s="178">
        <v>0.10260999999999999</v>
      </c>
      <c r="M24" s="195">
        <v>0</v>
      </c>
      <c r="N24" s="294">
        <v>6.3939699999999995</v>
      </c>
      <c r="O24" s="244">
        <v>4.7383285431329157E-2</v>
      </c>
      <c r="P24" s="121"/>
      <c r="U24" s="149"/>
    </row>
    <row r="25" spans="1:21" x14ac:dyDescent="0.2">
      <c r="A25" s="242" t="s">
        <v>31</v>
      </c>
      <c r="B25" s="243">
        <v>690.03281500000026</v>
      </c>
      <c r="C25" s="203">
        <v>502.09418900000003</v>
      </c>
      <c r="D25" s="217">
        <v>427.20621700000009</v>
      </c>
      <c r="E25" s="202">
        <v>218.09300400000001</v>
      </c>
      <c r="F25" s="203">
        <v>116.27214499999997</v>
      </c>
      <c r="G25" s="217">
        <v>59.981534999999994</v>
      </c>
      <c r="H25" s="202">
        <v>53.192444000000009</v>
      </c>
      <c r="I25" s="203">
        <v>53.205577999999996</v>
      </c>
      <c r="J25" s="217">
        <v>96.022618999999992</v>
      </c>
      <c r="K25" s="202">
        <v>297.80657899999994</v>
      </c>
      <c r="L25" s="203">
        <v>452.11154699999997</v>
      </c>
      <c r="M25" s="217">
        <v>637.31858799999998</v>
      </c>
      <c r="N25" s="294">
        <v>3603.3372600000002</v>
      </c>
      <c r="O25" s="244">
        <v>0.15511083153562241</v>
      </c>
      <c r="P25" s="121"/>
      <c r="U25" s="118"/>
    </row>
    <row r="26" spans="1:21" ht="13.5" customHeight="1" x14ac:dyDescent="0.2">
      <c r="A26" s="288" t="s">
        <v>173</v>
      </c>
      <c r="B26" s="281">
        <v>827.35025800000017</v>
      </c>
      <c r="C26" s="282">
        <v>595.65452099999993</v>
      </c>
      <c r="D26" s="283">
        <v>542.56400400000007</v>
      </c>
      <c r="E26" s="281">
        <v>327.35423299999997</v>
      </c>
      <c r="F26" s="282">
        <v>232.35094400000003</v>
      </c>
      <c r="G26" s="283">
        <v>134.658322</v>
      </c>
      <c r="H26" s="281">
        <v>121.25360999999998</v>
      </c>
      <c r="I26" s="282">
        <v>115.29600600000002</v>
      </c>
      <c r="J26" s="283">
        <v>161.97103099999998</v>
      </c>
      <c r="K26" s="281">
        <v>401.35678499999995</v>
      </c>
      <c r="L26" s="282">
        <v>588.66331500000001</v>
      </c>
      <c r="M26" s="283">
        <v>732.87568699999997</v>
      </c>
      <c r="N26" s="291">
        <v>4781.3487160000004</v>
      </c>
      <c r="O26" s="293">
        <v>6.1334498804192512E-2</v>
      </c>
      <c r="P26" s="11"/>
      <c r="U26" s="94"/>
    </row>
    <row r="27" spans="1:21" ht="12.75" customHeight="1" x14ac:dyDescent="0.2">
      <c r="A27" s="242" t="s">
        <v>26</v>
      </c>
      <c r="B27" s="243">
        <v>76.671756999999999</v>
      </c>
      <c r="C27" s="203">
        <v>53.283736999999995</v>
      </c>
      <c r="D27" s="217">
        <v>49.044506999999996</v>
      </c>
      <c r="E27" s="202">
        <v>29.654985999999997</v>
      </c>
      <c r="F27" s="203">
        <v>20.01118</v>
      </c>
      <c r="G27" s="217">
        <v>14.999984000000001</v>
      </c>
      <c r="H27" s="202">
        <v>12.583960000000001</v>
      </c>
      <c r="I27" s="203">
        <v>11.887629999999998</v>
      </c>
      <c r="J27" s="217">
        <v>14.938651999999998</v>
      </c>
      <c r="K27" s="202">
        <v>34.457819999999998</v>
      </c>
      <c r="L27" s="203">
        <v>53.772432999999992</v>
      </c>
      <c r="M27" s="217">
        <v>64.859822000000008</v>
      </c>
      <c r="N27" s="294">
        <v>436.16646800000001</v>
      </c>
      <c r="O27" s="244">
        <v>2.103217721382946E-2</v>
      </c>
      <c r="P27" s="121"/>
      <c r="U27" s="94"/>
    </row>
    <row r="28" spans="1:21" ht="12.75" customHeight="1" x14ac:dyDescent="0.2">
      <c r="A28" s="242" t="s">
        <v>0</v>
      </c>
      <c r="B28" s="243">
        <v>0.72936999999999996</v>
      </c>
      <c r="C28" s="178">
        <v>0.52157000000000009</v>
      </c>
      <c r="D28" s="195">
        <v>0.49870999999999999</v>
      </c>
      <c r="E28" s="175">
        <v>0.31186000000000003</v>
      </c>
      <c r="F28" s="178">
        <v>0.23296</v>
      </c>
      <c r="G28" s="195">
        <v>0.16366999999999998</v>
      </c>
      <c r="H28" s="175">
        <v>0.14305000000000001</v>
      </c>
      <c r="I28" s="178">
        <v>0.15549000000000002</v>
      </c>
      <c r="J28" s="195">
        <v>0.17518</v>
      </c>
      <c r="K28" s="175">
        <v>0.36413000000000001</v>
      </c>
      <c r="L28" s="178">
        <v>0.50702000000000003</v>
      </c>
      <c r="M28" s="195">
        <v>0.62214000000000003</v>
      </c>
      <c r="N28" s="294">
        <v>4.4251500000000004</v>
      </c>
      <c r="O28" s="244">
        <v>2.0654084284619035E-3</v>
      </c>
      <c r="P28" s="121"/>
      <c r="U28" s="94"/>
    </row>
    <row r="29" spans="1:21" ht="12.75" customHeight="1" x14ac:dyDescent="0.2">
      <c r="A29" s="242" t="s">
        <v>1</v>
      </c>
      <c r="B29" s="243">
        <v>0.109</v>
      </c>
      <c r="C29" s="178">
        <v>6.9000000000000006E-2</v>
      </c>
      <c r="D29" s="195">
        <v>6.7000000000000004E-2</v>
      </c>
      <c r="E29" s="175">
        <v>3.7999999999999999E-2</v>
      </c>
      <c r="F29" s="178">
        <v>1.7000000000000001E-2</v>
      </c>
      <c r="G29" s="195">
        <v>3.0000000000000001E-3</v>
      </c>
      <c r="H29" s="175">
        <v>3.0000000000000001E-3</v>
      </c>
      <c r="I29" s="178">
        <v>3.0000000000000001E-3</v>
      </c>
      <c r="J29" s="195">
        <v>6.0000000000000001E-3</v>
      </c>
      <c r="K29" s="175">
        <v>4.2999999999999997E-2</v>
      </c>
      <c r="L29" s="178">
        <v>5.6000000000000001E-2</v>
      </c>
      <c r="M29" s="195">
        <v>7.8E-2</v>
      </c>
      <c r="N29" s="294">
        <v>0.49199999999999999</v>
      </c>
      <c r="O29" s="244">
        <v>7.2830300095415984E-4</v>
      </c>
      <c r="P29" s="121"/>
      <c r="U29" s="94"/>
    </row>
    <row r="30" spans="1:21" ht="12.75" customHeight="1" x14ac:dyDescent="0.2">
      <c r="A30" s="242" t="s">
        <v>2</v>
      </c>
      <c r="B30" s="243">
        <v>0.13300000000000001</v>
      </c>
      <c r="C30" s="178">
        <v>7.6999999999999999E-2</v>
      </c>
      <c r="D30" s="195">
        <v>6.5000000000000002E-2</v>
      </c>
      <c r="E30" s="175">
        <v>2.3E-2</v>
      </c>
      <c r="F30" s="178">
        <v>4.1000000000000002E-2</v>
      </c>
      <c r="G30" s="195">
        <v>2.9000000000000001E-2</v>
      </c>
      <c r="H30" s="175">
        <v>1.9E-2</v>
      </c>
      <c r="I30" s="178">
        <v>6.0000000000000001E-3</v>
      </c>
      <c r="J30" s="195">
        <v>1.4999999999999999E-2</v>
      </c>
      <c r="K30" s="175">
        <v>2.7E-2</v>
      </c>
      <c r="L30" s="178">
        <v>5.0999999999999997E-2</v>
      </c>
      <c r="M30" s="195">
        <v>9.0999999999999998E-2</v>
      </c>
      <c r="N30" s="294">
        <v>0.57700000000000007</v>
      </c>
      <c r="O30" s="244">
        <v>2.2804657117277763E-3</v>
      </c>
      <c r="P30" s="121"/>
    </row>
    <row r="31" spans="1:21" x14ac:dyDescent="0.2">
      <c r="A31" s="242" t="s">
        <v>6</v>
      </c>
      <c r="B31" s="243">
        <v>5.0984629999999997</v>
      </c>
      <c r="C31" s="178">
        <v>4.1428050000000001</v>
      </c>
      <c r="D31" s="195">
        <v>3.9874449999999997</v>
      </c>
      <c r="E31" s="175">
        <v>2.3240229999999999</v>
      </c>
      <c r="F31" s="178">
        <v>1.848867</v>
      </c>
      <c r="G31" s="195">
        <v>1.3855470000000003</v>
      </c>
      <c r="H31" s="175">
        <v>1.3386100000000001</v>
      </c>
      <c r="I31" s="178">
        <v>1.0876269999999999</v>
      </c>
      <c r="J31" s="195">
        <v>1.9754240000000001</v>
      </c>
      <c r="K31" s="175">
        <v>3.9961069999999999</v>
      </c>
      <c r="L31" s="178">
        <v>5.7361870000000001</v>
      </c>
      <c r="M31" s="195">
        <v>6.6131849999999996</v>
      </c>
      <c r="N31" s="294">
        <v>39.534289999999999</v>
      </c>
      <c r="O31" s="244">
        <v>0.10314524670632777</v>
      </c>
      <c r="P31" s="121"/>
    </row>
    <row r="32" spans="1:21" x14ac:dyDescent="0.2">
      <c r="A32" s="242" t="s">
        <v>25</v>
      </c>
      <c r="B32" s="243">
        <v>467.64130200000005</v>
      </c>
      <c r="C32" s="178">
        <v>341.47713799999997</v>
      </c>
      <c r="D32" s="195">
        <v>321.10365700000006</v>
      </c>
      <c r="E32" s="175">
        <v>202.74514999999997</v>
      </c>
      <c r="F32" s="178">
        <v>149.97790800000001</v>
      </c>
      <c r="G32" s="195">
        <v>86.590849000000006</v>
      </c>
      <c r="H32" s="175">
        <v>79.321371999999968</v>
      </c>
      <c r="I32" s="178">
        <v>75.802318000000014</v>
      </c>
      <c r="J32" s="195">
        <v>102.41451199999999</v>
      </c>
      <c r="K32" s="175">
        <v>242.99770699999999</v>
      </c>
      <c r="L32" s="178">
        <v>341.86120500000004</v>
      </c>
      <c r="M32" s="195">
        <v>435.25663299999997</v>
      </c>
      <c r="N32" s="294">
        <v>2847.1897509999999</v>
      </c>
      <c r="O32" s="244">
        <v>8.4969097815242492E-2</v>
      </c>
      <c r="P32" s="121"/>
    </row>
    <row r="33" spans="1:16" x14ac:dyDescent="0.2">
      <c r="A33" s="242" t="s">
        <v>5</v>
      </c>
      <c r="B33" s="243">
        <v>142.25285600000004</v>
      </c>
      <c r="C33" s="178">
        <v>100.755762</v>
      </c>
      <c r="D33" s="195">
        <v>89.554614000000015</v>
      </c>
      <c r="E33" s="175">
        <v>51.707360999999999</v>
      </c>
      <c r="F33" s="178">
        <v>35.660502000000008</v>
      </c>
      <c r="G33" s="195">
        <v>19.413288000000001</v>
      </c>
      <c r="H33" s="175">
        <v>17.304352999999999</v>
      </c>
      <c r="I33" s="178">
        <v>16.375546</v>
      </c>
      <c r="J33" s="195">
        <v>24.051975000000006</v>
      </c>
      <c r="K33" s="175">
        <v>64.20759799999999</v>
      </c>
      <c r="L33" s="178">
        <v>100.71921800000001</v>
      </c>
      <c r="M33" s="195">
        <v>124.06525700000002</v>
      </c>
      <c r="N33" s="294">
        <v>786.06833000000006</v>
      </c>
      <c r="O33" s="244">
        <v>4.2130446342974484E-2</v>
      </c>
      <c r="P33" s="121"/>
    </row>
    <row r="34" spans="1:16" x14ac:dyDescent="0.2">
      <c r="A34" s="242" t="s">
        <v>3</v>
      </c>
      <c r="B34" s="243">
        <v>134.71451000000002</v>
      </c>
      <c r="C34" s="203">
        <v>95.32750900000002</v>
      </c>
      <c r="D34" s="217">
        <v>78.243071</v>
      </c>
      <c r="E34" s="202">
        <v>40.549852999999999</v>
      </c>
      <c r="F34" s="203">
        <v>24.561526999999998</v>
      </c>
      <c r="G34" s="217">
        <v>12.072983999999998</v>
      </c>
      <c r="H34" s="202">
        <v>10.540265</v>
      </c>
      <c r="I34" s="203">
        <v>9.9783950000000008</v>
      </c>
      <c r="J34" s="217">
        <v>18.394287999999996</v>
      </c>
      <c r="K34" s="202">
        <v>55.263423000000003</v>
      </c>
      <c r="L34" s="203">
        <v>85.960251999999997</v>
      </c>
      <c r="M34" s="217">
        <v>101.28964999999999</v>
      </c>
      <c r="N34" s="294">
        <v>666.89572700000008</v>
      </c>
      <c r="O34" s="244">
        <v>0.4177538316247647</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4.8170827927719567E-2</v>
      </c>
    </row>
    <row r="40" spans="1:16" x14ac:dyDescent="0.2">
      <c r="B40" s="140"/>
      <c r="C40" s="140"/>
      <c r="D40" s="140"/>
      <c r="M40" s="129" t="s">
        <v>63</v>
      </c>
      <c r="N40" s="136">
        <f>O8</f>
        <v>4.9101545012274331E-2</v>
      </c>
    </row>
    <row r="41" spans="1:16" x14ac:dyDescent="0.2">
      <c r="B41" s="94"/>
      <c r="C41" s="94"/>
      <c r="D41" s="94"/>
      <c r="M41" s="129" t="s">
        <v>125</v>
      </c>
      <c r="N41" s="136">
        <f>O9</f>
        <v>6.3001704758081672E-2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{863E4D9F-0E73-4BFA-B242-ADA87C734717}</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259</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2873.7309999999993</v>
      </c>
      <c r="C7" s="282">
        <v>2873.7319999999995</v>
      </c>
      <c r="D7" s="283">
        <v>2873.5719999999997</v>
      </c>
      <c r="E7" s="281">
        <v>2871.2369999999996</v>
      </c>
      <c r="F7" s="282">
        <v>2871.6679999999997</v>
      </c>
      <c r="G7" s="283">
        <v>2871.6669999999995</v>
      </c>
      <c r="H7" s="281">
        <v>2871.6639999999993</v>
      </c>
      <c r="I7" s="282">
        <v>2871.6679999999997</v>
      </c>
      <c r="J7" s="283">
        <v>2871.6669999999995</v>
      </c>
      <c r="K7" s="281">
        <v>2870.7169999999996</v>
      </c>
      <c r="L7" s="282">
        <v>2872.7179999999998</v>
      </c>
      <c r="M7" s="283">
        <v>2871.0209999999997</v>
      </c>
      <c r="N7" s="291">
        <v>2871.0209999999997</v>
      </c>
      <c r="O7" s="292">
        <v>7.1464832533869413E-2</v>
      </c>
      <c r="P7" s="131"/>
      <c r="U7" s="64"/>
    </row>
    <row r="8" spans="1:21" x14ac:dyDescent="0.2">
      <c r="A8" s="290" t="s">
        <v>171</v>
      </c>
      <c r="B8" s="281">
        <v>1659.1175410000003</v>
      </c>
      <c r="C8" s="282">
        <v>1456.2767329999997</v>
      </c>
      <c r="D8" s="283">
        <v>1579.5776270000001</v>
      </c>
      <c r="E8" s="281">
        <v>1348.3434840000004</v>
      </c>
      <c r="F8" s="282">
        <v>1346.0278159999998</v>
      </c>
      <c r="G8" s="283">
        <v>1133.4790799999998</v>
      </c>
      <c r="H8" s="281">
        <v>899.94970600000011</v>
      </c>
      <c r="I8" s="282">
        <v>772.53703599999994</v>
      </c>
      <c r="J8" s="283">
        <v>528.52855800000009</v>
      </c>
      <c r="K8" s="281">
        <v>673.16384299999993</v>
      </c>
      <c r="L8" s="282">
        <v>782.05869799999971</v>
      </c>
      <c r="M8" s="283">
        <v>888.20600999999988</v>
      </c>
      <c r="N8" s="291">
        <v>13067.266131999999</v>
      </c>
      <c r="O8" s="292">
        <v>8.327464295192806E-2</v>
      </c>
      <c r="P8" s="131"/>
      <c r="U8" s="64"/>
    </row>
    <row r="9" spans="1:21" x14ac:dyDescent="0.2">
      <c r="A9" s="290" t="s">
        <v>172</v>
      </c>
      <c r="B9" s="281">
        <v>477.50637200000006</v>
      </c>
      <c r="C9" s="282">
        <v>393.701437</v>
      </c>
      <c r="D9" s="283">
        <v>369.75672700000001</v>
      </c>
      <c r="E9" s="281">
        <v>242.11997500000001</v>
      </c>
      <c r="F9" s="282">
        <v>204.75698000000003</v>
      </c>
      <c r="G9" s="283">
        <v>114.07132899999999</v>
      </c>
      <c r="H9" s="281">
        <v>103.13114000000002</v>
      </c>
      <c r="I9" s="282">
        <v>98.026218000000014</v>
      </c>
      <c r="J9" s="283">
        <v>148.47363799999999</v>
      </c>
      <c r="K9" s="281">
        <v>263.96750899999995</v>
      </c>
      <c r="L9" s="282">
        <v>345.53457553004614</v>
      </c>
      <c r="M9" s="283">
        <v>411.48229499460712</v>
      </c>
      <c r="N9" s="291">
        <v>3172.5281955246533</v>
      </c>
      <c r="O9" s="293">
        <v>3.6920559930699745E-2</v>
      </c>
      <c r="P9" s="121"/>
      <c r="U9" s="124"/>
    </row>
    <row r="10" spans="1:21" x14ac:dyDescent="0.2">
      <c r="A10" s="242" t="s">
        <v>41</v>
      </c>
      <c r="B10" s="243">
        <v>47.306139000000009</v>
      </c>
      <c r="C10" s="203">
        <v>38.543990000000001</v>
      </c>
      <c r="D10" s="217">
        <v>42.626479999999994</v>
      </c>
      <c r="E10" s="202">
        <v>30.610780000000002</v>
      </c>
      <c r="F10" s="203">
        <v>24.855065</v>
      </c>
      <c r="G10" s="217">
        <v>14.683190999999999</v>
      </c>
      <c r="H10" s="202">
        <v>12.274897999999999</v>
      </c>
      <c r="I10" s="203">
        <v>10.316754999999999</v>
      </c>
      <c r="J10" s="217">
        <v>19.499054000000001</v>
      </c>
      <c r="K10" s="202">
        <v>37.437212999999993</v>
      </c>
      <c r="L10" s="203">
        <v>39.980990000000006</v>
      </c>
      <c r="M10" s="217">
        <v>40.130606</v>
      </c>
      <c r="N10" s="294">
        <v>358.26516100000003</v>
      </c>
      <c r="O10" s="244">
        <v>4.7183343700647987E-2</v>
      </c>
      <c r="P10" s="121"/>
      <c r="U10" s="149"/>
    </row>
    <row r="11" spans="1:21" x14ac:dyDescent="0.2">
      <c r="A11" s="242" t="s">
        <v>40</v>
      </c>
      <c r="B11" s="243">
        <v>0.622</v>
      </c>
      <c r="C11" s="178">
        <v>0.68799999999999994</v>
      </c>
      <c r="D11" s="195">
        <v>0.72299999999999998</v>
      </c>
      <c r="E11" s="175">
        <v>0.60099999999999998</v>
      </c>
      <c r="F11" s="178">
        <v>0.59799999999999998</v>
      </c>
      <c r="G11" s="195">
        <v>0.48699999999999999</v>
      </c>
      <c r="H11" s="175">
        <v>0.44700000000000001</v>
      </c>
      <c r="I11" s="178">
        <v>0.36199999999999999</v>
      </c>
      <c r="J11" s="195">
        <v>0.48699999999999999</v>
      </c>
      <c r="K11" s="175">
        <v>0.55200000000000005</v>
      </c>
      <c r="L11" s="178">
        <v>0.81499999999999995</v>
      </c>
      <c r="M11" s="195">
        <v>0.85199999999999998</v>
      </c>
      <c r="N11" s="294">
        <v>7.234</v>
      </c>
      <c r="O11" s="244">
        <v>1.3345057306229233E-2</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0</v>
      </c>
      <c r="C13" s="178">
        <v>0</v>
      </c>
      <c r="D13" s="195">
        <v>0</v>
      </c>
      <c r="E13" s="175">
        <v>0</v>
      </c>
      <c r="F13" s="178">
        <v>0</v>
      </c>
      <c r="G13" s="195">
        <v>3.6540000000000001E-3</v>
      </c>
      <c r="H13" s="175">
        <v>3.872E-3</v>
      </c>
      <c r="I13" s="178">
        <v>3.4229999999999998E-3</v>
      </c>
      <c r="J13" s="195">
        <v>4.0739999999999995E-3</v>
      </c>
      <c r="K13" s="175">
        <v>0</v>
      </c>
      <c r="L13" s="178">
        <v>0</v>
      </c>
      <c r="M13" s="195">
        <v>0</v>
      </c>
      <c r="N13" s="294">
        <v>1.5023E-2</v>
      </c>
      <c r="O13" s="244">
        <v>1.711799429020373E-3</v>
      </c>
      <c r="P13" s="121"/>
      <c r="U13" s="149"/>
    </row>
    <row r="14" spans="1:21" x14ac:dyDescent="0.2">
      <c r="A14" s="242" t="s">
        <v>65</v>
      </c>
      <c r="B14" s="243">
        <v>0.58668000000000009</v>
      </c>
      <c r="C14" s="178">
        <v>0.56677</v>
      </c>
      <c r="D14" s="195">
        <v>0.57962000000000002</v>
      </c>
      <c r="E14" s="175">
        <v>0.43234</v>
      </c>
      <c r="F14" s="178">
        <v>0.44554000000000005</v>
      </c>
      <c r="G14" s="195">
        <v>0.31173000000000001</v>
      </c>
      <c r="H14" s="175">
        <v>0.34155000000000002</v>
      </c>
      <c r="I14" s="178">
        <v>0.30118</v>
      </c>
      <c r="J14" s="195">
        <v>0.30541000000000001</v>
      </c>
      <c r="K14" s="175">
        <v>0.40900999999999998</v>
      </c>
      <c r="L14" s="178">
        <v>0.41716000000000003</v>
      </c>
      <c r="M14" s="195">
        <v>0.50095000000000001</v>
      </c>
      <c r="N14" s="294">
        <v>5.1979399999999991</v>
      </c>
      <c r="O14" s="244">
        <v>5.7826246477041543E-2</v>
      </c>
      <c r="P14" s="121"/>
      <c r="U14" s="149"/>
    </row>
    <row r="15" spans="1:21" x14ac:dyDescent="0.2">
      <c r="A15" s="242" t="s">
        <v>66</v>
      </c>
      <c r="B15" s="243">
        <v>3.8570000000000002E-3</v>
      </c>
      <c r="C15" s="178">
        <v>4.5599999999999998E-3</v>
      </c>
      <c r="D15" s="195">
        <v>6.332E-3</v>
      </c>
      <c r="E15" s="175">
        <v>1.9103999999999999E-2</v>
      </c>
      <c r="F15" s="178">
        <v>2.3305999999999997E-2</v>
      </c>
      <c r="G15" s="195">
        <v>1.8329000000000002E-2</v>
      </c>
      <c r="H15" s="175">
        <v>2.7215E-2</v>
      </c>
      <c r="I15" s="178">
        <v>2.5936000000000001E-2</v>
      </c>
      <c r="J15" s="195">
        <v>2.1772E-2</v>
      </c>
      <c r="K15" s="175">
        <v>7.1710000000000003E-3</v>
      </c>
      <c r="L15" s="178">
        <v>3.2119999999999996E-3</v>
      </c>
      <c r="M15" s="195">
        <v>1.325E-3</v>
      </c>
      <c r="N15" s="294">
        <v>0.16211900000000001</v>
      </c>
      <c r="O15" s="244">
        <v>0.31619464072913239</v>
      </c>
      <c r="P15" s="121"/>
      <c r="U15" s="149"/>
    </row>
    <row r="16" spans="1:21" x14ac:dyDescent="0.2">
      <c r="A16" s="242" t="s">
        <v>38</v>
      </c>
      <c r="B16" s="243">
        <v>275.57453600000002</v>
      </c>
      <c r="C16" s="178">
        <v>227.90525599999998</v>
      </c>
      <c r="D16" s="195">
        <v>208.339473</v>
      </c>
      <c r="E16" s="175">
        <v>108.166973</v>
      </c>
      <c r="F16" s="178">
        <v>97.164613000000017</v>
      </c>
      <c r="G16" s="195">
        <v>50.631320000000002</v>
      </c>
      <c r="H16" s="175">
        <v>46.249610000000004</v>
      </c>
      <c r="I16" s="178">
        <v>40.078651000000008</v>
      </c>
      <c r="J16" s="195">
        <v>75.500425000000007</v>
      </c>
      <c r="K16" s="175">
        <v>111.13929999999999</v>
      </c>
      <c r="L16" s="178">
        <v>169.92932999999999</v>
      </c>
      <c r="M16" s="195">
        <v>196.060247</v>
      </c>
      <c r="N16" s="294">
        <v>1606.7397339999998</v>
      </c>
      <c r="O16" s="244">
        <v>4.2907135593425114E-2</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0</v>
      </c>
      <c r="C19" s="178">
        <v>0</v>
      </c>
      <c r="D19" s="195">
        <v>0</v>
      </c>
      <c r="E19" s="175">
        <v>0</v>
      </c>
      <c r="F19" s="178">
        <v>0</v>
      </c>
      <c r="G19" s="195">
        <v>6.5009999999999998E-2</v>
      </c>
      <c r="H19" s="175">
        <v>6.5009999999999998E-2</v>
      </c>
      <c r="I19" s="178">
        <v>6.1700000000000005E-2</v>
      </c>
      <c r="J19" s="195">
        <v>0</v>
      </c>
      <c r="K19" s="175">
        <v>0</v>
      </c>
      <c r="L19" s="178">
        <v>0</v>
      </c>
      <c r="M19" s="195">
        <v>0</v>
      </c>
      <c r="N19" s="294">
        <v>0.19172</v>
      </c>
      <c r="O19" s="244">
        <v>1.9766436988580109E-4</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0</v>
      </c>
      <c r="C21" s="178">
        <v>0</v>
      </c>
      <c r="D21" s="195">
        <v>0</v>
      </c>
      <c r="E21" s="175">
        <v>0</v>
      </c>
      <c r="F21" s="178">
        <v>0</v>
      </c>
      <c r="G21" s="195">
        <v>0</v>
      </c>
      <c r="H21" s="175">
        <v>0</v>
      </c>
      <c r="I21" s="178">
        <v>0</v>
      </c>
      <c r="J21" s="195">
        <v>0</v>
      </c>
      <c r="K21" s="175">
        <v>0</v>
      </c>
      <c r="L21" s="178">
        <v>0</v>
      </c>
      <c r="M21" s="195">
        <v>0</v>
      </c>
      <c r="N21" s="294">
        <v>0</v>
      </c>
      <c r="O21" s="244">
        <v>0</v>
      </c>
      <c r="P21" s="121"/>
      <c r="U21" s="149"/>
    </row>
    <row r="22" spans="1:21" x14ac:dyDescent="0.2">
      <c r="A22" s="242" t="s">
        <v>33</v>
      </c>
      <c r="B22" s="243">
        <v>60.260020000000004</v>
      </c>
      <c r="C22" s="178">
        <v>50.415559999999999</v>
      </c>
      <c r="D22" s="195">
        <v>46.062220000000003</v>
      </c>
      <c r="E22" s="175">
        <v>16.488030000000002</v>
      </c>
      <c r="F22" s="178">
        <v>11.523190000000001</v>
      </c>
      <c r="G22" s="195">
        <v>4.2208600000000001</v>
      </c>
      <c r="H22" s="175">
        <v>1.1983899999999998</v>
      </c>
      <c r="I22" s="178">
        <v>1.15099</v>
      </c>
      <c r="J22" s="195">
        <v>0</v>
      </c>
      <c r="K22" s="175">
        <v>0</v>
      </c>
      <c r="L22" s="178">
        <v>0</v>
      </c>
      <c r="M22" s="195">
        <v>0</v>
      </c>
      <c r="N22" s="294">
        <v>191.31925999999999</v>
      </c>
      <c r="O22" s="244">
        <v>5.5895873431274008E-2</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v>
      </c>
      <c r="C24" s="178">
        <v>0</v>
      </c>
      <c r="D24" s="195">
        <v>0</v>
      </c>
      <c r="E24" s="175">
        <v>0</v>
      </c>
      <c r="F24" s="178">
        <v>0</v>
      </c>
      <c r="G24" s="195">
        <v>0</v>
      </c>
      <c r="H24" s="175">
        <v>0</v>
      </c>
      <c r="I24" s="178">
        <v>0</v>
      </c>
      <c r="J24" s="195">
        <v>0</v>
      </c>
      <c r="K24" s="175">
        <v>0</v>
      </c>
      <c r="L24" s="178">
        <v>0</v>
      </c>
      <c r="M24" s="195">
        <v>0</v>
      </c>
      <c r="N24" s="294">
        <v>0</v>
      </c>
      <c r="O24" s="244">
        <v>0</v>
      </c>
      <c r="P24" s="121"/>
      <c r="U24" s="149"/>
    </row>
    <row r="25" spans="1:21" x14ac:dyDescent="0.2">
      <c r="A25" s="242" t="s">
        <v>31</v>
      </c>
      <c r="B25" s="243">
        <v>93.153139999999979</v>
      </c>
      <c r="C25" s="203">
        <v>75.577300999999991</v>
      </c>
      <c r="D25" s="217">
        <v>71.419601999999983</v>
      </c>
      <c r="E25" s="202">
        <v>85.801747999999989</v>
      </c>
      <c r="F25" s="203">
        <v>70.147266000000002</v>
      </c>
      <c r="G25" s="217">
        <v>43.650235000000002</v>
      </c>
      <c r="H25" s="202">
        <v>42.523595000000007</v>
      </c>
      <c r="I25" s="203">
        <v>45.725583000000007</v>
      </c>
      <c r="J25" s="217">
        <v>52.655903000000009</v>
      </c>
      <c r="K25" s="202">
        <v>114.42281499999997</v>
      </c>
      <c r="L25" s="203">
        <v>134.38888353004617</v>
      </c>
      <c r="M25" s="217">
        <v>173.93716699460711</v>
      </c>
      <c r="N25" s="294">
        <v>1003.4032385246533</v>
      </c>
      <c r="O25" s="244">
        <v>4.3192934622249442E-2</v>
      </c>
      <c r="P25" s="121"/>
      <c r="U25" s="118"/>
    </row>
    <row r="26" spans="1:21" ht="13.5" customHeight="1" x14ac:dyDescent="0.2">
      <c r="A26" s="288" t="s">
        <v>173</v>
      </c>
      <c r="B26" s="281">
        <v>452.30417600000004</v>
      </c>
      <c r="C26" s="282">
        <v>370.17691400000001</v>
      </c>
      <c r="D26" s="283">
        <v>348.10601299999996</v>
      </c>
      <c r="E26" s="281">
        <v>218.25112200000001</v>
      </c>
      <c r="F26" s="282">
        <v>171.83692199999999</v>
      </c>
      <c r="G26" s="283">
        <v>80.552901000000006</v>
      </c>
      <c r="H26" s="281">
        <v>77.659752999999995</v>
      </c>
      <c r="I26" s="282">
        <v>74.064284000000015</v>
      </c>
      <c r="J26" s="283">
        <v>116.38233199999999</v>
      </c>
      <c r="K26" s="281">
        <v>232.85279200000002</v>
      </c>
      <c r="L26" s="282">
        <v>303.1090815300463</v>
      </c>
      <c r="M26" s="283">
        <v>377.53124099460712</v>
      </c>
      <c r="N26" s="291">
        <v>2822.8275315246533</v>
      </c>
      <c r="O26" s="293">
        <v>3.6210852238693012E-2</v>
      </c>
      <c r="P26" s="11"/>
      <c r="U26" s="94"/>
    </row>
    <row r="27" spans="1:21" ht="12.75" customHeight="1" x14ac:dyDescent="0.2">
      <c r="A27" s="242" t="s">
        <v>26</v>
      </c>
      <c r="B27" s="243">
        <v>27.032612</v>
      </c>
      <c r="C27" s="203">
        <v>21.818892999999999</v>
      </c>
      <c r="D27" s="217">
        <v>20.458059999999996</v>
      </c>
      <c r="E27" s="202">
        <v>12.556238</v>
      </c>
      <c r="F27" s="203">
        <v>8.6415580000000016</v>
      </c>
      <c r="G27" s="217">
        <v>4.872566</v>
      </c>
      <c r="H27" s="202">
        <v>5.7534800000000006</v>
      </c>
      <c r="I27" s="203">
        <v>4.1816190000000004</v>
      </c>
      <c r="J27" s="217">
        <v>7.4093330000000002</v>
      </c>
      <c r="K27" s="202">
        <v>13.916985</v>
      </c>
      <c r="L27" s="203">
        <v>19.415320999999999</v>
      </c>
      <c r="M27" s="217">
        <v>20.091690000000003</v>
      </c>
      <c r="N27" s="294">
        <v>166.14835500000001</v>
      </c>
      <c r="O27" s="244">
        <v>8.0117613400447103E-3</v>
      </c>
      <c r="P27" s="121"/>
      <c r="U27" s="94"/>
    </row>
    <row r="28" spans="1:21" ht="12.75" customHeight="1" x14ac:dyDescent="0.2">
      <c r="A28" s="242" t="s">
        <v>0</v>
      </c>
      <c r="B28" s="243">
        <v>44.716850000000001</v>
      </c>
      <c r="C28" s="178">
        <v>40.180770000000003</v>
      </c>
      <c r="D28" s="195">
        <v>39.007800000000003</v>
      </c>
      <c r="E28" s="175">
        <v>25.742949999999997</v>
      </c>
      <c r="F28" s="178">
        <v>21.626380000000001</v>
      </c>
      <c r="G28" s="195">
        <v>3.1450399999999998</v>
      </c>
      <c r="H28" s="175">
        <v>2.9568300000000001</v>
      </c>
      <c r="I28" s="178">
        <v>3.1368</v>
      </c>
      <c r="J28" s="195">
        <v>3.1266999999999996</v>
      </c>
      <c r="K28" s="175">
        <v>4.88408</v>
      </c>
      <c r="L28" s="178">
        <v>5.0708099999999998</v>
      </c>
      <c r="M28" s="195">
        <v>17.569690000000001</v>
      </c>
      <c r="N28" s="294">
        <v>211.16470000000001</v>
      </c>
      <c r="O28" s="244">
        <v>9.8559676208406319E-2</v>
      </c>
      <c r="P28" s="121"/>
      <c r="U28" s="94"/>
    </row>
    <row r="29" spans="1:21" ht="12.75" customHeight="1" x14ac:dyDescent="0.2">
      <c r="A29" s="242" t="s">
        <v>1</v>
      </c>
      <c r="B29" s="243">
        <v>2.4507939999999997</v>
      </c>
      <c r="C29" s="178">
        <v>1.946904</v>
      </c>
      <c r="D29" s="195">
        <v>1.7427530000000002</v>
      </c>
      <c r="E29" s="175">
        <v>1.051574</v>
      </c>
      <c r="F29" s="178">
        <v>0.77304200000000001</v>
      </c>
      <c r="G29" s="195">
        <v>0.30022999999999994</v>
      </c>
      <c r="H29" s="175">
        <v>0.37500499999999998</v>
      </c>
      <c r="I29" s="178">
        <v>0.36258899999999999</v>
      </c>
      <c r="J29" s="195">
        <v>0.52098100000000003</v>
      </c>
      <c r="K29" s="175">
        <v>1.2826889999999997</v>
      </c>
      <c r="L29" s="178">
        <v>1.659103</v>
      </c>
      <c r="M29" s="195">
        <v>1.999692</v>
      </c>
      <c r="N29" s="294">
        <v>14.465356</v>
      </c>
      <c r="O29" s="244">
        <v>2.1412931269655003E-2</v>
      </c>
      <c r="P29" s="121"/>
      <c r="U29" s="94"/>
    </row>
    <row r="30" spans="1:21" ht="12.75" customHeight="1" x14ac:dyDescent="0.2">
      <c r="A30" s="242" t="s">
        <v>2</v>
      </c>
      <c r="B30" s="243">
        <v>2.8455500000000002</v>
      </c>
      <c r="C30" s="178">
        <v>2.15273</v>
      </c>
      <c r="D30" s="195">
        <v>2.0364200000000001</v>
      </c>
      <c r="E30" s="175">
        <v>1.1796579999999999</v>
      </c>
      <c r="F30" s="178">
        <v>0.82638699999999998</v>
      </c>
      <c r="G30" s="195">
        <v>0.29608200000000001</v>
      </c>
      <c r="H30" s="175">
        <v>0.34811199999999998</v>
      </c>
      <c r="I30" s="178">
        <v>0.37045600000000001</v>
      </c>
      <c r="J30" s="195">
        <v>0.59649099999999999</v>
      </c>
      <c r="K30" s="175">
        <v>1.3943730000000001</v>
      </c>
      <c r="L30" s="178">
        <v>1.8054269999999999</v>
      </c>
      <c r="M30" s="195">
        <v>2.1008770000000001</v>
      </c>
      <c r="N30" s="294">
        <v>15.952563000000003</v>
      </c>
      <c r="O30" s="244">
        <v>6.3048999888522E-2</v>
      </c>
      <c r="P30" s="121"/>
    </row>
    <row r="31" spans="1:21" x14ac:dyDescent="0.2">
      <c r="A31" s="242" t="s">
        <v>6</v>
      </c>
      <c r="B31" s="243">
        <v>0.56740000000000002</v>
      </c>
      <c r="C31" s="178">
        <v>0.66773000000000005</v>
      </c>
      <c r="D31" s="195">
        <v>0.70886000000000005</v>
      </c>
      <c r="E31" s="175">
        <v>0.58389999999999997</v>
      </c>
      <c r="F31" s="178">
        <v>0.59726000000000001</v>
      </c>
      <c r="G31" s="195">
        <v>0.49986999999999998</v>
      </c>
      <c r="H31" s="175">
        <v>0.45297999999999999</v>
      </c>
      <c r="I31" s="178">
        <v>0.36747000000000002</v>
      </c>
      <c r="J31" s="195">
        <v>0.39985999999999999</v>
      </c>
      <c r="K31" s="175">
        <v>0.53234000000000004</v>
      </c>
      <c r="L31" s="178">
        <v>0.81791999999999998</v>
      </c>
      <c r="M31" s="195">
        <v>0.95150999999999997</v>
      </c>
      <c r="N31" s="294">
        <v>7.1471</v>
      </c>
      <c r="O31" s="244">
        <v>1.8646835259588455E-2</v>
      </c>
      <c r="P31" s="121"/>
    </row>
    <row r="32" spans="1:21" x14ac:dyDescent="0.2">
      <c r="A32" s="242" t="s">
        <v>25</v>
      </c>
      <c r="B32" s="243">
        <v>237.86165800000001</v>
      </c>
      <c r="C32" s="178">
        <v>194.23701400000004</v>
      </c>
      <c r="D32" s="195">
        <v>187.29665099999994</v>
      </c>
      <c r="E32" s="175">
        <v>125.222129</v>
      </c>
      <c r="F32" s="178">
        <v>99.904317000000006</v>
      </c>
      <c r="G32" s="195">
        <v>50.020547000000001</v>
      </c>
      <c r="H32" s="175">
        <v>46.266284999999996</v>
      </c>
      <c r="I32" s="178">
        <v>44.913131000000007</v>
      </c>
      <c r="J32" s="195">
        <v>71.932216999999994</v>
      </c>
      <c r="K32" s="175">
        <v>142.40027300000003</v>
      </c>
      <c r="L32" s="178">
        <v>186.17583095377506</v>
      </c>
      <c r="M32" s="195">
        <v>221.20835939291217</v>
      </c>
      <c r="N32" s="294">
        <v>1607.4384123466873</v>
      </c>
      <c r="O32" s="244">
        <v>4.7971018314705849E-2</v>
      </c>
      <c r="P32" s="121"/>
    </row>
    <row r="33" spans="1:16" x14ac:dyDescent="0.2">
      <c r="A33" s="242" t="s">
        <v>5</v>
      </c>
      <c r="B33" s="243">
        <v>113.74666199999999</v>
      </c>
      <c r="C33" s="178">
        <v>90.604042999999976</v>
      </c>
      <c r="D33" s="195">
        <v>79.899738999999983</v>
      </c>
      <c r="E33" s="175">
        <v>41.353102</v>
      </c>
      <c r="F33" s="178">
        <v>31.813613999999998</v>
      </c>
      <c r="G33" s="195">
        <v>17.541688000000001</v>
      </c>
      <c r="H33" s="175">
        <v>17.294811000000003</v>
      </c>
      <c r="I33" s="178">
        <v>16.517645000000002</v>
      </c>
      <c r="J33" s="195">
        <v>26.597529999999995</v>
      </c>
      <c r="K33" s="175">
        <v>56.080879999999993</v>
      </c>
      <c r="L33" s="178">
        <v>71.985777576271204</v>
      </c>
      <c r="M33" s="195">
        <v>93.646927601694927</v>
      </c>
      <c r="N33" s="294">
        <v>657.0824191779659</v>
      </c>
      <c r="O33" s="244">
        <v>3.5217263624002196E-2</v>
      </c>
      <c r="P33" s="121"/>
    </row>
    <row r="34" spans="1:16" x14ac:dyDescent="0.2">
      <c r="A34" s="242" t="s">
        <v>3</v>
      </c>
      <c r="B34" s="243">
        <v>23.082649999999997</v>
      </c>
      <c r="C34" s="203">
        <v>18.568829999999998</v>
      </c>
      <c r="D34" s="217">
        <v>16.955729999999999</v>
      </c>
      <c r="E34" s="202">
        <v>10.561571000000001</v>
      </c>
      <c r="F34" s="203">
        <v>7.6543639999999993</v>
      </c>
      <c r="G34" s="217">
        <v>3.8768779999999996</v>
      </c>
      <c r="H34" s="202">
        <v>4.21225</v>
      </c>
      <c r="I34" s="203">
        <v>4.2145740000000007</v>
      </c>
      <c r="J34" s="217">
        <v>5.79922</v>
      </c>
      <c r="K34" s="202">
        <v>12.361172</v>
      </c>
      <c r="L34" s="203">
        <v>16.178892000000001</v>
      </c>
      <c r="M34" s="217">
        <v>19.962495000000004</v>
      </c>
      <c r="N34" s="294">
        <v>143.42862600000001</v>
      </c>
      <c r="O34" s="244">
        <v>8.9845916910748697E-2</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7.1464832533869413E-2</v>
      </c>
    </row>
    <row r="40" spans="1:16" x14ac:dyDescent="0.2">
      <c r="B40" s="140"/>
      <c r="C40" s="140"/>
      <c r="D40" s="140"/>
      <c r="M40" s="129" t="s">
        <v>63</v>
      </c>
      <c r="N40" s="136">
        <f>O8</f>
        <v>8.327464295192806E-2</v>
      </c>
    </row>
    <row r="41" spans="1:16" x14ac:dyDescent="0.2">
      <c r="B41" s="94"/>
      <c r="C41" s="94"/>
      <c r="D41" s="94"/>
      <c r="M41" s="129" t="s">
        <v>125</v>
      </c>
      <c r="N41" s="136">
        <f>O9</f>
        <v>3.6920559930699745E-2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{AEA8BA17-C5E5-493C-920B-4FEF140B35FD}</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260</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602.87900000000036</v>
      </c>
      <c r="C7" s="282">
        <v>608.29500000000041</v>
      </c>
      <c r="D7" s="283">
        <v>608.4350000000004</v>
      </c>
      <c r="E7" s="281">
        <v>608.00100000000043</v>
      </c>
      <c r="F7" s="282">
        <v>607.95600000000036</v>
      </c>
      <c r="G7" s="283">
        <v>607.58000000000038</v>
      </c>
      <c r="H7" s="281">
        <v>607.6130000000004</v>
      </c>
      <c r="I7" s="282">
        <v>607.67400000000043</v>
      </c>
      <c r="J7" s="283">
        <v>607.22200000000043</v>
      </c>
      <c r="K7" s="281">
        <v>607.3050000000004</v>
      </c>
      <c r="L7" s="282">
        <v>607.42000000000041</v>
      </c>
      <c r="M7" s="283">
        <v>609.04900000000043</v>
      </c>
      <c r="N7" s="291">
        <v>609.04900000000043</v>
      </c>
      <c r="O7" s="292">
        <v>1.516031571692463E-2</v>
      </c>
      <c r="P7" s="131"/>
      <c r="U7" s="64"/>
    </row>
    <row r="8" spans="1:21" x14ac:dyDescent="0.2">
      <c r="A8" s="290" t="s">
        <v>171</v>
      </c>
      <c r="B8" s="281">
        <v>457.31524620000005</v>
      </c>
      <c r="C8" s="282">
        <v>392.60696699999994</v>
      </c>
      <c r="D8" s="283">
        <v>375.60403680000002</v>
      </c>
      <c r="E8" s="281">
        <v>255.70908739999996</v>
      </c>
      <c r="F8" s="282">
        <v>235.23475260000006</v>
      </c>
      <c r="G8" s="283">
        <v>171.4928178000001</v>
      </c>
      <c r="H8" s="281">
        <v>145.13186679999998</v>
      </c>
      <c r="I8" s="282">
        <v>155.06137080000005</v>
      </c>
      <c r="J8" s="283">
        <v>178.78395760000004</v>
      </c>
      <c r="K8" s="281">
        <v>299.94002419999998</v>
      </c>
      <c r="L8" s="282">
        <v>380.68114480000025</v>
      </c>
      <c r="M8" s="283">
        <v>445.6342307999999</v>
      </c>
      <c r="N8" s="291">
        <v>3493.1955028000002</v>
      </c>
      <c r="O8" s="292">
        <v>2.2261321176017729E-2</v>
      </c>
      <c r="P8" s="131"/>
      <c r="U8" s="64"/>
    </row>
    <row r="9" spans="1:21" x14ac:dyDescent="0.2">
      <c r="A9" s="290" t="s">
        <v>172</v>
      </c>
      <c r="B9" s="281">
        <v>240.40131199999996</v>
      </c>
      <c r="C9" s="282">
        <v>195.68887600000002</v>
      </c>
      <c r="D9" s="283">
        <v>181.3154328</v>
      </c>
      <c r="E9" s="281">
        <v>110.4304594</v>
      </c>
      <c r="F9" s="282">
        <v>86.002353600000006</v>
      </c>
      <c r="G9" s="283">
        <v>47.674931799999996</v>
      </c>
      <c r="H9" s="281">
        <v>39.100721800000002</v>
      </c>
      <c r="I9" s="282">
        <v>37.710167799999994</v>
      </c>
      <c r="J9" s="283">
        <v>54.959579599999998</v>
      </c>
      <c r="K9" s="281">
        <v>134.89180420000002</v>
      </c>
      <c r="L9" s="282">
        <v>185.57340680000004</v>
      </c>
      <c r="M9" s="283">
        <v>231.19487479999998</v>
      </c>
      <c r="N9" s="291">
        <v>1544.9439206000002</v>
      </c>
      <c r="O9" s="293">
        <v>1.7979412977494304E-2</v>
      </c>
      <c r="P9" s="121"/>
      <c r="U9" s="124"/>
    </row>
    <row r="10" spans="1:21" x14ac:dyDescent="0.2">
      <c r="A10" s="242" t="s">
        <v>41</v>
      </c>
      <c r="B10" s="243">
        <v>89.701009999999997</v>
      </c>
      <c r="C10" s="203">
        <v>69.972859999999997</v>
      </c>
      <c r="D10" s="217">
        <v>62.060569999999998</v>
      </c>
      <c r="E10" s="202">
        <v>39.254179999999998</v>
      </c>
      <c r="F10" s="203">
        <v>29.60819</v>
      </c>
      <c r="G10" s="217">
        <v>14.092363000000001</v>
      </c>
      <c r="H10" s="202">
        <v>9.64133</v>
      </c>
      <c r="I10" s="203">
        <v>10.32461</v>
      </c>
      <c r="J10" s="217">
        <v>15.742738000000001</v>
      </c>
      <c r="K10" s="202">
        <v>45.623949000000003</v>
      </c>
      <c r="L10" s="203">
        <v>63.918837999999994</v>
      </c>
      <c r="M10" s="217">
        <v>86.401689999999988</v>
      </c>
      <c r="N10" s="294">
        <v>536.34232799999995</v>
      </c>
      <c r="O10" s="244">
        <v>7.0636018117401236E-2</v>
      </c>
      <c r="P10" s="121"/>
      <c r="U10" s="149"/>
    </row>
    <row r="11" spans="1:21" x14ac:dyDescent="0.2">
      <c r="A11" s="242" t="s">
        <v>40</v>
      </c>
      <c r="B11" s="243">
        <v>6.057207</v>
      </c>
      <c r="C11" s="178">
        <v>4.8792989999999996</v>
      </c>
      <c r="D11" s="195">
        <v>4.6915829999999996</v>
      </c>
      <c r="E11" s="175">
        <v>3.7263280000000001</v>
      </c>
      <c r="F11" s="178">
        <v>3.1736060000000004</v>
      </c>
      <c r="G11" s="195">
        <v>2.0120309999999999</v>
      </c>
      <c r="H11" s="175">
        <v>1.716375</v>
      </c>
      <c r="I11" s="178">
        <v>1.604662</v>
      </c>
      <c r="J11" s="195">
        <v>1.8154380000000001</v>
      </c>
      <c r="K11" s="175">
        <v>3.8585050000000001</v>
      </c>
      <c r="L11" s="178">
        <v>4.6616599999999995</v>
      </c>
      <c r="M11" s="195">
        <v>4.9869880000000002</v>
      </c>
      <c r="N11" s="294">
        <v>43.18368199999999</v>
      </c>
      <c r="O11" s="244">
        <v>7.9663908070774087E-2</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0</v>
      </c>
      <c r="C13" s="178">
        <v>0</v>
      </c>
      <c r="D13" s="195">
        <v>1E-3</v>
      </c>
      <c r="E13" s="175">
        <v>0</v>
      </c>
      <c r="F13" s="178">
        <v>2E-3</v>
      </c>
      <c r="G13" s="195">
        <v>0</v>
      </c>
      <c r="H13" s="175">
        <v>0</v>
      </c>
      <c r="I13" s="178">
        <v>1.0999999999999999E-2</v>
      </c>
      <c r="J13" s="195">
        <v>2E-3</v>
      </c>
      <c r="K13" s="175">
        <v>0</v>
      </c>
      <c r="L13" s="178">
        <v>1E-3</v>
      </c>
      <c r="M13" s="195">
        <v>0</v>
      </c>
      <c r="N13" s="294">
        <v>1.7000000000000001E-2</v>
      </c>
      <c r="O13" s="244">
        <v>1.9370691801468643E-3</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4.0000000000000001E-3</v>
      </c>
      <c r="C15" s="178">
        <v>8.0000000000000002E-3</v>
      </c>
      <c r="D15" s="195">
        <v>1.5900000000000001E-2</v>
      </c>
      <c r="E15" s="175">
        <v>2.5399999999999999E-2</v>
      </c>
      <c r="F15" s="178">
        <v>2.1899999999999999E-2</v>
      </c>
      <c r="G15" s="195">
        <v>1.9600000000000003E-2</v>
      </c>
      <c r="H15" s="175">
        <v>2.3800000000000002E-2</v>
      </c>
      <c r="I15" s="178">
        <v>2.1299999999999999E-2</v>
      </c>
      <c r="J15" s="195">
        <v>1.6E-2</v>
      </c>
      <c r="K15" s="175">
        <v>7.3000000000000001E-3</v>
      </c>
      <c r="L15" s="178">
        <v>3.5999999999999999E-3</v>
      </c>
      <c r="M15" s="195">
        <v>1.8E-3</v>
      </c>
      <c r="N15" s="294">
        <v>0.16860000000000003</v>
      </c>
      <c r="O15" s="244">
        <v>0.32883509290664098</v>
      </c>
      <c r="P15" s="121"/>
      <c r="U15" s="149"/>
    </row>
    <row r="16" spans="1:21" x14ac:dyDescent="0.2">
      <c r="A16" s="242" t="s">
        <v>38</v>
      </c>
      <c r="B16" s="243">
        <v>46.953813000000004</v>
      </c>
      <c r="C16" s="178">
        <v>36.570730000000005</v>
      </c>
      <c r="D16" s="195">
        <v>32.524697000000003</v>
      </c>
      <c r="E16" s="175">
        <v>18.000215000000001</v>
      </c>
      <c r="F16" s="178">
        <v>15.671137</v>
      </c>
      <c r="G16" s="195">
        <v>2.9358040000000001</v>
      </c>
      <c r="H16" s="175">
        <v>0.53600000000000003</v>
      </c>
      <c r="I16" s="178">
        <v>0.38700000000000001</v>
      </c>
      <c r="J16" s="195">
        <v>1.8125740000000001</v>
      </c>
      <c r="K16" s="175">
        <v>22.951185000000002</v>
      </c>
      <c r="L16" s="178">
        <v>33.037622000000006</v>
      </c>
      <c r="M16" s="195">
        <v>39.587317999999996</v>
      </c>
      <c r="N16" s="294">
        <v>250.96809500000001</v>
      </c>
      <c r="O16" s="244">
        <v>6.701970365157222E-3</v>
      </c>
      <c r="P16" s="121"/>
      <c r="U16" s="149"/>
    </row>
    <row r="17" spans="1:21" x14ac:dyDescent="0.2">
      <c r="A17" s="242" t="s">
        <v>77</v>
      </c>
      <c r="B17" s="243">
        <v>6.2754799999999999</v>
      </c>
      <c r="C17" s="178">
        <v>5.5029700000000004</v>
      </c>
      <c r="D17" s="195">
        <v>4.9694799999999999</v>
      </c>
      <c r="E17" s="175">
        <v>3.6777500000000001</v>
      </c>
      <c r="F17" s="178">
        <v>1.92635</v>
      </c>
      <c r="G17" s="195">
        <v>1.41815</v>
      </c>
      <c r="H17" s="175">
        <v>1.4109700000000001</v>
      </c>
      <c r="I17" s="178">
        <v>1.4110100000000001</v>
      </c>
      <c r="J17" s="195">
        <v>1.66909</v>
      </c>
      <c r="K17" s="175">
        <v>3.4715799999999999</v>
      </c>
      <c r="L17" s="178">
        <v>4.9824599999999997</v>
      </c>
      <c r="M17" s="195">
        <v>5.7289300000000001</v>
      </c>
      <c r="N17" s="294">
        <v>42.444219999999994</v>
      </c>
      <c r="O17" s="244">
        <v>0.21322328140610086</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1.4471369999999999</v>
      </c>
      <c r="C19" s="178">
        <v>1.9462159999999999</v>
      </c>
      <c r="D19" s="195">
        <v>2.145429</v>
      </c>
      <c r="E19" s="175">
        <v>1.860171</v>
      </c>
      <c r="F19" s="178">
        <v>1.892863</v>
      </c>
      <c r="G19" s="195">
        <v>2.0253670000000001</v>
      </c>
      <c r="H19" s="175">
        <v>1.0035430000000001</v>
      </c>
      <c r="I19" s="178">
        <v>1.8407840000000002</v>
      </c>
      <c r="J19" s="195">
        <v>1.960296</v>
      </c>
      <c r="K19" s="175">
        <v>2.187497</v>
      </c>
      <c r="L19" s="178">
        <v>1.7705070000000001</v>
      </c>
      <c r="M19" s="195">
        <v>1.6766210000000001</v>
      </c>
      <c r="N19" s="294">
        <v>21.756430999999999</v>
      </c>
      <c r="O19" s="244">
        <v>2.2430999502289325E-2</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0.95599999999999996</v>
      </c>
      <c r="C21" s="178">
        <v>0.71899999999999997</v>
      </c>
      <c r="D21" s="195">
        <v>0.72699999999999998</v>
      </c>
      <c r="E21" s="175">
        <v>0.745</v>
      </c>
      <c r="F21" s="178">
        <v>0.122</v>
      </c>
      <c r="G21" s="195">
        <v>6.4000000000000001E-2</v>
      </c>
      <c r="H21" s="175">
        <v>8.3000000000000004E-2</v>
      </c>
      <c r="I21" s="178">
        <v>0.10100000000000001</v>
      </c>
      <c r="J21" s="195">
        <v>9.9000000000000005E-2</v>
      </c>
      <c r="K21" s="175">
        <v>0.69399999999999995</v>
      </c>
      <c r="L21" s="178">
        <v>1.0449999999999999</v>
      </c>
      <c r="M21" s="195">
        <v>0.85399999999999998</v>
      </c>
      <c r="N21" s="294">
        <v>6.2090000000000005</v>
      </c>
      <c r="O21" s="244">
        <v>2.0508938571119233E-3</v>
      </c>
      <c r="P21" s="121"/>
      <c r="U21" s="149"/>
    </row>
    <row r="22" spans="1:21" x14ac:dyDescent="0.2">
      <c r="A22" s="242" t="s">
        <v>33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4.1000000000000002E-2</v>
      </c>
      <c r="C24" s="178">
        <v>2.9000000000000001E-2</v>
      </c>
      <c r="D24" s="195">
        <v>2.3E-2</v>
      </c>
      <c r="E24" s="175">
        <v>1.4999999999999999E-2</v>
      </c>
      <c r="F24" s="178">
        <v>6.0000000000000001E-3</v>
      </c>
      <c r="G24" s="195">
        <v>0</v>
      </c>
      <c r="H24" s="175">
        <v>0</v>
      </c>
      <c r="I24" s="178">
        <v>0</v>
      </c>
      <c r="J24" s="195">
        <v>1.0230000000000001E-2</v>
      </c>
      <c r="K24" s="175">
        <v>0.27400000000000002</v>
      </c>
      <c r="L24" s="178">
        <v>2.3E-2</v>
      </c>
      <c r="M24" s="195">
        <v>2.8000000000000001E-2</v>
      </c>
      <c r="N24" s="294">
        <v>0.44923000000000007</v>
      </c>
      <c r="O24" s="244">
        <v>3.3290730663916163E-3</v>
      </c>
      <c r="P24" s="121"/>
      <c r="U24" s="149"/>
    </row>
    <row r="25" spans="1:21" x14ac:dyDescent="0.2">
      <c r="A25" s="242" t="s">
        <v>31</v>
      </c>
      <c r="B25" s="243">
        <v>88.965664999999973</v>
      </c>
      <c r="C25" s="203">
        <v>76.060801000000012</v>
      </c>
      <c r="D25" s="217">
        <v>74.156773800000011</v>
      </c>
      <c r="E25" s="202">
        <v>43.126415399999999</v>
      </c>
      <c r="F25" s="203">
        <v>33.578307600000002</v>
      </c>
      <c r="G25" s="217">
        <v>25.107616799999999</v>
      </c>
      <c r="H25" s="202">
        <v>24.685703800000002</v>
      </c>
      <c r="I25" s="203">
        <v>22.008801799999997</v>
      </c>
      <c r="J25" s="217">
        <v>31.832213599999996</v>
      </c>
      <c r="K25" s="202">
        <v>55.823788200000017</v>
      </c>
      <c r="L25" s="203">
        <v>76.129719800000018</v>
      </c>
      <c r="M25" s="217">
        <v>91.929527800000002</v>
      </c>
      <c r="N25" s="294">
        <v>643.40533459999995</v>
      </c>
      <c r="O25" s="244">
        <v>2.7696307412607101E-2</v>
      </c>
      <c r="P25" s="121"/>
      <c r="U25" s="118"/>
    </row>
    <row r="26" spans="1:21" ht="13.5" customHeight="1" x14ac:dyDescent="0.2">
      <c r="A26" s="288" t="s">
        <v>173</v>
      </c>
      <c r="B26" s="281">
        <v>223.11429299999998</v>
      </c>
      <c r="C26" s="282">
        <v>181.491231</v>
      </c>
      <c r="D26" s="283">
        <v>167.55120600000001</v>
      </c>
      <c r="E26" s="281">
        <v>99.824882000000017</v>
      </c>
      <c r="F26" s="282">
        <v>75.141348000000008</v>
      </c>
      <c r="G26" s="283">
        <v>41.301304999999999</v>
      </c>
      <c r="H26" s="281">
        <v>31.347166000000001</v>
      </c>
      <c r="I26" s="282">
        <v>30.224990000000005</v>
      </c>
      <c r="J26" s="283">
        <v>45.958134000000008</v>
      </c>
      <c r="K26" s="281">
        <v>122.324001</v>
      </c>
      <c r="L26" s="282">
        <v>169.30450599999998</v>
      </c>
      <c r="M26" s="283">
        <v>217.39713400000002</v>
      </c>
      <c r="N26" s="291">
        <v>1404.980196</v>
      </c>
      <c r="O26" s="293">
        <v>1.802289715098792E-2</v>
      </c>
      <c r="P26" s="11"/>
      <c r="U26" s="94"/>
    </row>
    <row r="27" spans="1:21" ht="12.75" customHeight="1" x14ac:dyDescent="0.2">
      <c r="A27" s="242" t="s">
        <v>26</v>
      </c>
      <c r="B27" s="243">
        <v>20.668793000000001</v>
      </c>
      <c r="C27" s="203">
        <v>15.245832</v>
      </c>
      <c r="D27" s="217">
        <v>13.607644999999998</v>
      </c>
      <c r="E27" s="202">
        <v>7.3163810000000007</v>
      </c>
      <c r="F27" s="203">
        <v>4.1521460000000001</v>
      </c>
      <c r="G27" s="217">
        <v>1.5558080000000001</v>
      </c>
      <c r="H27" s="202">
        <v>1.06887</v>
      </c>
      <c r="I27" s="203">
        <v>1.0273000000000001</v>
      </c>
      <c r="J27" s="217">
        <v>1.6566190000000001</v>
      </c>
      <c r="K27" s="202">
        <v>8.3546309999999995</v>
      </c>
      <c r="L27" s="203">
        <v>13.089429000000001</v>
      </c>
      <c r="M27" s="217">
        <v>18.301673999999998</v>
      </c>
      <c r="N27" s="294">
        <v>106.04512800000001</v>
      </c>
      <c r="O27" s="244">
        <v>5.1135520228923889E-3</v>
      </c>
      <c r="P27" s="121"/>
      <c r="U27" s="94"/>
    </row>
    <row r="28" spans="1:21" ht="12.75" customHeight="1" x14ac:dyDescent="0.2">
      <c r="A28" s="242" t="s">
        <v>0</v>
      </c>
      <c r="B28" s="243">
        <v>6.2754799999999999</v>
      </c>
      <c r="C28" s="178">
        <v>5.5029700000000004</v>
      </c>
      <c r="D28" s="195">
        <v>4.9694799999999999</v>
      </c>
      <c r="E28" s="175">
        <v>3.6777500000000001</v>
      </c>
      <c r="F28" s="178">
        <v>1.92635</v>
      </c>
      <c r="G28" s="195">
        <v>1.41815</v>
      </c>
      <c r="H28" s="175">
        <v>1.4109700000000001</v>
      </c>
      <c r="I28" s="178">
        <v>1.4110100000000001</v>
      </c>
      <c r="J28" s="195">
        <v>1.66909</v>
      </c>
      <c r="K28" s="175">
        <v>3.4715799999999999</v>
      </c>
      <c r="L28" s="178">
        <v>4.9824599999999997</v>
      </c>
      <c r="M28" s="195">
        <v>5.7289300000000001</v>
      </c>
      <c r="N28" s="294">
        <v>42.444219999999994</v>
      </c>
      <c r="O28" s="244">
        <v>1.9810548733374296E-2</v>
      </c>
      <c r="P28" s="121"/>
      <c r="U28" s="94"/>
    </row>
    <row r="29" spans="1:21" ht="12.75" customHeight="1" x14ac:dyDescent="0.2">
      <c r="A29" s="242" t="s">
        <v>1</v>
      </c>
      <c r="B29" s="243">
        <v>0.61232000000000009</v>
      </c>
      <c r="C29" s="178">
        <v>0.49134</v>
      </c>
      <c r="D29" s="195">
        <v>0.41370999999999997</v>
      </c>
      <c r="E29" s="175">
        <v>0.16037000000000001</v>
      </c>
      <c r="F29" s="178">
        <v>7.4499999999999997E-2</v>
      </c>
      <c r="G29" s="195">
        <v>3.7850000000000002E-2</v>
      </c>
      <c r="H29" s="175">
        <v>2.7530000000000002E-2</v>
      </c>
      <c r="I29" s="178">
        <v>2.1839999999999998E-2</v>
      </c>
      <c r="J29" s="195">
        <v>3.0380000000000004E-2</v>
      </c>
      <c r="K29" s="175">
        <v>0.17536000000000002</v>
      </c>
      <c r="L29" s="178">
        <v>0.36792999999999998</v>
      </c>
      <c r="M29" s="195">
        <v>0.48837999999999998</v>
      </c>
      <c r="N29" s="294">
        <v>2.90151</v>
      </c>
      <c r="O29" s="244">
        <v>4.2950781306880167E-3</v>
      </c>
      <c r="P29" s="121"/>
      <c r="U29" s="94"/>
    </row>
    <row r="30" spans="1:21" ht="12.75" customHeight="1" x14ac:dyDescent="0.2">
      <c r="A30" s="242" t="s">
        <v>2</v>
      </c>
      <c r="B30" s="243">
        <v>0.65964</v>
      </c>
      <c r="C30" s="178">
        <v>0.47524</v>
      </c>
      <c r="D30" s="195">
        <v>0.39063999999999999</v>
      </c>
      <c r="E30" s="175">
        <v>0.20297999999999999</v>
      </c>
      <c r="F30" s="178">
        <v>0.10156</v>
      </c>
      <c r="G30" s="195">
        <v>4.1629999999999993E-2</v>
      </c>
      <c r="H30" s="175">
        <v>2.4120000000000003E-2</v>
      </c>
      <c r="I30" s="178">
        <v>2.8590000000000001E-2</v>
      </c>
      <c r="J30" s="195">
        <v>8.2320000000000004E-2</v>
      </c>
      <c r="K30" s="175">
        <v>0.23738000000000001</v>
      </c>
      <c r="L30" s="178">
        <v>0.42553999999999997</v>
      </c>
      <c r="M30" s="195">
        <v>0.43221000000000004</v>
      </c>
      <c r="N30" s="294">
        <v>3.1018499999999993</v>
      </c>
      <c r="O30" s="244">
        <v>1.22593805336617E-2</v>
      </c>
      <c r="P30" s="121"/>
    </row>
    <row r="31" spans="1:21" x14ac:dyDescent="0.2">
      <c r="A31" s="242" t="s">
        <v>6</v>
      </c>
      <c r="B31" s="243">
        <v>3.0602309999999999</v>
      </c>
      <c r="C31" s="178">
        <v>9.3645010000000006</v>
      </c>
      <c r="D31" s="195">
        <v>8.2887590000000007</v>
      </c>
      <c r="E31" s="175">
        <v>3.8709600000000002</v>
      </c>
      <c r="F31" s="178">
        <v>3.888217</v>
      </c>
      <c r="G31" s="195">
        <v>4.2429199999999998</v>
      </c>
      <c r="H31" s="175">
        <v>1.9674</v>
      </c>
      <c r="I31" s="178">
        <v>2.0840799999999997</v>
      </c>
      <c r="J31" s="195">
        <v>3.820427</v>
      </c>
      <c r="K31" s="175">
        <v>7.1432989999999998</v>
      </c>
      <c r="L31" s="178">
        <v>8.4298400000000004</v>
      </c>
      <c r="M31" s="195">
        <v>8.9105550000000004</v>
      </c>
      <c r="N31" s="294">
        <v>65.071189000000004</v>
      </c>
      <c r="O31" s="244">
        <v>0.16977119970737004</v>
      </c>
      <c r="P31" s="121"/>
    </row>
    <row r="32" spans="1:21" x14ac:dyDescent="0.2">
      <c r="A32" s="242" t="s">
        <v>25</v>
      </c>
      <c r="B32" s="243">
        <v>135.977542</v>
      </c>
      <c r="C32" s="178">
        <v>107.10934200000001</v>
      </c>
      <c r="D32" s="195">
        <v>103.413434</v>
      </c>
      <c r="E32" s="175">
        <v>65.928014000000005</v>
      </c>
      <c r="F32" s="178">
        <v>51.602381000000008</v>
      </c>
      <c r="G32" s="195">
        <v>26.487642999999995</v>
      </c>
      <c r="H32" s="175">
        <v>21.254977</v>
      </c>
      <c r="I32" s="178">
        <v>20.142649000000006</v>
      </c>
      <c r="J32" s="195">
        <v>30.078951000000007</v>
      </c>
      <c r="K32" s="175">
        <v>77.571816999999996</v>
      </c>
      <c r="L32" s="178">
        <v>104.59584699999999</v>
      </c>
      <c r="M32" s="195">
        <v>132.722037</v>
      </c>
      <c r="N32" s="294">
        <v>876.88463400000001</v>
      </c>
      <c r="O32" s="244">
        <v>2.6168995660672115E-2</v>
      </c>
      <c r="P32" s="121"/>
    </row>
    <row r="33" spans="1:16" x14ac:dyDescent="0.2">
      <c r="A33" s="242" t="s">
        <v>5</v>
      </c>
      <c r="B33" s="243">
        <v>55.650290999999989</v>
      </c>
      <c r="C33" s="178">
        <v>43.125702000000004</v>
      </c>
      <c r="D33" s="195">
        <v>36.312790000000007</v>
      </c>
      <c r="E33" s="175">
        <v>18.564322000000001</v>
      </c>
      <c r="F33" s="178">
        <v>13.311967000000003</v>
      </c>
      <c r="G33" s="195">
        <v>7.4715389999999999</v>
      </c>
      <c r="H33" s="175">
        <v>5.593299</v>
      </c>
      <c r="I33" s="178">
        <v>5.5095209999999994</v>
      </c>
      <c r="J33" s="195">
        <v>8.6194669999999984</v>
      </c>
      <c r="K33" s="175">
        <v>25.349214</v>
      </c>
      <c r="L33" s="178">
        <v>37.359009999999998</v>
      </c>
      <c r="M33" s="195">
        <v>50.734358</v>
      </c>
      <c r="N33" s="294">
        <v>307.60147999999998</v>
      </c>
      <c r="O33" s="244">
        <v>1.6486337324084201E-2</v>
      </c>
      <c r="P33" s="121"/>
    </row>
    <row r="34" spans="1:16" x14ac:dyDescent="0.2">
      <c r="A34" s="242" t="s">
        <v>3</v>
      </c>
      <c r="B34" s="243">
        <v>0.20999600000000002</v>
      </c>
      <c r="C34" s="203">
        <v>0.17630399999999999</v>
      </c>
      <c r="D34" s="217">
        <v>0.154748</v>
      </c>
      <c r="E34" s="202">
        <v>0.10410499999999999</v>
      </c>
      <c r="F34" s="203">
        <v>8.422700000000001E-2</v>
      </c>
      <c r="G34" s="217">
        <v>4.5765E-2</v>
      </c>
      <c r="H34" s="202">
        <v>0</v>
      </c>
      <c r="I34" s="203">
        <v>0</v>
      </c>
      <c r="J34" s="217">
        <v>8.8000000000000003E-4</v>
      </c>
      <c r="K34" s="202">
        <v>2.0720000000000002E-2</v>
      </c>
      <c r="L34" s="203">
        <v>5.4450000000000005E-2</v>
      </c>
      <c r="M34" s="217">
        <v>7.8989999999999991E-2</v>
      </c>
      <c r="N34" s="294">
        <v>0.93018499999999993</v>
      </c>
      <c r="O34" s="244">
        <v>5.8268231769594415E-4</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1.516031571692463E-2</v>
      </c>
    </row>
    <row r="40" spans="1:16" x14ac:dyDescent="0.2">
      <c r="B40" s="140"/>
      <c r="C40" s="140"/>
      <c r="D40" s="140"/>
      <c r="M40" s="129" t="s">
        <v>63</v>
      </c>
      <c r="N40" s="136">
        <f>O8</f>
        <v>2.2261321176017729E-2</v>
      </c>
    </row>
    <row r="41" spans="1:16" x14ac:dyDescent="0.2">
      <c r="B41" s="94"/>
      <c r="C41" s="94"/>
      <c r="D41" s="94"/>
      <c r="M41" s="129" t="s">
        <v>125</v>
      </c>
      <c r="N41" s="136">
        <f>O9</f>
        <v>1.7979412977494304E-2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{F8394BEE-CFA3-48C5-AEE8-EF2DBA986E2D}</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U42"/>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261</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1029.2334999999998</v>
      </c>
      <c r="C7" s="282">
        <v>1029.2334999999998</v>
      </c>
      <c r="D7" s="283">
        <v>1029.2584999999999</v>
      </c>
      <c r="E7" s="281">
        <v>1028.8984999999998</v>
      </c>
      <c r="F7" s="282">
        <v>1028.8984999999998</v>
      </c>
      <c r="G7" s="283">
        <v>1028.8984999999998</v>
      </c>
      <c r="H7" s="281">
        <v>1080.0314999999998</v>
      </c>
      <c r="I7" s="282">
        <v>1080.0314999999998</v>
      </c>
      <c r="J7" s="283">
        <v>1080.0314999999998</v>
      </c>
      <c r="K7" s="281">
        <v>1080.0314999999998</v>
      </c>
      <c r="L7" s="282">
        <v>1080.0314999999998</v>
      </c>
      <c r="M7" s="283">
        <v>1080.0314999999998</v>
      </c>
      <c r="N7" s="291">
        <v>1080.0314999999998</v>
      </c>
      <c r="O7" s="292">
        <v>2.6883910037162312E-2</v>
      </c>
      <c r="P7" s="131"/>
      <c r="U7" s="64"/>
    </row>
    <row r="8" spans="1:21" x14ac:dyDescent="0.2">
      <c r="A8" s="290" t="s">
        <v>171</v>
      </c>
      <c r="B8" s="281">
        <v>607.02993300000014</v>
      </c>
      <c r="C8" s="282">
        <v>458.34795000000008</v>
      </c>
      <c r="D8" s="283">
        <v>442.87867500000004</v>
      </c>
      <c r="E8" s="281">
        <v>308.47461600000003</v>
      </c>
      <c r="F8" s="282">
        <v>282.68098700000007</v>
      </c>
      <c r="G8" s="283">
        <v>203.54780299999993</v>
      </c>
      <c r="H8" s="281">
        <v>167.83171499999995</v>
      </c>
      <c r="I8" s="282">
        <v>156.89401439999995</v>
      </c>
      <c r="J8" s="283">
        <v>252.82972900000001</v>
      </c>
      <c r="K8" s="281">
        <v>442.81010199999992</v>
      </c>
      <c r="L8" s="282">
        <v>510.20394700000003</v>
      </c>
      <c r="M8" s="283">
        <v>583.49115100000006</v>
      </c>
      <c r="N8" s="291">
        <v>4417.0206223999994</v>
      </c>
      <c r="O8" s="292">
        <v>2.814864345196938E-2</v>
      </c>
      <c r="P8" s="131"/>
      <c r="U8" s="64"/>
    </row>
    <row r="9" spans="1:21" x14ac:dyDescent="0.2">
      <c r="A9" s="290" t="s">
        <v>172</v>
      </c>
      <c r="B9" s="281">
        <v>422.84234399999991</v>
      </c>
      <c r="C9" s="282">
        <v>353.16368399999999</v>
      </c>
      <c r="D9" s="283">
        <v>334.746893</v>
      </c>
      <c r="E9" s="281">
        <v>215.08143899999999</v>
      </c>
      <c r="F9" s="282">
        <v>192.45881199999999</v>
      </c>
      <c r="G9" s="283">
        <v>133.70147400000002</v>
      </c>
      <c r="H9" s="281">
        <v>103.58437000000001</v>
      </c>
      <c r="I9" s="282">
        <v>96.663316999999992</v>
      </c>
      <c r="J9" s="283">
        <v>137.364949</v>
      </c>
      <c r="K9" s="281">
        <v>233.88643100000002</v>
      </c>
      <c r="L9" s="282">
        <v>306.84738499999997</v>
      </c>
      <c r="M9" s="283">
        <v>358.14874499999996</v>
      </c>
      <c r="N9" s="291">
        <v>2888.4898429999998</v>
      </c>
      <c r="O9" s="293">
        <v>3.3615040051696923E-2</v>
      </c>
      <c r="P9" s="121"/>
      <c r="U9" s="124"/>
    </row>
    <row r="10" spans="1:21" x14ac:dyDescent="0.2">
      <c r="A10" s="242" t="s">
        <v>41</v>
      </c>
      <c r="B10" s="243">
        <v>74.912080000000003</v>
      </c>
      <c r="C10" s="203">
        <v>57.855420000000002</v>
      </c>
      <c r="D10" s="217">
        <v>64.40343</v>
      </c>
      <c r="E10" s="202">
        <v>68.378159999999994</v>
      </c>
      <c r="F10" s="203">
        <v>81.152579999999986</v>
      </c>
      <c r="G10" s="217">
        <v>20.734900000000003</v>
      </c>
      <c r="H10" s="202">
        <v>18.792870000000001</v>
      </c>
      <c r="I10" s="203">
        <v>44.846959999999996</v>
      </c>
      <c r="J10" s="217">
        <v>49.226660000000003</v>
      </c>
      <c r="K10" s="202">
        <v>58.847670000000008</v>
      </c>
      <c r="L10" s="203">
        <v>68.537520000000001</v>
      </c>
      <c r="M10" s="217">
        <v>78.162580000000005</v>
      </c>
      <c r="N10" s="294">
        <v>685.85082999999997</v>
      </c>
      <c r="O10" s="244">
        <v>9.0326213547916506E-2</v>
      </c>
      <c r="P10" s="121"/>
      <c r="U10" s="149"/>
    </row>
    <row r="11" spans="1:21" x14ac:dyDescent="0.2">
      <c r="A11" s="242" t="s">
        <v>40</v>
      </c>
      <c r="B11" s="243">
        <v>5.3923160000000001</v>
      </c>
      <c r="C11" s="178">
        <v>4.345726</v>
      </c>
      <c r="D11" s="195">
        <v>5.3577430000000001</v>
      </c>
      <c r="E11" s="175">
        <v>3.2591219999999996</v>
      </c>
      <c r="F11" s="178">
        <v>2.7267709999999998</v>
      </c>
      <c r="G11" s="195">
        <v>1.3263589999999998</v>
      </c>
      <c r="H11" s="175">
        <v>1.194261</v>
      </c>
      <c r="I11" s="178">
        <v>1.0348519999999999</v>
      </c>
      <c r="J11" s="195">
        <v>1.6799269999999999</v>
      </c>
      <c r="K11" s="175">
        <v>3.256837</v>
      </c>
      <c r="L11" s="178">
        <v>4.2332179999999999</v>
      </c>
      <c r="M11" s="195">
        <v>4.2880779999999996</v>
      </c>
      <c r="N11" s="294">
        <v>38.095209999999994</v>
      </c>
      <c r="O11" s="244">
        <v>7.0276853821238161E-2</v>
      </c>
      <c r="P11" s="121"/>
      <c r="U11" s="149"/>
    </row>
    <row r="12" spans="1:21" x14ac:dyDescent="0.2">
      <c r="A12" s="242" t="s">
        <v>39</v>
      </c>
      <c r="B12" s="243">
        <v>20.432310000000001</v>
      </c>
      <c r="C12" s="178">
        <v>1.21943</v>
      </c>
      <c r="D12" s="195">
        <v>7.8194900000000001</v>
      </c>
      <c r="E12" s="175">
        <v>10.23324</v>
      </c>
      <c r="F12" s="178">
        <v>2.5724800000000001</v>
      </c>
      <c r="G12" s="195">
        <v>4.8400799999999995</v>
      </c>
      <c r="H12" s="175">
        <v>2.0128699999999999</v>
      </c>
      <c r="I12" s="178">
        <v>0.49801999999999996</v>
      </c>
      <c r="J12" s="195">
        <v>0</v>
      </c>
      <c r="K12" s="175">
        <v>5.9757100000000003</v>
      </c>
      <c r="L12" s="178">
        <v>5.1136499999999998</v>
      </c>
      <c r="M12" s="195">
        <v>8.1668800000000008</v>
      </c>
      <c r="N12" s="294">
        <v>68.884159999999994</v>
      </c>
      <c r="O12" s="244">
        <v>7.5125096898229016E-3</v>
      </c>
      <c r="P12" s="121"/>
      <c r="U12" s="149"/>
    </row>
    <row r="13" spans="1:21" x14ac:dyDescent="0.2">
      <c r="A13" s="242" t="s">
        <v>64</v>
      </c>
      <c r="B13" s="243">
        <v>0</v>
      </c>
      <c r="C13" s="178">
        <v>0</v>
      </c>
      <c r="D13" s="195">
        <v>0</v>
      </c>
      <c r="E13" s="175">
        <v>0</v>
      </c>
      <c r="F13" s="178">
        <v>0</v>
      </c>
      <c r="G13" s="195">
        <v>0</v>
      </c>
      <c r="H13" s="175">
        <v>0</v>
      </c>
      <c r="I13" s="178">
        <v>0</v>
      </c>
      <c r="J13" s="195">
        <v>0</v>
      </c>
      <c r="K13" s="175">
        <v>0</v>
      </c>
      <c r="L13" s="178">
        <v>0</v>
      </c>
      <c r="M13" s="195">
        <v>0</v>
      </c>
      <c r="N13" s="294">
        <v>0</v>
      </c>
      <c r="O13" s="244">
        <v>0</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162.66514999999998</v>
      </c>
      <c r="C16" s="178">
        <v>155.89474999999999</v>
      </c>
      <c r="D16" s="195">
        <v>138.19639999999998</v>
      </c>
      <c r="E16" s="175">
        <v>67.087059999999994</v>
      </c>
      <c r="F16" s="178">
        <v>42.001339999999999</v>
      </c>
      <c r="G16" s="195">
        <v>58.746380000000002</v>
      </c>
      <c r="H16" s="175">
        <v>35.035229999999999</v>
      </c>
      <c r="I16" s="178">
        <v>11.075010000000001</v>
      </c>
      <c r="J16" s="195">
        <v>33.513229999999993</v>
      </c>
      <c r="K16" s="175">
        <v>66.737380000000002</v>
      </c>
      <c r="L16" s="178">
        <v>106.99122</v>
      </c>
      <c r="M16" s="195">
        <v>125.12396</v>
      </c>
      <c r="N16" s="294">
        <v>1003.0671100000001</v>
      </c>
      <c r="O16" s="244">
        <v>2.6786377150784444E-2</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0</v>
      </c>
      <c r="C19" s="178">
        <v>0</v>
      </c>
      <c r="D19" s="195">
        <v>0</v>
      </c>
      <c r="E19" s="175">
        <v>0</v>
      </c>
      <c r="F19" s="178">
        <v>0</v>
      </c>
      <c r="G19" s="195">
        <v>0</v>
      </c>
      <c r="H19" s="175">
        <v>0</v>
      </c>
      <c r="I19" s="178">
        <v>0</v>
      </c>
      <c r="J19" s="195">
        <v>0</v>
      </c>
      <c r="K19" s="175">
        <v>0</v>
      </c>
      <c r="L19" s="178">
        <v>0</v>
      </c>
      <c r="M19" s="195">
        <v>0</v>
      </c>
      <c r="N19" s="294">
        <v>0</v>
      </c>
      <c r="O19" s="244">
        <v>0</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0</v>
      </c>
      <c r="C21" s="178">
        <v>0</v>
      </c>
      <c r="D21" s="195">
        <v>0</v>
      </c>
      <c r="E21" s="175">
        <v>0</v>
      </c>
      <c r="F21" s="178">
        <v>0</v>
      </c>
      <c r="G21" s="195">
        <v>0</v>
      </c>
      <c r="H21" s="175">
        <v>0</v>
      </c>
      <c r="I21" s="178">
        <v>0</v>
      </c>
      <c r="J21" s="195">
        <v>0</v>
      </c>
      <c r="K21" s="175">
        <v>0</v>
      </c>
      <c r="L21" s="178">
        <v>0</v>
      </c>
      <c r="M21" s="195">
        <v>0</v>
      </c>
      <c r="N21" s="294">
        <v>0</v>
      </c>
      <c r="O21" s="244">
        <v>0</v>
      </c>
      <c r="P21" s="121"/>
      <c r="U21" s="149"/>
    </row>
    <row r="22" spans="1:21" x14ac:dyDescent="0.2">
      <c r="A22" s="242" t="s">
        <v>33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0.1565</v>
      </c>
      <c r="C24" s="178">
        <v>0</v>
      </c>
      <c r="D24" s="195">
        <v>0</v>
      </c>
      <c r="E24" s="175">
        <v>4.3499999999999997E-2</v>
      </c>
      <c r="F24" s="178">
        <v>0</v>
      </c>
      <c r="G24" s="195">
        <v>0</v>
      </c>
      <c r="H24" s="175">
        <v>0.42399999999999999</v>
      </c>
      <c r="I24" s="178">
        <v>0.71838999999999997</v>
      </c>
      <c r="J24" s="195">
        <v>0.11700000000000001</v>
      </c>
      <c r="K24" s="175">
        <v>0</v>
      </c>
      <c r="L24" s="178">
        <v>0</v>
      </c>
      <c r="M24" s="195">
        <v>0</v>
      </c>
      <c r="N24" s="294">
        <v>1.45939</v>
      </c>
      <c r="O24" s="244">
        <v>1.0814985513793068E-2</v>
      </c>
      <c r="P24" s="121"/>
      <c r="U24" s="149"/>
    </row>
    <row r="25" spans="1:21" x14ac:dyDescent="0.2">
      <c r="A25" s="242" t="s">
        <v>31</v>
      </c>
      <c r="B25" s="243">
        <v>159.28398799999999</v>
      </c>
      <c r="C25" s="203">
        <v>133.84835800000002</v>
      </c>
      <c r="D25" s="217">
        <v>118.96982999999999</v>
      </c>
      <c r="E25" s="202">
        <v>66.080357000000006</v>
      </c>
      <c r="F25" s="203">
        <v>64.005640999999997</v>
      </c>
      <c r="G25" s="217">
        <v>48.053754999999995</v>
      </c>
      <c r="H25" s="202">
        <v>46.125139000000004</v>
      </c>
      <c r="I25" s="203">
        <v>38.490085000000001</v>
      </c>
      <c r="J25" s="217">
        <v>52.828131999999997</v>
      </c>
      <c r="K25" s="202">
        <v>99.068834000000024</v>
      </c>
      <c r="L25" s="203">
        <v>121.97177699999997</v>
      </c>
      <c r="M25" s="217">
        <v>142.40724699999998</v>
      </c>
      <c r="N25" s="294">
        <v>1091.133143</v>
      </c>
      <c r="O25" s="244">
        <v>4.6969394457072607E-2</v>
      </c>
      <c r="P25" s="121"/>
      <c r="U25" s="118"/>
    </row>
    <row r="26" spans="1:21" ht="13.5" customHeight="1" x14ac:dyDescent="0.2">
      <c r="A26" s="288" t="s">
        <v>201</v>
      </c>
      <c r="B26" s="281">
        <v>185.00360000000001</v>
      </c>
      <c r="C26" s="282">
        <v>144.24180000000001</v>
      </c>
      <c r="D26" s="283">
        <v>135.23910000000001</v>
      </c>
      <c r="E26" s="281">
        <v>82.521500000000003</v>
      </c>
      <c r="F26" s="282">
        <v>63.048099999999998</v>
      </c>
      <c r="G26" s="283">
        <v>25.181999999999999</v>
      </c>
      <c r="H26" s="281">
        <v>23.289400000000001</v>
      </c>
      <c r="I26" s="282">
        <v>21.874599999999997</v>
      </c>
      <c r="J26" s="283">
        <v>37.023699999999998</v>
      </c>
      <c r="K26" s="281">
        <v>97.64070000000001</v>
      </c>
      <c r="L26" s="282">
        <v>136.4632</v>
      </c>
      <c r="M26" s="283">
        <v>162.0951</v>
      </c>
      <c r="N26" s="291">
        <v>1113.6228000000001</v>
      </c>
      <c r="O26" s="293"/>
      <c r="P26" s="11"/>
      <c r="U26" s="94"/>
    </row>
    <row r="27" spans="1:21" ht="13.5" customHeight="1" x14ac:dyDescent="0.2">
      <c r="A27" s="288" t="s">
        <v>173</v>
      </c>
      <c r="B27" s="281">
        <v>530.008871</v>
      </c>
      <c r="C27" s="282">
        <v>431.02115000000003</v>
      </c>
      <c r="D27" s="283">
        <v>398.76939399999998</v>
      </c>
      <c r="E27" s="281">
        <v>245.70958899999999</v>
      </c>
      <c r="F27" s="282">
        <v>197.25574299999997</v>
      </c>
      <c r="G27" s="283">
        <v>118.29193799999999</v>
      </c>
      <c r="H27" s="281">
        <v>92.683112000000008</v>
      </c>
      <c r="I27" s="282">
        <v>80.574803000000003</v>
      </c>
      <c r="J27" s="283">
        <v>130.53098499999999</v>
      </c>
      <c r="K27" s="281">
        <v>274.44756100000001</v>
      </c>
      <c r="L27" s="282">
        <v>382.45358899999991</v>
      </c>
      <c r="M27" s="283">
        <v>450.08201700000001</v>
      </c>
      <c r="N27" s="291">
        <v>3331.8287519999999</v>
      </c>
      <c r="O27" s="293">
        <v>4.2740251494619956E-2</v>
      </c>
      <c r="P27" s="11"/>
      <c r="U27" s="94"/>
    </row>
    <row r="28" spans="1:21" ht="12.75" customHeight="1" x14ac:dyDescent="0.2">
      <c r="A28" s="242" t="s">
        <v>26</v>
      </c>
      <c r="B28" s="243">
        <v>97.927286999999993</v>
      </c>
      <c r="C28" s="203">
        <v>73.052379999999971</v>
      </c>
      <c r="D28" s="217">
        <v>79.951576999999986</v>
      </c>
      <c r="E28" s="202">
        <v>51.861341999999993</v>
      </c>
      <c r="F28" s="203">
        <v>54.432668</v>
      </c>
      <c r="G28" s="217">
        <v>52.094231999999998</v>
      </c>
      <c r="H28" s="202">
        <v>34.393097000000004</v>
      </c>
      <c r="I28" s="203">
        <v>25.206448000000002</v>
      </c>
      <c r="J28" s="217">
        <v>42.542610999999994</v>
      </c>
      <c r="K28" s="202">
        <v>52.115502999999997</v>
      </c>
      <c r="L28" s="203">
        <v>63.716000000000001</v>
      </c>
      <c r="M28" s="217">
        <v>68.984535000000008</v>
      </c>
      <c r="N28" s="294">
        <v>696.27767999999992</v>
      </c>
      <c r="O28" s="244">
        <v>3.3574877094389659E-2</v>
      </c>
      <c r="P28" s="121"/>
      <c r="U28" s="94"/>
    </row>
    <row r="29" spans="1:21" ht="12.75" customHeight="1" x14ac:dyDescent="0.2">
      <c r="A29" s="242" t="s">
        <v>0</v>
      </c>
      <c r="B29" s="243">
        <v>1.16317</v>
      </c>
      <c r="C29" s="178">
        <v>0.96762000000000004</v>
      </c>
      <c r="D29" s="195">
        <v>0.87933000000000006</v>
      </c>
      <c r="E29" s="175">
        <v>0.61191000000000018</v>
      </c>
      <c r="F29" s="178">
        <v>0.47677999999999998</v>
      </c>
      <c r="G29" s="195">
        <v>0.29305000000000003</v>
      </c>
      <c r="H29" s="175">
        <v>0.20907999999999999</v>
      </c>
      <c r="I29" s="178">
        <v>0.26361000000000001</v>
      </c>
      <c r="J29" s="195">
        <v>0.55701000000000001</v>
      </c>
      <c r="K29" s="175">
        <v>0.61602999999999997</v>
      </c>
      <c r="L29" s="178">
        <v>0.95486000000000004</v>
      </c>
      <c r="M29" s="195">
        <v>1.0014400000000001</v>
      </c>
      <c r="N29" s="294">
        <v>7.9938900000000004</v>
      </c>
      <c r="O29" s="244">
        <v>3.7310933600436876E-3</v>
      </c>
      <c r="P29" s="121"/>
      <c r="U29" s="94"/>
    </row>
    <row r="30" spans="1:21" ht="12.75" customHeight="1" x14ac:dyDescent="0.2">
      <c r="A30" s="242" t="s">
        <v>1</v>
      </c>
      <c r="B30" s="243">
        <v>2.5410999999999997</v>
      </c>
      <c r="C30" s="178">
        <v>2.0390999999999999</v>
      </c>
      <c r="D30" s="195">
        <v>2.12</v>
      </c>
      <c r="E30" s="175">
        <v>1.3180000000000001</v>
      </c>
      <c r="F30" s="178">
        <v>0.88579999999999992</v>
      </c>
      <c r="G30" s="195">
        <v>0.30099999999999999</v>
      </c>
      <c r="H30" s="175">
        <v>0.14649999999999999</v>
      </c>
      <c r="I30" s="178">
        <v>0.152</v>
      </c>
      <c r="J30" s="195">
        <v>0.35599999999999998</v>
      </c>
      <c r="K30" s="175">
        <v>1.2013</v>
      </c>
      <c r="L30" s="178">
        <v>2.2328999999999999</v>
      </c>
      <c r="M30" s="195">
        <v>4.1882000000000001</v>
      </c>
      <c r="N30" s="294">
        <v>17.481899999999996</v>
      </c>
      <c r="O30" s="244">
        <v>2.5878293155244966E-2</v>
      </c>
      <c r="P30" s="121"/>
      <c r="U30" s="94"/>
    </row>
    <row r="31" spans="1:21" ht="12.75" customHeight="1" x14ac:dyDescent="0.2">
      <c r="A31" s="242" t="s">
        <v>2</v>
      </c>
      <c r="B31" s="243">
        <v>1.4545999999999999</v>
      </c>
      <c r="C31" s="178">
        <v>1.4008</v>
      </c>
      <c r="D31" s="195">
        <v>1.258</v>
      </c>
      <c r="E31" s="175">
        <v>0.60799999999999998</v>
      </c>
      <c r="F31" s="178">
        <v>0.39589999999999997</v>
      </c>
      <c r="G31" s="195">
        <v>0.1152</v>
      </c>
      <c r="H31" s="175">
        <v>0.06</v>
      </c>
      <c r="I31" s="178">
        <v>6.0999999999999999E-2</v>
      </c>
      <c r="J31" s="195">
        <v>0.161</v>
      </c>
      <c r="K31" s="175">
        <v>0.625</v>
      </c>
      <c r="L31" s="178">
        <v>0.98380000000000001</v>
      </c>
      <c r="M31" s="195">
        <v>1.3386</v>
      </c>
      <c r="N31" s="294">
        <v>8.4618999999999982</v>
      </c>
      <c r="O31" s="244">
        <v>3.3443800357139106E-2</v>
      </c>
      <c r="P31" s="121"/>
    </row>
    <row r="32" spans="1:21" x14ac:dyDescent="0.2">
      <c r="A32" s="242" t="s">
        <v>6</v>
      </c>
      <c r="B32" s="243">
        <v>0.155</v>
      </c>
      <c r="C32" s="178">
        <v>0.13200000000000001</v>
      </c>
      <c r="D32" s="195">
        <v>0.11799999999999999</v>
      </c>
      <c r="E32" s="175">
        <v>8.3000000000000004E-2</v>
      </c>
      <c r="F32" s="178">
        <v>3.6999999999999998E-2</v>
      </c>
      <c r="G32" s="195">
        <v>1.7000000000000001E-2</v>
      </c>
      <c r="H32" s="175">
        <v>1.2E-2</v>
      </c>
      <c r="I32" s="178">
        <v>1.2E-2</v>
      </c>
      <c r="J32" s="195">
        <v>0.02</v>
      </c>
      <c r="K32" s="175">
        <v>6.4000000000000001E-2</v>
      </c>
      <c r="L32" s="178">
        <v>0.122</v>
      </c>
      <c r="M32" s="195">
        <v>0.27</v>
      </c>
      <c r="N32" s="294">
        <v>1.0420000000000003</v>
      </c>
      <c r="O32" s="244">
        <v>2.7185854878889583E-3</v>
      </c>
      <c r="P32" s="121"/>
    </row>
    <row r="33" spans="1:16" x14ac:dyDescent="0.2">
      <c r="A33" s="242" t="s">
        <v>25</v>
      </c>
      <c r="B33" s="243">
        <v>263.32025900000002</v>
      </c>
      <c r="C33" s="178">
        <v>212.12733500000002</v>
      </c>
      <c r="D33" s="195">
        <v>196.53472900000003</v>
      </c>
      <c r="E33" s="175">
        <v>122.13665400000002</v>
      </c>
      <c r="F33" s="178">
        <v>89.021278999999979</v>
      </c>
      <c r="G33" s="195">
        <v>42.198342999999994</v>
      </c>
      <c r="H33" s="175">
        <v>37.376024999999998</v>
      </c>
      <c r="I33" s="178">
        <v>35.281748999999998</v>
      </c>
      <c r="J33" s="195">
        <v>54.456913000000007</v>
      </c>
      <c r="K33" s="175">
        <v>136.864262</v>
      </c>
      <c r="L33" s="178">
        <v>195.30914899999996</v>
      </c>
      <c r="M33" s="195">
        <v>191.65873500000001</v>
      </c>
      <c r="N33" s="294">
        <v>1576.2854320000001</v>
      </c>
      <c r="O33" s="244">
        <v>4.7041315391539489E-2</v>
      </c>
      <c r="P33" s="121"/>
    </row>
    <row r="34" spans="1:16" x14ac:dyDescent="0.2">
      <c r="A34" s="242" t="s">
        <v>5</v>
      </c>
      <c r="B34" s="243">
        <v>159.67030099999997</v>
      </c>
      <c r="C34" s="178">
        <v>138.14325100000002</v>
      </c>
      <c r="D34" s="195">
        <v>115.150801</v>
      </c>
      <c r="E34" s="175">
        <v>67.599468999999985</v>
      </c>
      <c r="F34" s="178">
        <v>51.037758000000004</v>
      </c>
      <c r="G34" s="195">
        <v>22.822431000000002</v>
      </c>
      <c r="H34" s="175">
        <v>20.172317999999997</v>
      </c>
      <c r="I34" s="178">
        <v>19.360285000000001</v>
      </c>
      <c r="J34" s="195">
        <v>31.821555999999998</v>
      </c>
      <c r="K34" s="175">
        <v>81.459485000000015</v>
      </c>
      <c r="L34" s="178">
        <v>116.60328199999998</v>
      </c>
      <c r="M34" s="195">
        <v>178.51667100000003</v>
      </c>
      <c r="N34" s="294">
        <v>1002.357608</v>
      </c>
      <c r="O34" s="244">
        <v>5.3722776772238419E-2</v>
      </c>
      <c r="P34" s="121"/>
    </row>
    <row r="35" spans="1:16" x14ac:dyDescent="0.2">
      <c r="A35" s="242" t="s">
        <v>3</v>
      </c>
      <c r="B35" s="243">
        <v>3.7771539999999995</v>
      </c>
      <c r="C35" s="203">
        <v>3.1586640000000004</v>
      </c>
      <c r="D35" s="217">
        <v>2.7569570000000003</v>
      </c>
      <c r="E35" s="202">
        <v>1.491214</v>
      </c>
      <c r="F35" s="203">
        <v>0.96855799999999992</v>
      </c>
      <c r="G35" s="217">
        <v>0.45068199999999997</v>
      </c>
      <c r="H35" s="202">
        <v>0.31409199999999998</v>
      </c>
      <c r="I35" s="203">
        <v>0.23771099999999998</v>
      </c>
      <c r="J35" s="217">
        <v>0.61589499999999997</v>
      </c>
      <c r="K35" s="202">
        <v>1.5019810000000002</v>
      </c>
      <c r="L35" s="203">
        <v>2.5315979999999998</v>
      </c>
      <c r="M35" s="217">
        <v>4.1238359999999998</v>
      </c>
      <c r="N35" s="294">
        <v>21.928342000000001</v>
      </c>
      <c r="O35" s="244">
        <v>1.3736253691243481E-2</v>
      </c>
      <c r="P35" s="121"/>
    </row>
    <row r="36" spans="1:16" ht="12" customHeight="1" x14ac:dyDescent="0.2">
      <c r="A36" s="87" t="s">
        <v>202</v>
      </c>
      <c r="B36" s="87"/>
      <c r="C36" s="87"/>
      <c r="D36" s="9"/>
      <c r="F36" s="11"/>
      <c r="G36" s="123"/>
      <c r="H36" s="123"/>
      <c r="I36" s="123"/>
      <c r="J36" s="123"/>
      <c r="K36" s="123"/>
      <c r="O36" s="4" t="s">
        <v>79</v>
      </c>
    </row>
    <row r="37" spans="1:16" x14ac:dyDescent="0.2">
      <c r="A37" s="87"/>
      <c r="B37" s="87"/>
      <c r="C37" s="87"/>
    </row>
    <row r="38" spans="1:16" x14ac:dyDescent="0.2">
      <c r="B38" s="94"/>
      <c r="C38" s="94"/>
      <c r="D38" s="94"/>
    </row>
    <row r="39" spans="1:16" x14ac:dyDescent="0.2">
      <c r="B39" s="94"/>
      <c r="C39" s="94"/>
      <c r="D39" s="94"/>
    </row>
    <row r="40" spans="1:16" x14ac:dyDescent="0.2">
      <c r="B40" s="94"/>
      <c r="C40" s="94"/>
      <c r="D40" s="94"/>
      <c r="M40" s="129" t="s">
        <v>177</v>
      </c>
      <c r="N40" s="136">
        <f>O7</f>
        <v>2.6883910037162312E-2</v>
      </c>
    </row>
    <row r="41" spans="1:16" x14ac:dyDescent="0.2">
      <c r="B41" s="140"/>
      <c r="C41" s="140"/>
      <c r="D41" s="140"/>
      <c r="M41" s="129" t="s">
        <v>63</v>
      </c>
      <c r="N41" s="136">
        <f>O8</f>
        <v>2.814864345196938E-2</v>
      </c>
    </row>
    <row r="42" spans="1:16" x14ac:dyDescent="0.2">
      <c r="B42" s="94"/>
      <c r="C42" s="94"/>
      <c r="D42" s="94"/>
      <c r="M42" s="129" t="s">
        <v>125</v>
      </c>
      <c r="N42" s="136">
        <f>O9</f>
        <v>3.3615040051696923E-2</v>
      </c>
    </row>
  </sheetData>
  <mergeCells count="6">
    <mergeCell ref="O5:O6"/>
    <mergeCell ref="B5:D5"/>
    <mergeCell ref="E5:G5"/>
    <mergeCell ref="H5:J5"/>
    <mergeCell ref="K5:M5"/>
    <mergeCell ref="N5:N6"/>
  </mergeCells>
  <conditionalFormatting sqref="O10:O25 O28:O35">
    <cfRule type="dataBar" priority="1">
      <dataBar>
        <cfvo type="num" val="0"/>
        <cfvo type="num" val="1"/>
        <color rgb="FF63C384"/>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262</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570.74900000000059</v>
      </c>
      <c r="C7" s="282">
        <v>570.74900000000059</v>
      </c>
      <c r="D7" s="283">
        <v>570.74900000000059</v>
      </c>
      <c r="E7" s="281">
        <v>570.74900000000059</v>
      </c>
      <c r="F7" s="282">
        <v>570.74900000000059</v>
      </c>
      <c r="G7" s="283">
        <v>570.74900000000059</v>
      </c>
      <c r="H7" s="281">
        <v>569.60600000000068</v>
      </c>
      <c r="I7" s="282">
        <v>569.60600000000068</v>
      </c>
      <c r="J7" s="283">
        <v>569.60600000000068</v>
      </c>
      <c r="K7" s="281">
        <v>578.60200000000066</v>
      </c>
      <c r="L7" s="282">
        <v>578.60200000000066</v>
      </c>
      <c r="M7" s="283">
        <v>578.60200000000066</v>
      </c>
      <c r="N7" s="291">
        <v>578.60200000000066</v>
      </c>
      <c r="O7" s="292">
        <v>1.4402435591297299E-2</v>
      </c>
      <c r="P7" s="131"/>
      <c r="U7" s="64"/>
    </row>
    <row r="8" spans="1:21" x14ac:dyDescent="0.2">
      <c r="A8" s="290" t="s">
        <v>171</v>
      </c>
      <c r="B8" s="281">
        <v>343.13848200000001</v>
      </c>
      <c r="C8" s="282">
        <v>284.85910700000011</v>
      </c>
      <c r="D8" s="283">
        <v>271.58595999999994</v>
      </c>
      <c r="E8" s="281">
        <v>179.08022800000006</v>
      </c>
      <c r="F8" s="282">
        <v>156.02892399999993</v>
      </c>
      <c r="G8" s="283">
        <v>116.11555079999998</v>
      </c>
      <c r="H8" s="281">
        <v>108.88364200000001</v>
      </c>
      <c r="I8" s="282">
        <v>107.09675900000002</v>
      </c>
      <c r="J8" s="283">
        <v>126.60903800000001</v>
      </c>
      <c r="K8" s="281">
        <v>204.59781700000008</v>
      </c>
      <c r="L8" s="282">
        <v>260.73970800000001</v>
      </c>
      <c r="M8" s="283">
        <v>304.55161200000009</v>
      </c>
      <c r="N8" s="291">
        <v>2463.2868278000001</v>
      </c>
      <c r="O8" s="292">
        <v>1.5697953114377768E-2</v>
      </c>
      <c r="P8" s="131"/>
      <c r="U8" s="64"/>
    </row>
    <row r="9" spans="1:21" x14ac:dyDescent="0.2">
      <c r="A9" s="290" t="s">
        <v>172</v>
      </c>
      <c r="B9" s="281">
        <v>308.06879676387643</v>
      </c>
      <c r="C9" s="282">
        <v>254.69422005046104</v>
      </c>
      <c r="D9" s="283">
        <v>241.27324113006179</v>
      </c>
      <c r="E9" s="281">
        <v>151.89867873701388</v>
      </c>
      <c r="F9" s="282">
        <v>133.21895879844317</v>
      </c>
      <c r="G9" s="283">
        <v>72.501783481914629</v>
      </c>
      <c r="H9" s="281">
        <v>66.415105000000011</v>
      </c>
      <c r="I9" s="282">
        <v>65.097023000000007</v>
      </c>
      <c r="J9" s="283">
        <v>88.052755999999988</v>
      </c>
      <c r="K9" s="281">
        <v>178.16215952425284</v>
      </c>
      <c r="L9" s="282">
        <v>227.0333725332946</v>
      </c>
      <c r="M9" s="283">
        <v>266.84699505386266</v>
      </c>
      <c r="N9" s="291">
        <v>2053.263090073181</v>
      </c>
      <c r="O9" s="293">
        <v>2.3895019460340533E-2</v>
      </c>
      <c r="P9" s="121"/>
      <c r="U9" s="124"/>
    </row>
    <row r="10" spans="1:21" x14ac:dyDescent="0.2">
      <c r="A10" s="242" t="s">
        <v>41</v>
      </c>
      <c r="B10" s="243">
        <v>2.48529</v>
      </c>
      <c r="C10" s="203">
        <v>2.0942500000000002</v>
      </c>
      <c r="D10" s="217">
        <v>2.1876100000000003</v>
      </c>
      <c r="E10" s="202">
        <v>1.48437</v>
      </c>
      <c r="F10" s="203">
        <v>1.1086800000000001</v>
      </c>
      <c r="G10" s="217">
        <v>0.48899999999999999</v>
      </c>
      <c r="H10" s="202">
        <v>0.36299999999999999</v>
      </c>
      <c r="I10" s="203">
        <v>0.379</v>
      </c>
      <c r="J10" s="217">
        <v>0.58799999999999997</v>
      </c>
      <c r="K10" s="202">
        <v>1.669977</v>
      </c>
      <c r="L10" s="203">
        <v>1.856948</v>
      </c>
      <c r="M10" s="217">
        <v>2.0838359999999998</v>
      </c>
      <c r="N10" s="294">
        <v>16.789960999999998</v>
      </c>
      <c r="O10" s="244">
        <v>2.211229521654424E-3</v>
      </c>
      <c r="P10" s="121"/>
      <c r="U10" s="149"/>
    </row>
    <row r="11" spans="1:21" x14ac:dyDescent="0.2">
      <c r="A11" s="242" t="s">
        <v>40</v>
      </c>
      <c r="B11" s="243">
        <v>1.1572499999999999</v>
      </c>
      <c r="C11" s="178">
        <v>0.87654999999999994</v>
      </c>
      <c r="D11" s="195">
        <v>0.99729999999999996</v>
      </c>
      <c r="E11" s="175">
        <v>0.92341999999999991</v>
      </c>
      <c r="F11" s="178">
        <v>0.85050000000000003</v>
      </c>
      <c r="G11" s="195">
        <v>0.88978000000000002</v>
      </c>
      <c r="H11" s="175">
        <v>0.93801999999999996</v>
      </c>
      <c r="I11" s="178">
        <v>0.84209000000000001</v>
      </c>
      <c r="J11" s="195">
        <v>0.88487000000000005</v>
      </c>
      <c r="K11" s="175">
        <v>0.90542</v>
      </c>
      <c r="L11" s="178">
        <v>0.92825000000000002</v>
      </c>
      <c r="M11" s="195">
        <v>1.1153499999999998</v>
      </c>
      <c r="N11" s="294">
        <v>11.308799999999998</v>
      </c>
      <c r="O11" s="244">
        <v>2.0862121103771791E-2</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0</v>
      </c>
      <c r="C13" s="178">
        <v>0</v>
      </c>
      <c r="D13" s="195">
        <v>0</v>
      </c>
      <c r="E13" s="175">
        <v>0</v>
      </c>
      <c r="F13" s="178">
        <v>0</v>
      </c>
      <c r="G13" s="195">
        <v>0</v>
      </c>
      <c r="H13" s="175">
        <v>0</v>
      </c>
      <c r="I13" s="178">
        <v>0</v>
      </c>
      <c r="J13" s="195">
        <v>0</v>
      </c>
      <c r="K13" s="175">
        <v>0</v>
      </c>
      <c r="L13" s="178">
        <v>0</v>
      </c>
      <c r="M13" s="195">
        <v>0</v>
      </c>
      <c r="N13" s="294">
        <v>0</v>
      </c>
      <c r="O13" s="244">
        <v>0</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13.14818</v>
      </c>
      <c r="C16" s="178">
        <v>10.89706</v>
      </c>
      <c r="D16" s="195">
        <v>9.7011399999999988</v>
      </c>
      <c r="E16" s="175">
        <v>6.6439200000000005</v>
      </c>
      <c r="F16" s="178">
        <v>5.6088200000000006</v>
      </c>
      <c r="G16" s="195">
        <v>2.7164000000000001</v>
      </c>
      <c r="H16" s="175">
        <v>2.6019999999999999</v>
      </c>
      <c r="I16" s="178">
        <v>2.5059999999999998</v>
      </c>
      <c r="J16" s="195">
        <v>3.47356</v>
      </c>
      <c r="K16" s="175">
        <v>8.0033700000000003</v>
      </c>
      <c r="L16" s="178">
        <v>10.336600000000001</v>
      </c>
      <c r="M16" s="195">
        <v>12.137319999999999</v>
      </c>
      <c r="N16" s="294">
        <v>87.774370000000005</v>
      </c>
      <c r="O16" s="244">
        <v>2.3439681707762301E-3</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0.44310000000000005</v>
      </c>
      <c r="C19" s="178">
        <v>0.3947</v>
      </c>
      <c r="D19" s="195">
        <v>0.21530000000000002</v>
      </c>
      <c r="E19" s="175">
        <v>0</v>
      </c>
      <c r="F19" s="178">
        <v>0</v>
      </c>
      <c r="G19" s="195">
        <v>0</v>
      </c>
      <c r="H19" s="175">
        <v>3.9E-2</v>
      </c>
      <c r="I19" s="178">
        <v>0.1033</v>
      </c>
      <c r="J19" s="195">
        <v>0.19090000000000001</v>
      </c>
      <c r="K19" s="175">
        <v>0.2316</v>
      </c>
      <c r="L19" s="178">
        <v>0.29969999999999997</v>
      </c>
      <c r="M19" s="195">
        <v>0.35680000000000001</v>
      </c>
      <c r="N19" s="294">
        <v>2.2744</v>
      </c>
      <c r="O19" s="244">
        <v>2.3449188549356666E-3</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65.537000000000006</v>
      </c>
      <c r="C21" s="178">
        <v>64.415999999999997</v>
      </c>
      <c r="D21" s="195">
        <v>63.595999999999997</v>
      </c>
      <c r="E21" s="175">
        <v>56.84</v>
      </c>
      <c r="F21" s="178">
        <v>30.896999999999998</v>
      </c>
      <c r="G21" s="195">
        <v>36.198</v>
      </c>
      <c r="H21" s="175">
        <v>31.797000000000001</v>
      </c>
      <c r="I21" s="178">
        <v>33.207000000000001</v>
      </c>
      <c r="J21" s="195">
        <v>41.34</v>
      </c>
      <c r="K21" s="175">
        <v>63.646999999999998</v>
      </c>
      <c r="L21" s="178">
        <v>64.882000000000005</v>
      </c>
      <c r="M21" s="195">
        <v>68.350999999999999</v>
      </c>
      <c r="N21" s="294">
        <v>620.70799999999997</v>
      </c>
      <c r="O21" s="244">
        <v>0.20502596622003985</v>
      </c>
      <c r="P21" s="121"/>
      <c r="U21" s="149"/>
    </row>
    <row r="22" spans="1:21" x14ac:dyDescent="0.2">
      <c r="A22" s="242" t="s">
        <v>33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v>
      </c>
      <c r="C24" s="178">
        <v>0</v>
      </c>
      <c r="D24" s="195">
        <v>0</v>
      </c>
      <c r="E24" s="175">
        <v>0.14538999999999999</v>
      </c>
      <c r="F24" s="178">
        <v>0</v>
      </c>
      <c r="G24" s="195">
        <v>0</v>
      </c>
      <c r="H24" s="175">
        <v>0</v>
      </c>
      <c r="I24" s="178">
        <v>0</v>
      </c>
      <c r="J24" s="195">
        <v>0</v>
      </c>
      <c r="K24" s="175">
        <v>0</v>
      </c>
      <c r="L24" s="178">
        <v>3.8600000000000002E-2</v>
      </c>
      <c r="M24" s="195">
        <v>5.04549</v>
      </c>
      <c r="N24" s="294">
        <v>5.2294799999999997</v>
      </c>
      <c r="O24" s="244">
        <v>3.8753691915574706E-2</v>
      </c>
      <c r="P24" s="121"/>
      <c r="U24" s="149"/>
    </row>
    <row r="25" spans="1:21" x14ac:dyDescent="0.2">
      <c r="A25" s="242" t="s">
        <v>31</v>
      </c>
      <c r="B25" s="243">
        <v>225.29797676387639</v>
      </c>
      <c r="C25" s="203">
        <v>176.01566005046104</v>
      </c>
      <c r="D25" s="217">
        <v>164.57589113006179</v>
      </c>
      <c r="E25" s="202">
        <v>85.861578737013886</v>
      </c>
      <c r="F25" s="203">
        <v>94.753958798443165</v>
      </c>
      <c r="G25" s="217">
        <v>32.208603481914622</v>
      </c>
      <c r="H25" s="202">
        <v>30.676085</v>
      </c>
      <c r="I25" s="203">
        <v>28.059633000000002</v>
      </c>
      <c r="J25" s="217">
        <v>41.575425999999993</v>
      </c>
      <c r="K25" s="202">
        <v>103.70479252425284</v>
      </c>
      <c r="L25" s="203">
        <v>148.69127453329457</v>
      </c>
      <c r="M25" s="217">
        <v>177.75719905386268</v>
      </c>
      <c r="N25" s="294">
        <v>1309.1780790731812</v>
      </c>
      <c r="O25" s="244">
        <v>5.6355452132518385E-2</v>
      </c>
      <c r="P25" s="121"/>
      <c r="U25" s="118"/>
    </row>
    <row r="26" spans="1:21" ht="13.5" customHeight="1" x14ac:dyDescent="0.2">
      <c r="A26" s="288" t="s">
        <v>173</v>
      </c>
      <c r="B26" s="281">
        <v>287.35201600000005</v>
      </c>
      <c r="C26" s="282">
        <v>233.44127799999998</v>
      </c>
      <c r="D26" s="283">
        <v>217.41390000000001</v>
      </c>
      <c r="E26" s="281">
        <v>128.77660299999997</v>
      </c>
      <c r="F26" s="282">
        <v>113.161506</v>
      </c>
      <c r="G26" s="283">
        <v>53.149246000000005</v>
      </c>
      <c r="H26" s="281">
        <v>46.210231</v>
      </c>
      <c r="I26" s="282">
        <v>45.451409000000005</v>
      </c>
      <c r="J26" s="283">
        <v>69.488528000000002</v>
      </c>
      <c r="K26" s="281">
        <v>154.476821</v>
      </c>
      <c r="L26" s="282">
        <v>202.31497400000001</v>
      </c>
      <c r="M26" s="283">
        <v>253.29662599999992</v>
      </c>
      <c r="N26" s="291">
        <v>1804.5331380000002</v>
      </c>
      <c r="O26" s="293">
        <v>2.314830859845337E-2</v>
      </c>
      <c r="P26" s="11"/>
      <c r="U26" s="94"/>
    </row>
    <row r="27" spans="1:21" ht="12.75" customHeight="1" x14ac:dyDescent="0.2">
      <c r="A27" s="242" t="s">
        <v>26</v>
      </c>
      <c r="B27" s="243">
        <v>25.124414999999996</v>
      </c>
      <c r="C27" s="203">
        <v>20.03914</v>
      </c>
      <c r="D27" s="217">
        <v>19.932555999999998</v>
      </c>
      <c r="E27" s="202">
        <v>10.780493999999999</v>
      </c>
      <c r="F27" s="203">
        <v>13.399516</v>
      </c>
      <c r="G27" s="217">
        <v>7.7512760000000007</v>
      </c>
      <c r="H27" s="202">
        <v>5.7758059999999993</v>
      </c>
      <c r="I27" s="203">
        <v>5.5986190000000002</v>
      </c>
      <c r="J27" s="217">
        <v>8.8561359999999993</v>
      </c>
      <c r="K27" s="202">
        <v>17.204621000000003</v>
      </c>
      <c r="L27" s="203">
        <v>17.749898000000002</v>
      </c>
      <c r="M27" s="217">
        <v>21.712372999999999</v>
      </c>
      <c r="N27" s="294">
        <v>173.92484999999999</v>
      </c>
      <c r="O27" s="244">
        <v>8.3867480319204796E-3</v>
      </c>
      <c r="P27" s="121"/>
      <c r="U27" s="94"/>
    </row>
    <row r="28" spans="1:21" ht="12.75" customHeight="1" x14ac:dyDescent="0.2">
      <c r="A28" s="242" t="s">
        <v>0</v>
      </c>
      <c r="B28" s="243">
        <v>1.25</v>
      </c>
      <c r="C28" s="178">
        <v>0.82</v>
      </c>
      <c r="D28" s="195">
        <v>0.84699999999999998</v>
      </c>
      <c r="E28" s="175">
        <v>0.46800000000000003</v>
      </c>
      <c r="F28" s="178">
        <v>0.23599999999999999</v>
      </c>
      <c r="G28" s="195">
        <v>6.0999999999999999E-2</v>
      </c>
      <c r="H28" s="175">
        <v>5.2999999999999999E-2</v>
      </c>
      <c r="I28" s="178">
        <v>5.2999999999999999E-2</v>
      </c>
      <c r="J28" s="195">
        <v>0.111</v>
      </c>
      <c r="K28" s="175">
        <v>0.5</v>
      </c>
      <c r="L28" s="178">
        <v>0.76700000000000002</v>
      </c>
      <c r="M28" s="195">
        <v>0.94</v>
      </c>
      <c r="N28" s="294">
        <v>6.1059999999999999</v>
      </c>
      <c r="O28" s="244">
        <v>2.8499336438738529E-3</v>
      </c>
      <c r="P28" s="121"/>
      <c r="U28" s="94"/>
    </row>
    <row r="29" spans="1:21" ht="12.75" customHeight="1" x14ac:dyDescent="0.2">
      <c r="A29" s="242" t="s">
        <v>1</v>
      </c>
      <c r="B29" s="243">
        <v>1.1040000000000001</v>
      </c>
      <c r="C29" s="178">
        <v>0.83399999999999996</v>
      </c>
      <c r="D29" s="195">
        <v>0.755</v>
      </c>
      <c r="E29" s="175">
        <v>0.38400000000000001</v>
      </c>
      <c r="F29" s="178">
        <v>0.26</v>
      </c>
      <c r="G29" s="195">
        <v>4.0000000000000001E-3</v>
      </c>
      <c r="H29" s="175">
        <v>0</v>
      </c>
      <c r="I29" s="178">
        <v>0</v>
      </c>
      <c r="J29" s="195">
        <v>3.2000000000000001E-2</v>
      </c>
      <c r="K29" s="175">
        <v>0.377</v>
      </c>
      <c r="L29" s="178">
        <v>0.64700000000000002</v>
      </c>
      <c r="M29" s="195">
        <v>0.95799999999999996</v>
      </c>
      <c r="N29" s="294">
        <v>5.3550000000000004</v>
      </c>
      <c r="O29" s="244">
        <v>7.9269564433120457E-3</v>
      </c>
      <c r="P29" s="121"/>
      <c r="U29" s="94"/>
    </row>
    <row r="30" spans="1:21" ht="12.75" customHeight="1" x14ac:dyDescent="0.2">
      <c r="A30" s="242" t="s">
        <v>2</v>
      </c>
      <c r="B30" s="243">
        <v>0.1711</v>
      </c>
      <c r="C30" s="178">
        <v>0.53739999999999999</v>
      </c>
      <c r="D30" s="195">
        <v>0.30319999999999997</v>
      </c>
      <c r="E30" s="175">
        <v>0.5323</v>
      </c>
      <c r="F30" s="178">
        <v>4.8000000000000001E-2</v>
      </c>
      <c r="G30" s="195">
        <v>6.6E-3</v>
      </c>
      <c r="H30" s="175">
        <v>3.0000000000000001E-3</v>
      </c>
      <c r="I30" s="178">
        <v>2E-3</v>
      </c>
      <c r="J30" s="195">
        <v>5.0000000000000001E-3</v>
      </c>
      <c r="K30" s="175">
        <v>9.8000000000000004E-2</v>
      </c>
      <c r="L30" s="178">
        <v>0.2283</v>
      </c>
      <c r="M30" s="195">
        <v>0.51829999999999998</v>
      </c>
      <c r="N30" s="294">
        <v>2.4531999999999998</v>
      </c>
      <c r="O30" s="244">
        <v>9.6957339410928597E-3</v>
      </c>
      <c r="P30" s="121"/>
    </row>
    <row r="31" spans="1:21" x14ac:dyDescent="0.2">
      <c r="A31" s="242" t="s">
        <v>6</v>
      </c>
      <c r="B31" s="243">
        <v>1.1572499999999999</v>
      </c>
      <c r="C31" s="178">
        <v>0.87654999999999994</v>
      </c>
      <c r="D31" s="195">
        <v>0.99729999999999996</v>
      </c>
      <c r="E31" s="175">
        <v>0.92341999999999991</v>
      </c>
      <c r="F31" s="178">
        <v>0.85050000000000003</v>
      </c>
      <c r="G31" s="195">
        <v>0.88978000000000002</v>
      </c>
      <c r="H31" s="175">
        <v>0.93801999999999996</v>
      </c>
      <c r="I31" s="178">
        <v>0.84209000000000001</v>
      </c>
      <c r="J31" s="195">
        <v>0.88487000000000005</v>
      </c>
      <c r="K31" s="175">
        <v>0.90542</v>
      </c>
      <c r="L31" s="178">
        <v>0.92825000000000002</v>
      </c>
      <c r="M31" s="195">
        <v>1.1153499999999998</v>
      </c>
      <c r="N31" s="294">
        <v>11.308799999999998</v>
      </c>
      <c r="O31" s="244">
        <v>2.9504740465872013E-2</v>
      </c>
      <c r="P31" s="121"/>
    </row>
    <row r="32" spans="1:21" x14ac:dyDescent="0.2">
      <c r="A32" s="242" t="s">
        <v>25</v>
      </c>
      <c r="B32" s="243">
        <v>160.33942700000003</v>
      </c>
      <c r="C32" s="178">
        <v>130.81189999999998</v>
      </c>
      <c r="D32" s="195">
        <v>127.243999</v>
      </c>
      <c r="E32" s="175">
        <v>78.84936399999998</v>
      </c>
      <c r="F32" s="178">
        <v>65.985322000000011</v>
      </c>
      <c r="G32" s="195">
        <v>28.971726</v>
      </c>
      <c r="H32" s="175">
        <v>27.842843999999999</v>
      </c>
      <c r="I32" s="178">
        <v>26.877193000000002</v>
      </c>
      <c r="J32" s="195">
        <v>40.043993999999998</v>
      </c>
      <c r="K32" s="175">
        <v>90.662860999999992</v>
      </c>
      <c r="L32" s="178">
        <v>120.814966</v>
      </c>
      <c r="M32" s="195">
        <v>149.47871799999996</v>
      </c>
      <c r="N32" s="294">
        <v>1047.9223140000001</v>
      </c>
      <c r="O32" s="244">
        <v>3.1273298019483239E-2</v>
      </c>
      <c r="P32" s="121"/>
    </row>
    <row r="33" spans="1:16" x14ac:dyDescent="0.2">
      <c r="A33" s="242" t="s">
        <v>5</v>
      </c>
      <c r="B33" s="243">
        <v>95.736497000000014</v>
      </c>
      <c r="C33" s="178">
        <v>77.504824999999997</v>
      </c>
      <c r="D33" s="195">
        <v>65.318591999999995</v>
      </c>
      <c r="E33" s="175">
        <v>35.773168999999996</v>
      </c>
      <c r="F33" s="178">
        <v>31.650988000000005</v>
      </c>
      <c r="G33" s="195">
        <v>15.275028000000002</v>
      </c>
      <c r="H33" s="175">
        <v>11.409801</v>
      </c>
      <c r="I33" s="178">
        <v>11.891517000000002</v>
      </c>
      <c r="J33" s="195">
        <v>19.129029000000003</v>
      </c>
      <c r="K33" s="175">
        <v>43.471918999999993</v>
      </c>
      <c r="L33" s="178">
        <v>59.473060000000011</v>
      </c>
      <c r="M33" s="195">
        <v>76.47215199999998</v>
      </c>
      <c r="N33" s="294">
        <v>543.10657700000002</v>
      </c>
      <c r="O33" s="244">
        <v>2.9108566809726372E-2</v>
      </c>
      <c r="P33" s="121"/>
    </row>
    <row r="34" spans="1:16" x14ac:dyDescent="0.2">
      <c r="A34" s="242" t="s">
        <v>3</v>
      </c>
      <c r="B34" s="243">
        <v>2.4693270000000003</v>
      </c>
      <c r="C34" s="203">
        <v>2.0174630000000002</v>
      </c>
      <c r="D34" s="217">
        <v>2.0162530000000003</v>
      </c>
      <c r="E34" s="202">
        <v>1.0658559999999999</v>
      </c>
      <c r="F34" s="203">
        <v>0.73118000000000005</v>
      </c>
      <c r="G34" s="217">
        <v>0.18983599999999998</v>
      </c>
      <c r="H34" s="202">
        <v>0.18775999999999998</v>
      </c>
      <c r="I34" s="203">
        <v>0.18699000000000002</v>
      </c>
      <c r="J34" s="217">
        <v>0.42649900000000002</v>
      </c>
      <c r="K34" s="202">
        <v>1.2569999999999999</v>
      </c>
      <c r="L34" s="203">
        <v>1.7064999999999999</v>
      </c>
      <c r="M34" s="217">
        <v>2.1017330000000003</v>
      </c>
      <c r="N34" s="294">
        <v>14.356397000000001</v>
      </c>
      <c r="O34" s="244">
        <v>8.9930698492483759E-3</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1.4402435591297299E-2</v>
      </c>
    </row>
    <row r="40" spans="1:16" x14ac:dyDescent="0.2">
      <c r="B40" s="140"/>
      <c r="C40" s="140"/>
      <c r="D40" s="140"/>
      <c r="M40" s="129" t="s">
        <v>63</v>
      </c>
      <c r="N40" s="136">
        <f>O8</f>
        <v>1.5697953114377768E-2</v>
      </c>
    </row>
    <row r="41" spans="1:16" x14ac:dyDescent="0.2">
      <c r="B41" s="94"/>
      <c r="C41" s="94"/>
      <c r="D41" s="94"/>
      <c r="M41" s="129" t="s">
        <v>125</v>
      </c>
      <c r="N41" s="136">
        <f>O9</f>
        <v>2.3895019460340533E-2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{6EBAF999-7FF2-4CEF-BAE8-81C76B5541C6}</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263</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6754.9700999999959</v>
      </c>
      <c r="C7" s="282">
        <v>6754.9680999999964</v>
      </c>
      <c r="D7" s="283">
        <v>6741.9050999999972</v>
      </c>
      <c r="E7" s="281">
        <v>6739.7910999999976</v>
      </c>
      <c r="F7" s="282">
        <v>6739.7070999999969</v>
      </c>
      <c r="G7" s="283">
        <v>6739.7070999999969</v>
      </c>
      <c r="H7" s="281">
        <v>6620.1420999999964</v>
      </c>
      <c r="I7" s="282">
        <v>6619.9520999999968</v>
      </c>
      <c r="J7" s="283">
        <v>6619.9520999999968</v>
      </c>
      <c r="K7" s="281">
        <v>6625.6520999999966</v>
      </c>
      <c r="L7" s="282">
        <v>6629.4420999999966</v>
      </c>
      <c r="M7" s="283">
        <v>6629.4420999999966</v>
      </c>
      <c r="N7" s="291">
        <v>6629.4420999999966</v>
      </c>
      <c r="O7" s="292">
        <v>0.16501863604253797</v>
      </c>
      <c r="P7" s="131"/>
      <c r="U7" s="64"/>
    </row>
    <row r="8" spans="1:21" x14ac:dyDescent="0.2">
      <c r="A8" s="290" t="s">
        <v>171</v>
      </c>
      <c r="B8" s="281">
        <v>3904.8621045999994</v>
      </c>
      <c r="C8" s="282">
        <v>3015.3282631999987</v>
      </c>
      <c r="D8" s="283">
        <v>3009.6821952000041</v>
      </c>
      <c r="E8" s="281">
        <v>2361.8848058000008</v>
      </c>
      <c r="F8" s="282">
        <v>2232.6883561999994</v>
      </c>
      <c r="G8" s="283">
        <v>1671.3130914000001</v>
      </c>
      <c r="H8" s="281">
        <v>1613.4037585999997</v>
      </c>
      <c r="I8" s="282">
        <v>1590.9604617999992</v>
      </c>
      <c r="J8" s="283">
        <v>1874.7029805999994</v>
      </c>
      <c r="K8" s="281">
        <v>2504.3516448000005</v>
      </c>
      <c r="L8" s="282">
        <v>3143.4200257999996</v>
      </c>
      <c r="M8" s="283">
        <v>3449.1601132000014</v>
      </c>
      <c r="N8" s="291">
        <v>30371.757801200001</v>
      </c>
      <c r="O8" s="292">
        <v>0.19355213716231717</v>
      </c>
      <c r="P8" s="131"/>
      <c r="U8" s="64"/>
    </row>
    <row r="9" spans="1:21" x14ac:dyDescent="0.2">
      <c r="A9" s="290" t="s">
        <v>172</v>
      </c>
      <c r="B9" s="281">
        <v>2275.6834530000001</v>
      </c>
      <c r="C9" s="282">
        <v>1794.4315759999999</v>
      </c>
      <c r="D9" s="283">
        <v>1665.0376020000003</v>
      </c>
      <c r="E9" s="281">
        <v>1140.737566</v>
      </c>
      <c r="F9" s="282">
        <v>965.3906639999999</v>
      </c>
      <c r="G9" s="283">
        <v>527.94134199999996</v>
      </c>
      <c r="H9" s="281">
        <v>461.84688200000005</v>
      </c>
      <c r="I9" s="282">
        <v>480.46006899999992</v>
      </c>
      <c r="J9" s="283">
        <v>584.45735100000013</v>
      </c>
      <c r="K9" s="281">
        <v>1248.0151960000001</v>
      </c>
      <c r="L9" s="282">
        <v>1691.5573000000002</v>
      </c>
      <c r="M9" s="283">
        <v>1994.2543600000001</v>
      </c>
      <c r="N9" s="291">
        <v>14829.813361000002</v>
      </c>
      <c r="O9" s="293">
        <v>0.17258318262648129</v>
      </c>
      <c r="P9" s="121"/>
      <c r="U9" s="124"/>
    </row>
    <row r="10" spans="1:21" x14ac:dyDescent="0.2">
      <c r="A10" s="242" t="s">
        <v>41</v>
      </c>
      <c r="B10" s="243">
        <v>86.546607000000009</v>
      </c>
      <c r="C10" s="203">
        <v>62.243110999999992</v>
      </c>
      <c r="D10" s="217">
        <v>103.28945800000001</v>
      </c>
      <c r="E10" s="202">
        <v>71.843609000000001</v>
      </c>
      <c r="F10" s="203">
        <v>76.270508000000007</v>
      </c>
      <c r="G10" s="217">
        <v>49.747818000000002</v>
      </c>
      <c r="H10" s="202">
        <v>39.183982999999998</v>
      </c>
      <c r="I10" s="203">
        <v>29.973414999999999</v>
      </c>
      <c r="J10" s="217">
        <v>48.227308999999998</v>
      </c>
      <c r="K10" s="202">
        <v>86.216492000000002</v>
      </c>
      <c r="L10" s="203">
        <v>108.19935699999999</v>
      </c>
      <c r="M10" s="217">
        <v>122.76603900000001</v>
      </c>
      <c r="N10" s="294">
        <v>884.50770599999998</v>
      </c>
      <c r="O10" s="244">
        <v>0.1164892254149984</v>
      </c>
      <c r="P10" s="121"/>
      <c r="U10" s="149"/>
    </row>
    <row r="11" spans="1:21" x14ac:dyDescent="0.2">
      <c r="A11" s="242" t="s">
        <v>40</v>
      </c>
      <c r="B11" s="243">
        <v>0.11835999999999999</v>
      </c>
      <c r="C11" s="178">
        <v>8.4779999999999994E-2</v>
      </c>
      <c r="D11" s="195">
        <v>5.1409999999999997E-2</v>
      </c>
      <c r="E11" s="175">
        <v>2.58E-2</v>
      </c>
      <c r="F11" s="178">
        <v>0</v>
      </c>
      <c r="G11" s="195">
        <v>3.5200000000000002E-2</v>
      </c>
      <c r="H11" s="175">
        <v>1.8100000000000002E-2</v>
      </c>
      <c r="I11" s="178">
        <v>4.7600000000000003E-2</v>
      </c>
      <c r="J11" s="195">
        <v>3.4299999999999997E-2</v>
      </c>
      <c r="K11" s="175">
        <v>8.0950000000000008E-2</v>
      </c>
      <c r="L11" s="178">
        <v>8.6760000000000004E-2</v>
      </c>
      <c r="M11" s="195">
        <v>0</v>
      </c>
      <c r="N11" s="294">
        <v>0.58326</v>
      </c>
      <c r="O11" s="244">
        <v>1.0759798347292318E-3</v>
      </c>
      <c r="P11" s="121"/>
      <c r="U11" s="149"/>
    </row>
    <row r="12" spans="1:21" x14ac:dyDescent="0.2">
      <c r="A12" s="242" t="s">
        <v>39</v>
      </c>
      <c r="B12" s="243">
        <v>1435.6881960000001</v>
      </c>
      <c r="C12" s="178">
        <v>1145.3743899999999</v>
      </c>
      <c r="D12" s="195">
        <v>964.97933099999989</v>
      </c>
      <c r="E12" s="175">
        <v>646.07240999999988</v>
      </c>
      <c r="F12" s="178">
        <v>520.94984299999999</v>
      </c>
      <c r="G12" s="195">
        <v>223.46030400000001</v>
      </c>
      <c r="H12" s="175">
        <v>191.92420500000003</v>
      </c>
      <c r="I12" s="178">
        <v>181.69017399999996</v>
      </c>
      <c r="J12" s="195">
        <v>232.62565700000002</v>
      </c>
      <c r="K12" s="175">
        <v>669.80561799999998</v>
      </c>
      <c r="L12" s="178">
        <v>990.16227299999991</v>
      </c>
      <c r="M12" s="195">
        <v>1128.231215</v>
      </c>
      <c r="N12" s="294">
        <v>8330.9636160000009</v>
      </c>
      <c r="O12" s="244">
        <v>0.90857527900118185</v>
      </c>
      <c r="P12" s="121"/>
      <c r="U12" s="149"/>
    </row>
    <row r="13" spans="1:21" x14ac:dyDescent="0.2">
      <c r="A13" s="242" t="s">
        <v>64</v>
      </c>
      <c r="B13" s="243">
        <v>0.21</v>
      </c>
      <c r="C13" s="178">
        <v>0.16900000000000001</v>
      </c>
      <c r="D13" s="195">
        <v>0.14399999999999999</v>
      </c>
      <c r="E13" s="175">
        <v>0.111</v>
      </c>
      <c r="F13" s="178">
        <v>2E-3</v>
      </c>
      <c r="G13" s="195">
        <v>1.7294E-2</v>
      </c>
      <c r="H13" s="175">
        <v>1.5328E-2</v>
      </c>
      <c r="I13" s="178">
        <v>1.5473000000000001E-2</v>
      </c>
      <c r="J13" s="195">
        <v>1.4435999999999999E-2</v>
      </c>
      <c r="K13" s="175">
        <v>0</v>
      </c>
      <c r="L13" s="178">
        <v>0.152</v>
      </c>
      <c r="M13" s="195">
        <v>0.192</v>
      </c>
      <c r="N13" s="294">
        <v>1.0425310000000001</v>
      </c>
      <c r="O13" s="244">
        <v>0.1187914511439818</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58.069114999999996</v>
      </c>
      <c r="C16" s="178">
        <v>52.322085000000008</v>
      </c>
      <c r="D16" s="195">
        <v>29.154510000000005</v>
      </c>
      <c r="E16" s="175">
        <v>18.487903000000003</v>
      </c>
      <c r="F16" s="178">
        <v>13.930369999999998</v>
      </c>
      <c r="G16" s="195">
        <v>6.96347</v>
      </c>
      <c r="H16" s="175">
        <v>2.8824799999999997</v>
      </c>
      <c r="I16" s="178">
        <v>3.3169599999999999</v>
      </c>
      <c r="J16" s="195">
        <v>7.9589999999999987</v>
      </c>
      <c r="K16" s="175">
        <v>28.879501999999995</v>
      </c>
      <c r="L16" s="178">
        <v>32.734724999999997</v>
      </c>
      <c r="M16" s="195">
        <v>33.235520999999999</v>
      </c>
      <c r="N16" s="294">
        <v>287.93564099999998</v>
      </c>
      <c r="O16" s="244">
        <v>7.6891691473952037E-3</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2.3730000000000001E-2</v>
      </c>
      <c r="C18" s="178">
        <v>4.1739999999999999E-2</v>
      </c>
      <c r="D18" s="195">
        <v>3.295E-2</v>
      </c>
      <c r="E18" s="175">
        <v>1.098E-2</v>
      </c>
      <c r="F18" s="178">
        <v>1.274E-2</v>
      </c>
      <c r="G18" s="195">
        <v>0</v>
      </c>
      <c r="H18" s="175">
        <v>0</v>
      </c>
      <c r="I18" s="178">
        <v>0</v>
      </c>
      <c r="J18" s="195">
        <v>0</v>
      </c>
      <c r="K18" s="175">
        <v>0</v>
      </c>
      <c r="L18" s="178">
        <v>0</v>
      </c>
      <c r="M18" s="195">
        <v>0</v>
      </c>
      <c r="N18" s="294">
        <v>0.12214000000000001</v>
      </c>
      <c r="O18" s="244">
        <v>1.0000000000000002</v>
      </c>
      <c r="P18" s="121"/>
      <c r="U18" s="149"/>
    </row>
    <row r="19" spans="1:21" x14ac:dyDescent="0.2">
      <c r="A19" s="242" t="s">
        <v>36</v>
      </c>
      <c r="B19" s="243">
        <v>69.167059999999992</v>
      </c>
      <c r="C19" s="178">
        <v>59.500529999999998</v>
      </c>
      <c r="D19" s="195">
        <v>63.862819999999999</v>
      </c>
      <c r="E19" s="175">
        <v>55.68374</v>
      </c>
      <c r="F19" s="178">
        <v>66.82338</v>
      </c>
      <c r="G19" s="195">
        <v>55.711669999999998</v>
      </c>
      <c r="H19" s="175">
        <v>58.628029999999995</v>
      </c>
      <c r="I19" s="178">
        <v>58.028410000000001</v>
      </c>
      <c r="J19" s="195">
        <v>59.464080000000003</v>
      </c>
      <c r="K19" s="175">
        <v>43.012229999999995</v>
      </c>
      <c r="L19" s="178">
        <v>63.113999999999997</v>
      </c>
      <c r="M19" s="195">
        <v>62.709739999999996</v>
      </c>
      <c r="N19" s="294">
        <v>715.70569</v>
      </c>
      <c r="O19" s="244">
        <v>0.7378964856954543</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2.2010000000000001</v>
      </c>
      <c r="C21" s="178">
        <v>1.847</v>
      </c>
      <c r="D21" s="195">
        <v>1.04</v>
      </c>
      <c r="E21" s="175">
        <v>1.575</v>
      </c>
      <c r="F21" s="178">
        <v>1.786</v>
      </c>
      <c r="G21" s="195">
        <v>0.36099999999999999</v>
      </c>
      <c r="H21" s="175">
        <v>1.845</v>
      </c>
      <c r="I21" s="178">
        <v>0</v>
      </c>
      <c r="J21" s="195">
        <v>0</v>
      </c>
      <c r="K21" s="175">
        <v>6.0000000000000001E-3</v>
      </c>
      <c r="L21" s="178">
        <v>0</v>
      </c>
      <c r="M21" s="195">
        <v>0.50700000000000001</v>
      </c>
      <c r="N21" s="294">
        <v>11.168000000000001</v>
      </c>
      <c r="O21" s="244">
        <v>3.688900402033493E-3</v>
      </c>
      <c r="P21" s="121"/>
      <c r="U21" s="149"/>
    </row>
    <row r="22" spans="1:21" x14ac:dyDescent="0.2">
      <c r="A22" s="242" t="s">
        <v>33</v>
      </c>
      <c r="B22" s="243">
        <v>266.27603099999999</v>
      </c>
      <c r="C22" s="178">
        <v>248.09912800000004</v>
      </c>
      <c r="D22" s="195">
        <v>263.262023</v>
      </c>
      <c r="E22" s="175">
        <v>173.75971400000003</v>
      </c>
      <c r="F22" s="178">
        <v>143.27630199999999</v>
      </c>
      <c r="G22" s="195">
        <v>107.69245800000002</v>
      </c>
      <c r="H22" s="175">
        <v>92.803736999999998</v>
      </c>
      <c r="I22" s="178">
        <v>133.165425</v>
      </c>
      <c r="J22" s="195">
        <v>146.60615600000003</v>
      </c>
      <c r="K22" s="175">
        <v>225.944411</v>
      </c>
      <c r="L22" s="178">
        <v>261.491649</v>
      </c>
      <c r="M22" s="195">
        <v>330.93350199999998</v>
      </c>
      <c r="N22" s="294">
        <v>2393.3105359999995</v>
      </c>
      <c r="O22" s="244">
        <v>0.69923008693421951</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2.3154509999999999</v>
      </c>
      <c r="C24" s="178">
        <v>0.26727400000000001</v>
      </c>
      <c r="D24" s="195">
        <v>0.70061800000000007</v>
      </c>
      <c r="E24" s="175">
        <v>0.38038</v>
      </c>
      <c r="F24" s="178">
        <v>0.23519599999999999</v>
      </c>
      <c r="G24" s="195">
        <v>0.499504</v>
      </c>
      <c r="H24" s="175">
        <v>1.217573</v>
      </c>
      <c r="I24" s="178">
        <v>0.17341699999999999</v>
      </c>
      <c r="J24" s="195">
        <v>0.30794199999999999</v>
      </c>
      <c r="K24" s="175">
        <v>0.23546600000000001</v>
      </c>
      <c r="L24" s="178">
        <v>0.41392200000000001</v>
      </c>
      <c r="M24" s="195">
        <v>0.46552700000000002</v>
      </c>
      <c r="N24" s="294">
        <v>7.2122699999999993</v>
      </c>
      <c r="O24" s="244">
        <v>5.3447396221410537E-2</v>
      </c>
      <c r="P24" s="121"/>
      <c r="U24" s="149"/>
    </row>
    <row r="25" spans="1:21" x14ac:dyDescent="0.2">
      <c r="A25" s="242" t="s">
        <v>31</v>
      </c>
      <c r="B25" s="243">
        <v>355.067903</v>
      </c>
      <c r="C25" s="203">
        <v>224.48253800000001</v>
      </c>
      <c r="D25" s="217">
        <v>238.52048200000002</v>
      </c>
      <c r="E25" s="202">
        <v>172.78703000000004</v>
      </c>
      <c r="F25" s="203">
        <v>142.10432499999999</v>
      </c>
      <c r="G25" s="217">
        <v>83.452624000000014</v>
      </c>
      <c r="H25" s="202">
        <v>73.328445999999985</v>
      </c>
      <c r="I25" s="203">
        <v>74.049195000000012</v>
      </c>
      <c r="J25" s="217">
        <v>89.218470999999994</v>
      </c>
      <c r="K25" s="202">
        <v>193.83452700000004</v>
      </c>
      <c r="L25" s="203">
        <v>235.20261400000004</v>
      </c>
      <c r="M25" s="217">
        <v>315.21381600000001</v>
      </c>
      <c r="N25" s="294">
        <v>2197.2619709999999</v>
      </c>
      <c r="O25" s="244">
        <v>9.4584299728693907E-2</v>
      </c>
      <c r="P25" s="121"/>
      <c r="U25" s="118"/>
    </row>
    <row r="26" spans="1:21" ht="13.5" customHeight="1" x14ac:dyDescent="0.2">
      <c r="A26" s="288" t="s">
        <v>173</v>
      </c>
      <c r="B26" s="281">
        <v>2216.1514569999995</v>
      </c>
      <c r="C26" s="282">
        <v>1722.299702</v>
      </c>
      <c r="D26" s="283">
        <v>1589.8685610000002</v>
      </c>
      <c r="E26" s="281">
        <v>1088.3230390000001</v>
      </c>
      <c r="F26" s="282">
        <v>910.99153200000012</v>
      </c>
      <c r="G26" s="283">
        <v>497.64177200000006</v>
      </c>
      <c r="H26" s="281">
        <v>454.82958500000007</v>
      </c>
      <c r="I26" s="282">
        <v>468.56552900000008</v>
      </c>
      <c r="J26" s="283">
        <v>573.53459099999998</v>
      </c>
      <c r="K26" s="281">
        <v>1241.305539</v>
      </c>
      <c r="L26" s="282">
        <v>1649.041761</v>
      </c>
      <c r="M26" s="283">
        <v>1961.8008680000003</v>
      </c>
      <c r="N26" s="291">
        <v>14374.353935999998</v>
      </c>
      <c r="O26" s="293">
        <v>0.18439228064423649</v>
      </c>
      <c r="P26" s="11"/>
      <c r="U26" s="94"/>
    </row>
    <row r="27" spans="1:21" ht="12.75" customHeight="1" x14ac:dyDescent="0.2">
      <c r="A27" s="242" t="s">
        <v>26</v>
      </c>
      <c r="B27" s="243">
        <v>670.7440160000001</v>
      </c>
      <c r="C27" s="203">
        <v>545.926061</v>
      </c>
      <c r="D27" s="217">
        <v>491.16335400000003</v>
      </c>
      <c r="E27" s="202">
        <v>387.36419600000011</v>
      </c>
      <c r="F27" s="203">
        <v>350.85312800000003</v>
      </c>
      <c r="G27" s="217">
        <v>258.55203400000005</v>
      </c>
      <c r="H27" s="202">
        <v>226.05763800000003</v>
      </c>
      <c r="I27" s="203">
        <v>241.17712300000002</v>
      </c>
      <c r="J27" s="217">
        <v>253.58186500000002</v>
      </c>
      <c r="K27" s="202">
        <v>415.94294000000002</v>
      </c>
      <c r="L27" s="203">
        <v>520.63216199999999</v>
      </c>
      <c r="M27" s="217">
        <v>575.95711400000005</v>
      </c>
      <c r="N27" s="294">
        <v>4937.9516310000008</v>
      </c>
      <c r="O27" s="244">
        <v>0.23811063297169885</v>
      </c>
      <c r="P27" s="121"/>
      <c r="U27" s="94"/>
    </row>
    <row r="28" spans="1:21" ht="12.75" customHeight="1" x14ac:dyDescent="0.2">
      <c r="A28" s="242" t="s">
        <v>0</v>
      </c>
      <c r="B28" s="243">
        <v>151.31036599999999</v>
      </c>
      <c r="C28" s="178">
        <v>102.394212</v>
      </c>
      <c r="D28" s="195">
        <v>97.933253000000008</v>
      </c>
      <c r="E28" s="175">
        <v>66.125078000000002</v>
      </c>
      <c r="F28" s="178">
        <v>46.517997999999999</v>
      </c>
      <c r="G28" s="195">
        <v>33.414012999999997</v>
      </c>
      <c r="H28" s="175">
        <v>19.317108999999999</v>
      </c>
      <c r="I28" s="178">
        <v>21.996524000000001</v>
      </c>
      <c r="J28" s="195">
        <v>22.534536000000003</v>
      </c>
      <c r="K28" s="175">
        <v>60.882686000000007</v>
      </c>
      <c r="L28" s="178">
        <v>86.606446999999989</v>
      </c>
      <c r="M28" s="195">
        <v>101.47542799999999</v>
      </c>
      <c r="N28" s="294">
        <v>810.50765000000001</v>
      </c>
      <c r="O28" s="244">
        <v>0.37829888967444047</v>
      </c>
      <c r="P28" s="121"/>
      <c r="U28" s="94"/>
    </row>
    <row r="29" spans="1:21" ht="12.75" customHeight="1" x14ac:dyDescent="0.2">
      <c r="A29" s="242" t="s">
        <v>1</v>
      </c>
      <c r="B29" s="243">
        <v>9.5006929999999983</v>
      </c>
      <c r="C29" s="178">
        <v>6.8483579999999993</v>
      </c>
      <c r="D29" s="195">
        <v>6.6646349999999996</v>
      </c>
      <c r="E29" s="175">
        <v>3.3506900000000002</v>
      </c>
      <c r="F29" s="178">
        <v>1.8115020000000002</v>
      </c>
      <c r="G29" s="195">
        <v>0.74357499999999987</v>
      </c>
      <c r="H29" s="175">
        <v>0.3909129999999999</v>
      </c>
      <c r="I29" s="178">
        <v>0.32244300000000004</v>
      </c>
      <c r="J29" s="195">
        <v>0.48311900000000008</v>
      </c>
      <c r="K29" s="175">
        <v>3.241349</v>
      </c>
      <c r="L29" s="178">
        <v>5.7940720000000008</v>
      </c>
      <c r="M29" s="195">
        <v>7.6264900000000004</v>
      </c>
      <c r="N29" s="294">
        <v>46.777839</v>
      </c>
      <c r="O29" s="244">
        <v>6.9244797808639305E-2</v>
      </c>
      <c r="P29" s="121"/>
      <c r="U29" s="94"/>
    </row>
    <row r="30" spans="1:21" ht="12.75" customHeight="1" x14ac:dyDescent="0.2">
      <c r="A30" s="242" t="s">
        <v>2</v>
      </c>
      <c r="B30" s="243">
        <v>13.920889000000001</v>
      </c>
      <c r="C30" s="178">
        <v>9.5675880000000024</v>
      </c>
      <c r="D30" s="195">
        <v>8.5323840000000004</v>
      </c>
      <c r="E30" s="175">
        <v>5.0518919999999996</v>
      </c>
      <c r="F30" s="178">
        <v>3.7814749999999999</v>
      </c>
      <c r="G30" s="195">
        <v>1.6493</v>
      </c>
      <c r="H30" s="175">
        <v>1.8770119999999999</v>
      </c>
      <c r="I30" s="178">
        <v>1.1461980000000001</v>
      </c>
      <c r="J30" s="195">
        <v>1.5716039999999998</v>
      </c>
      <c r="K30" s="175">
        <v>8.2188250000000007</v>
      </c>
      <c r="L30" s="178">
        <v>2.7945069999999999</v>
      </c>
      <c r="M30" s="195">
        <v>9.1522690000000004</v>
      </c>
      <c r="N30" s="294">
        <v>67.263943000000012</v>
      </c>
      <c r="O30" s="244">
        <v>0.26584595432774971</v>
      </c>
      <c r="P30" s="121"/>
    </row>
    <row r="31" spans="1:21" x14ac:dyDescent="0.2">
      <c r="A31" s="242" t="s">
        <v>6</v>
      </c>
      <c r="B31" s="243">
        <v>0.11835999999999999</v>
      </c>
      <c r="C31" s="178">
        <v>8.4779999999999994E-2</v>
      </c>
      <c r="D31" s="195">
        <v>5.1409999999999997E-2</v>
      </c>
      <c r="E31" s="175">
        <v>2.58E-2</v>
      </c>
      <c r="F31" s="178">
        <v>0</v>
      </c>
      <c r="G31" s="195">
        <v>3.5200000000000002E-2</v>
      </c>
      <c r="H31" s="175">
        <v>1.8100000000000002E-2</v>
      </c>
      <c r="I31" s="178">
        <v>4.7600000000000003E-2</v>
      </c>
      <c r="J31" s="195">
        <v>3.4299999999999997E-2</v>
      </c>
      <c r="K31" s="175">
        <v>8.0950000000000008E-2</v>
      </c>
      <c r="L31" s="178">
        <v>8.6760000000000004E-2</v>
      </c>
      <c r="M31" s="195">
        <v>0</v>
      </c>
      <c r="N31" s="294">
        <v>0.58326</v>
      </c>
      <c r="O31" s="244">
        <v>1.521729531349437E-3</v>
      </c>
      <c r="P31" s="121"/>
    </row>
    <row r="32" spans="1:21" x14ac:dyDescent="0.2">
      <c r="A32" s="242" t="s">
        <v>25</v>
      </c>
      <c r="B32" s="243">
        <v>738.4280769999998</v>
      </c>
      <c r="C32" s="178">
        <v>574.98601799999994</v>
      </c>
      <c r="D32" s="195">
        <v>552.34376200000008</v>
      </c>
      <c r="E32" s="175">
        <v>364.53738899999996</v>
      </c>
      <c r="F32" s="178">
        <v>305.34211300000015</v>
      </c>
      <c r="G32" s="195">
        <v>129.58461099999997</v>
      </c>
      <c r="H32" s="175">
        <v>96.311014999999998</v>
      </c>
      <c r="I32" s="178">
        <v>94.107584000000017</v>
      </c>
      <c r="J32" s="195">
        <v>131.69100600000002</v>
      </c>
      <c r="K32" s="175">
        <v>448.90939400000008</v>
      </c>
      <c r="L32" s="178">
        <v>484.65031300000004</v>
      </c>
      <c r="M32" s="195">
        <v>580.32906400000013</v>
      </c>
      <c r="N32" s="294">
        <v>4501.2203460000001</v>
      </c>
      <c r="O32" s="244">
        <v>0.1343305734129252</v>
      </c>
      <c r="P32" s="121"/>
    </row>
    <row r="33" spans="1:16" x14ac:dyDescent="0.2">
      <c r="A33" s="242" t="s">
        <v>5</v>
      </c>
      <c r="B33" s="243">
        <v>621.96509600000002</v>
      </c>
      <c r="C33" s="178">
        <v>474.64360399999998</v>
      </c>
      <c r="D33" s="195">
        <v>425.90782999999999</v>
      </c>
      <c r="E33" s="175">
        <v>257.73500100000001</v>
      </c>
      <c r="F33" s="178">
        <v>199.64800399999996</v>
      </c>
      <c r="G33" s="195">
        <v>71.899474000000026</v>
      </c>
      <c r="H33" s="175">
        <v>109.47918999999999</v>
      </c>
      <c r="I33" s="178">
        <v>108.24216499999999</v>
      </c>
      <c r="J33" s="195">
        <v>161.75770100000003</v>
      </c>
      <c r="K33" s="175">
        <v>299.38949799999989</v>
      </c>
      <c r="L33" s="178">
        <v>541.7782289999999</v>
      </c>
      <c r="M33" s="195">
        <v>678.93637799999999</v>
      </c>
      <c r="N33" s="294">
        <v>3951.3821699999999</v>
      </c>
      <c r="O33" s="244">
        <v>0.21177992820773106</v>
      </c>
      <c r="P33" s="121"/>
    </row>
    <row r="34" spans="1:16" x14ac:dyDescent="0.2">
      <c r="A34" s="242" t="s">
        <v>3</v>
      </c>
      <c r="B34" s="243">
        <v>10.163959999999999</v>
      </c>
      <c r="C34" s="203">
        <v>7.8490810000000009</v>
      </c>
      <c r="D34" s="217">
        <v>7.2719330000000015</v>
      </c>
      <c r="E34" s="202">
        <v>4.1329929999999999</v>
      </c>
      <c r="F34" s="203">
        <v>3.037312</v>
      </c>
      <c r="G34" s="217">
        <v>1.7635649999999998</v>
      </c>
      <c r="H34" s="202">
        <v>1.3786080000000001</v>
      </c>
      <c r="I34" s="203">
        <v>1.525892</v>
      </c>
      <c r="J34" s="217">
        <v>1.88046</v>
      </c>
      <c r="K34" s="202">
        <v>4.6398969999999995</v>
      </c>
      <c r="L34" s="203">
        <v>6.6992710000000004</v>
      </c>
      <c r="M34" s="217">
        <v>8.3241250000000004</v>
      </c>
      <c r="N34" s="294">
        <v>58.667097000000005</v>
      </c>
      <c r="O34" s="244">
        <v>3.6749979899109081E-2</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0.16501863604253797</v>
      </c>
    </row>
    <row r="40" spans="1:16" x14ac:dyDescent="0.2">
      <c r="B40" s="140"/>
      <c r="C40" s="140"/>
      <c r="D40" s="140"/>
      <c r="M40" s="129" t="s">
        <v>63</v>
      </c>
      <c r="N40" s="136">
        <f>O8</f>
        <v>0.19355213716231717</v>
      </c>
    </row>
    <row r="41" spans="1:16" x14ac:dyDescent="0.2">
      <c r="B41" s="94"/>
      <c r="C41" s="94"/>
      <c r="D41" s="94"/>
      <c r="M41" s="129" t="s">
        <v>125</v>
      </c>
      <c r="N41" s="136">
        <f>O9</f>
        <v>0.17258318262648129</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{BAF5A3E8-4CEF-4823-9EFD-D6978A947904}</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264</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1285.4142000000002</v>
      </c>
      <c r="C7" s="282">
        <v>1285.3372000000002</v>
      </c>
      <c r="D7" s="283">
        <v>1279.9372000000003</v>
      </c>
      <c r="E7" s="281">
        <v>1283.7982000000006</v>
      </c>
      <c r="F7" s="282">
        <v>1283.7982000000006</v>
      </c>
      <c r="G7" s="283">
        <v>1285.0662000000007</v>
      </c>
      <c r="H7" s="281">
        <v>1280.9852000000003</v>
      </c>
      <c r="I7" s="282">
        <v>1274.3082000000006</v>
      </c>
      <c r="J7" s="283">
        <v>1274.3082000000006</v>
      </c>
      <c r="K7" s="281">
        <v>1275.2832000000003</v>
      </c>
      <c r="L7" s="282">
        <v>1274.8922000000002</v>
      </c>
      <c r="M7" s="283">
        <v>1275.1922000000004</v>
      </c>
      <c r="N7" s="291">
        <v>1275.1922000000004</v>
      </c>
      <c r="O7" s="292">
        <v>3.1741807886983955E-2</v>
      </c>
      <c r="P7" s="131"/>
      <c r="U7" s="64"/>
    </row>
    <row r="8" spans="1:21" x14ac:dyDescent="0.2">
      <c r="A8" s="290" t="s">
        <v>171</v>
      </c>
      <c r="B8" s="281">
        <v>804.25052699999958</v>
      </c>
      <c r="C8" s="282">
        <v>636.487978</v>
      </c>
      <c r="D8" s="283">
        <v>619.82822499999986</v>
      </c>
      <c r="E8" s="281">
        <v>465.74407600000012</v>
      </c>
      <c r="F8" s="282">
        <v>396.26212499999997</v>
      </c>
      <c r="G8" s="283">
        <v>287.42966000000001</v>
      </c>
      <c r="H8" s="281">
        <v>290.03131999999988</v>
      </c>
      <c r="I8" s="282">
        <v>267.31759900000003</v>
      </c>
      <c r="J8" s="283">
        <v>391.6710579999999</v>
      </c>
      <c r="K8" s="281">
        <v>627.57523899999978</v>
      </c>
      <c r="L8" s="282">
        <v>759.99323299999992</v>
      </c>
      <c r="M8" s="283">
        <v>840.45563899999991</v>
      </c>
      <c r="N8" s="291">
        <v>6387.0466789999991</v>
      </c>
      <c r="O8" s="292">
        <v>4.0703160579895259E-2</v>
      </c>
      <c r="P8" s="131"/>
      <c r="U8" s="64"/>
    </row>
    <row r="9" spans="1:21" x14ac:dyDescent="0.2">
      <c r="A9" s="290" t="s">
        <v>172</v>
      </c>
      <c r="B9" s="281">
        <v>536.39792399999999</v>
      </c>
      <c r="C9" s="282">
        <v>403.05328199999997</v>
      </c>
      <c r="D9" s="283">
        <v>376.76083299999993</v>
      </c>
      <c r="E9" s="281">
        <v>244.46118799999999</v>
      </c>
      <c r="F9" s="282">
        <v>183.74791900000002</v>
      </c>
      <c r="G9" s="283">
        <v>105.08863999999998</v>
      </c>
      <c r="H9" s="281">
        <v>108.10319000000001</v>
      </c>
      <c r="I9" s="282">
        <v>103.918235</v>
      </c>
      <c r="J9" s="283">
        <v>130.78050199999998</v>
      </c>
      <c r="K9" s="281">
        <v>295.73985800000003</v>
      </c>
      <c r="L9" s="282">
        <v>387.37820599999998</v>
      </c>
      <c r="M9" s="283">
        <v>455.59572300000002</v>
      </c>
      <c r="N9" s="291">
        <v>3331.0254999999997</v>
      </c>
      <c r="O9" s="293">
        <v>3.8765085453590697E-2</v>
      </c>
      <c r="P9" s="121"/>
      <c r="U9" s="124"/>
    </row>
    <row r="10" spans="1:21" x14ac:dyDescent="0.2">
      <c r="A10" s="242" t="s">
        <v>41</v>
      </c>
      <c r="B10" s="243">
        <v>17.692271000000002</v>
      </c>
      <c r="C10" s="203">
        <v>15.135266000000001</v>
      </c>
      <c r="D10" s="217">
        <v>14.501079000000001</v>
      </c>
      <c r="E10" s="202">
        <v>13.709134000000001</v>
      </c>
      <c r="F10" s="203">
        <v>12.348056</v>
      </c>
      <c r="G10" s="217">
        <v>6.775659000000001</v>
      </c>
      <c r="H10" s="202">
        <v>8.3629680000000004</v>
      </c>
      <c r="I10" s="203">
        <v>10.265336999999999</v>
      </c>
      <c r="J10" s="217">
        <v>16.616899</v>
      </c>
      <c r="K10" s="202">
        <v>25.356423000000003</v>
      </c>
      <c r="L10" s="203">
        <v>22.602423999999999</v>
      </c>
      <c r="M10" s="217">
        <v>29.982934999999998</v>
      </c>
      <c r="N10" s="294">
        <v>193.34845100000001</v>
      </c>
      <c r="O10" s="244">
        <v>2.5463894932058143E-2</v>
      </c>
      <c r="P10" s="121"/>
      <c r="U10" s="149"/>
    </row>
    <row r="11" spans="1:21" x14ac:dyDescent="0.2">
      <c r="A11" s="242" t="s">
        <v>40</v>
      </c>
      <c r="B11" s="243">
        <v>6.7906850000000007</v>
      </c>
      <c r="C11" s="178">
        <v>6.1636269999999991</v>
      </c>
      <c r="D11" s="195">
        <v>5.8805899999999998</v>
      </c>
      <c r="E11" s="175">
        <v>4.4419899999999997</v>
      </c>
      <c r="F11" s="178">
        <v>3.802934</v>
      </c>
      <c r="G11" s="195">
        <v>3.4703620000000002</v>
      </c>
      <c r="H11" s="175">
        <v>3.0171930000000002</v>
      </c>
      <c r="I11" s="178">
        <v>3.0294669999999999</v>
      </c>
      <c r="J11" s="195">
        <v>3.2287129999999999</v>
      </c>
      <c r="K11" s="175">
        <v>5.0709020000000002</v>
      </c>
      <c r="L11" s="178">
        <v>5.9843130000000002</v>
      </c>
      <c r="M11" s="195">
        <v>7.2606659999999996</v>
      </c>
      <c r="N11" s="294">
        <v>58.141441999999998</v>
      </c>
      <c r="O11" s="244">
        <v>0.10725751663765595</v>
      </c>
      <c r="P11" s="121"/>
      <c r="U11" s="149"/>
    </row>
    <row r="12" spans="1:21" x14ac:dyDescent="0.2">
      <c r="A12" s="242" t="s">
        <v>39</v>
      </c>
      <c r="B12" s="243">
        <v>197.27967100000001</v>
      </c>
      <c r="C12" s="178">
        <v>134.93706800000001</v>
      </c>
      <c r="D12" s="195">
        <v>74.424399999999991</v>
      </c>
      <c r="E12" s="175">
        <v>39.068275</v>
      </c>
      <c r="F12" s="178">
        <v>14.958943</v>
      </c>
      <c r="G12" s="195">
        <v>29.521408999999998</v>
      </c>
      <c r="H12" s="175">
        <v>1.0832870000000001</v>
      </c>
      <c r="I12" s="178">
        <v>0.18899000000000002</v>
      </c>
      <c r="J12" s="195">
        <v>0.13917599999999999</v>
      </c>
      <c r="K12" s="175">
        <v>73.108396999999997</v>
      </c>
      <c r="L12" s="178">
        <v>53.771830999999999</v>
      </c>
      <c r="M12" s="195">
        <v>56.813656000000002</v>
      </c>
      <c r="N12" s="294">
        <v>675.29510300000004</v>
      </c>
      <c r="O12" s="244">
        <v>7.3647715306065356E-2</v>
      </c>
      <c r="P12" s="121"/>
      <c r="U12" s="149"/>
    </row>
    <row r="13" spans="1:21" x14ac:dyDescent="0.2">
      <c r="A13" s="242" t="s">
        <v>64</v>
      </c>
      <c r="B13" s="243">
        <v>0</v>
      </c>
      <c r="C13" s="178">
        <v>0</v>
      </c>
      <c r="D13" s="195">
        <v>0</v>
      </c>
      <c r="E13" s="175">
        <v>0</v>
      </c>
      <c r="F13" s="178">
        <v>0</v>
      </c>
      <c r="G13" s="195">
        <v>5.0015000000000004E-2</v>
      </c>
      <c r="H13" s="175">
        <v>0.109001</v>
      </c>
      <c r="I13" s="178">
        <v>0.10170399999999999</v>
      </c>
      <c r="J13" s="195">
        <v>6.4156000000000005E-2</v>
      </c>
      <c r="K13" s="175">
        <v>0</v>
      </c>
      <c r="L13" s="178">
        <v>0</v>
      </c>
      <c r="M13" s="195">
        <v>0</v>
      </c>
      <c r="N13" s="294">
        <v>0.32487599999999994</v>
      </c>
      <c r="O13" s="244">
        <v>3.7018075704081915E-2</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179.79937799999999</v>
      </c>
      <c r="C16" s="178">
        <v>142.57476</v>
      </c>
      <c r="D16" s="195">
        <v>176.73895099999999</v>
      </c>
      <c r="E16" s="175">
        <v>114.903075</v>
      </c>
      <c r="F16" s="178">
        <v>89.400628000000012</v>
      </c>
      <c r="G16" s="195">
        <v>18.88561</v>
      </c>
      <c r="H16" s="175">
        <v>56.527686000000003</v>
      </c>
      <c r="I16" s="178">
        <v>53.258153</v>
      </c>
      <c r="J16" s="195">
        <v>58.917875000000002</v>
      </c>
      <c r="K16" s="175">
        <v>119.79006</v>
      </c>
      <c r="L16" s="178">
        <v>156.90604099999999</v>
      </c>
      <c r="M16" s="195">
        <v>183.02843099999998</v>
      </c>
      <c r="N16" s="294">
        <v>1350.730648</v>
      </c>
      <c r="O16" s="244">
        <v>3.6070548227278093E-2</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0</v>
      </c>
      <c r="C19" s="178">
        <v>0</v>
      </c>
      <c r="D19" s="195">
        <v>0</v>
      </c>
      <c r="E19" s="175">
        <v>0</v>
      </c>
      <c r="F19" s="178">
        <v>0</v>
      </c>
      <c r="G19" s="195">
        <v>0</v>
      </c>
      <c r="H19" s="175">
        <v>0</v>
      </c>
      <c r="I19" s="178">
        <v>0</v>
      </c>
      <c r="J19" s="195">
        <v>0</v>
      </c>
      <c r="K19" s="175">
        <v>0</v>
      </c>
      <c r="L19" s="178">
        <v>0</v>
      </c>
      <c r="M19" s="195">
        <v>0</v>
      </c>
      <c r="N19" s="294">
        <v>0</v>
      </c>
      <c r="O19" s="244">
        <v>0</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0</v>
      </c>
      <c r="C21" s="178">
        <v>0</v>
      </c>
      <c r="D21" s="195">
        <v>0.13233799999999998</v>
      </c>
      <c r="E21" s="175">
        <v>0</v>
      </c>
      <c r="F21" s="178">
        <v>0</v>
      </c>
      <c r="G21" s="195">
        <v>0</v>
      </c>
      <c r="H21" s="175">
        <v>0</v>
      </c>
      <c r="I21" s="178">
        <v>0</v>
      </c>
      <c r="J21" s="195">
        <v>0</v>
      </c>
      <c r="K21" s="175">
        <v>0</v>
      </c>
      <c r="L21" s="178">
        <v>0</v>
      </c>
      <c r="M21" s="195">
        <v>0</v>
      </c>
      <c r="N21" s="294">
        <v>0.13233799999999998</v>
      </c>
      <c r="O21" s="244">
        <v>4.371254489651758E-5</v>
      </c>
      <c r="P21" s="121"/>
      <c r="U21" s="149"/>
    </row>
    <row r="22" spans="1:21" x14ac:dyDescent="0.2">
      <c r="A22" s="242" t="s">
        <v>33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6.3594369999999998</v>
      </c>
      <c r="C24" s="178">
        <v>4.3732070000000007</v>
      </c>
      <c r="D24" s="195">
        <v>6.541745999999999</v>
      </c>
      <c r="E24" s="175">
        <v>2.4859780000000002</v>
      </c>
      <c r="F24" s="178">
        <v>1.3368659999999999</v>
      </c>
      <c r="G24" s="195">
        <v>9.1526629999999987</v>
      </c>
      <c r="H24" s="175">
        <v>3.4337499999999999</v>
      </c>
      <c r="I24" s="178">
        <v>0.77454999999999996</v>
      </c>
      <c r="J24" s="195">
        <v>0.65528999999999993</v>
      </c>
      <c r="K24" s="175">
        <v>1.7567699999999999</v>
      </c>
      <c r="L24" s="178">
        <v>25.239511999999998</v>
      </c>
      <c r="M24" s="195">
        <v>26.931592999999999</v>
      </c>
      <c r="N24" s="294">
        <v>89.041361999999992</v>
      </c>
      <c r="O24" s="244">
        <v>0.65985174638609589</v>
      </c>
      <c r="P24" s="121"/>
      <c r="U24" s="149"/>
    </row>
    <row r="25" spans="1:21" x14ac:dyDescent="0.2">
      <c r="A25" s="242" t="s">
        <v>31</v>
      </c>
      <c r="B25" s="243">
        <v>128.476482</v>
      </c>
      <c r="C25" s="203">
        <v>99.869353999999987</v>
      </c>
      <c r="D25" s="217">
        <v>98.541728999999989</v>
      </c>
      <c r="E25" s="202">
        <v>69.852736000000007</v>
      </c>
      <c r="F25" s="203">
        <v>61.900492</v>
      </c>
      <c r="G25" s="217">
        <v>37.232921999999988</v>
      </c>
      <c r="H25" s="202">
        <v>35.569305000000007</v>
      </c>
      <c r="I25" s="203">
        <v>36.300033999999997</v>
      </c>
      <c r="J25" s="217">
        <v>51.15839299999999</v>
      </c>
      <c r="K25" s="202">
        <v>70.657306000000005</v>
      </c>
      <c r="L25" s="203">
        <v>122.87408499999999</v>
      </c>
      <c r="M25" s="217">
        <v>151.57844200000002</v>
      </c>
      <c r="N25" s="294">
        <v>964.01128000000006</v>
      </c>
      <c r="O25" s="244">
        <v>4.1497251148375637E-2</v>
      </c>
      <c r="P25" s="121"/>
      <c r="U25" s="118"/>
    </row>
    <row r="26" spans="1:21" ht="13.5" customHeight="1" x14ac:dyDescent="0.2">
      <c r="A26" s="288" t="s">
        <v>173</v>
      </c>
      <c r="B26" s="281">
        <v>502.61608800000005</v>
      </c>
      <c r="C26" s="282">
        <v>375.63232399999998</v>
      </c>
      <c r="D26" s="283">
        <v>349.89248399999997</v>
      </c>
      <c r="E26" s="281">
        <v>210.26446199999998</v>
      </c>
      <c r="F26" s="282">
        <v>179.77009099999995</v>
      </c>
      <c r="G26" s="283">
        <v>98.18279800000002</v>
      </c>
      <c r="H26" s="281">
        <v>90.822870000000009</v>
      </c>
      <c r="I26" s="282">
        <v>95.732994000000019</v>
      </c>
      <c r="J26" s="283">
        <v>118.31918099999999</v>
      </c>
      <c r="K26" s="281">
        <v>278.18440600000002</v>
      </c>
      <c r="L26" s="282">
        <v>374.04327499999999</v>
      </c>
      <c r="M26" s="283">
        <v>446.49283100000002</v>
      </c>
      <c r="N26" s="291">
        <v>3119.9538039999998</v>
      </c>
      <c r="O26" s="293">
        <v>4.0022348133742322E-2</v>
      </c>
      <c r="P26" s="11"/>
      <c r="U26" s="94"/>
    </row>
    <row r="27" spans="1:21" ht="12.75" customHeight="1" x14ac:dyDescent="0.2">
      <c r="A27" s="242" t="s">
        <v>26</v>
      </c>
      <c r="B27" s="243">
        <v>94.120450999999974</v>
      </c>
      <c r="C27" s="203">
        <v>75.842003000000005</v>
      </c>
      <c r="D27" s="217">
        <v>71.433931000000015</v>
      </c>
      <c r="E27" s="202">
        <v>51.267545000000005</v>
      </c>
      <c r="F27" s="203">
        <v>32.275199999999998</v>
      </c>
      <c r="G27" s="217">
        <v>26.642717000000001</v>
      </c>
      <c r="H27" s="202">
        <v>21.241665999999999</v>
      </c>
      <c r="I27" s="203">
        <v>24.989293000000004</v>
      </c>
      <c r="J27" s="217">
        <v>28.710658999999996</v>
      </c>
      <c r="K27" s="202">
        <v>75.194164999999998</v>
      </c>
      <c r="L27" s="203">
        <v>79.597495999999978</v>
      </c>
      <c r="M27" s="217">
        <v>88.600689000000017</v>
      </c>
      <c r="N27" s="294">
        <v>669.91581499999995</v>
      </c>
      <c r="O27" s="244">
        <v>3.2303694055240834E-2</v>
      </c>
      <c r="P27" s="121"/>
      <c r="U27" s="94"/>
    </row>
    <row r="28" spans="1:21" ht="12.75" customHeight="1" x14ac:dyDescent="0.2">
      <c r="A28" s="242" t="s">
        <v>0</v>
      </c>
      <c r="B28" s="243">
        <v>0</v>
      </c>
      <c r="C28" s="178">
        <v>0</v>
      </c>
      <c r="D28" s="195">
        <v>0</v>
      </c>
      <c r="E28" s="175">
        <v>0</v>
      </c>
      <c r="F28" s="178">
        <v>0.90730600000000006</v>
      </c>
      <c r="G28" s="195">
        <v>0.368093</v>
      </c>
      <c r="H28" s="175">
        <v>0.258326</v>
      </c>
      <c r="I28" s="178">
        <v>0.32424799999999998</v>
      </c>
      <c r="J28" s="195">
        <v>0.48383599999999999</v>
      </c>
      <c r="K28" s="175">
        <v>1.2403649999999999</v>
      </c>
      <c r="L28" s="178">
        <v>4.5554809999999994</v>
      </c>
      <c r="M28" s="195">
        <v>9.072889</v>
      </c>
      <c r="N28" s="294">
        <v>17.210543999999999</v>
      </c>
      <c r="O28" s="244">
        <v>8.0329034351410526E-3</v>
      </c>
      <c r="P28" s="121"/>
      <c r="U28" s="94"/>
    </row>
    <row r="29" spans="1:21" ht="12.75" customHeight="1" x14ac:dyDescent="0.2">
      <c r="A29" s="242" t="s">
        <v>1</v>
      </c>
      <c r="B29" s="243">
        <v>0.29949999999999999</v>
      </c>
      <c r="C29" s="178">
        <v>0.16600000000000001</v>
      </c>
      <c r="D29" s="195">
        <v>0.152</v>
      </c>
      <c r="E29" s="175">
        <v>8.4900000000000003E-2</v>
      </c>
      <c r="F29" s="178">
        <v>2.6499999999999999E-2</v>
      </c>
      <c r="G29" s="195">
        <v>6.0999999999999995E-3</v>
      </c>
      <c r="H29" s="175">
        <v>5.4999999999999997E-3</v>
      </c>
      <c r="I29" s="178">
        <v>4.3E-3</v>
      </c>
      <c r="J29" s="195">
        <v>2.2800000000000001E-2</v>
      </c>
      <c r="K29" s="175">
        <v>0.108</v>
      </c>
      <c r="L29" s="178">
        <v>0.14885499999999999</v>
      </c>
      <c r="M29" s="195">
        <v>0.16761000000000001</v>
      </c>
      <c r="N29" s="294">
        <v>1.1920649999999999</v>
      </c>
      <c r="O29" s="244">
        <v>1.7646026764886595E-3</v>
      </c>
      <c r="P29" s="121"/>
      <c r="U29" s="94"/>
    </row>
    <row r="30" spans="1:21" ht="12.75" customHeight="1" x14ac:dyDescent="0.2">
      <c r="A30" s="242" t="s">
        <v>2</v>
      </c>
      <c r="B30" s="243">
        <v>5.9371889999999992</v>
      </c>
      <c r="C30" s="178">
        <v>3.9008849999999997</v>
      </c>
      <c r="D30" s="195">
        <v>3.0610650000000001</v>
      </c>
      <c r="E30" s="175">
        <v>1.5169030000000001</v>
      </c>
      <c r="F30" s="178">
        <v>0.31855700000000003</v>
      </c>
      <c r="G30" s="195">
        <v>0.110342</v>
      </c>
      <c r="H30" s="175">
        <v>5.7622E-2</v>
      </c>
      <c r="I30" s="178">
        <v>3.5698000000000001E-2</v>
      </c>
      <c r="J30" s="195">
        <v>9.9475999999999995E-2</v>
      </c>
      <c r="K30" s="175">
        <v>1.7675889999999999</v>
      </c>
      <c r="L30" s="178">
        <v>2.7923990000000001</v>
      </c>
      <c r="M30" s="195">
        <v>4.0044979999999999</v>
      </c>
      <c r="N30" s="294">
        <v>23.602222999999995</v>
      </c>
      <c r="O30" s="244">
        <v>9.3282600124874659E-2</v>
      </c>
      <c r="P30" s="121"/>
    </row>
    <row r="31" spans="1:21" x14ac:dyDescent="0.2">
      <c r="A31" s="242" t="s">
        <v>6</v>
      </c>
      <c r="B31" s="243">
        <v>1.023315</v>
      </c>
      <c r="C31" s="178">
        <v>0.84287999999999996</v>
      </c>
      <c r="D31" s="195">
        <v>0.33259100000000003</v>
      </c>
      <c r="E31" s="175">
        <v>8.5084000000000007E-2</v>
      </c>
      <c r="F31" s="178">
        <v>9.6765000000000004E-2</v>
      </c>
      <c r="G31" s="195">
        <v>9.5435000000000006E-2</v>
      </c>
      <c r="H31" s="175">
        <v>5.7872E-2</v>
      </c>
      <c r="I31" s="178">
        <v>8.5805999999999993E-2</v>
      </c>
      <c r="J31" s="195">
        <v>0.27432600000000001</v>
      </c>
      <c r="K31" s="175">
        <v>0.56693399999999994</v>
      </c>
      <c r="L31" s="178">
        <v>0.64904200000000001</v>
      </c>
      <c r="M31" s="195">
        <v>0.83063599999999993</v>
      </c>
      <c r="N31" s="294">
        <v>4.9406859999999995</v>
      </c>
      <c r="O31" s="244">
        <v>1.2890285278134492E-2</v>
      </c>
      <c r="P31" s="121"/>
    </row>
    <row r="32" spans="1:21" x14ac:dyDescent="0.2">
      <c r="A32" s="242" t="s">
        <v>25</v>
      </c>
      <c r="B32" s="243">
        <v>251.24563899999998</v>
      </c>
      <c r="C32" s="178">
        <v>183.04773400000002</v>
      </c>
      <c r="D32" s="195">
        <v>172.56701999999999</v>
      </c>
      <c r="E32" s="175">
        <v>110.38309099999998</v>
      </c>
      <c r="F32" s="178">
        <v>83.836749999999981</v>
      </c>
      <c r="G32" s="195">
        <v>42.312235000000008</v>
      </c>
      <c r="H32" s="175">
        <v>39.769417000000011</v>
      </c>
      <c r="I32" s="178">
        <v>38.702635000000008</v>
      </c>
      <c r="J32" s="195">
        <v>51.817453</v>
      </c>
      <c r="K32" s="175">
        <v>125.933525</v>
      </c>
      <c r="L32" s="178">
        <v>186.44249100000002</v>
      </c>
      <c r="M32" s="195">
        <v>223.63262600000004</v>
      </c>
      <c r="N32" s="294">
        <v>1509.6906159999999</v>
      </c>
      <c r="O32" s="244">
        <v>4.5053916612548837E-2</v>
      </c>
      <c r="P32" s="121"/>
    </row>
    <row r="33" spans="1:16" x14ac:dyDescent="0.2">
      <c r="A33" s="242" t="s">
        <v>5</v>
      </c>
      <c r="B33" s="243">
        <v>147.00300700000008</v>
      </c>
      <c r="C33" s="178">
        <v>109.48224500000001</v>
      </c>
      <c r="D33" s="195">
        <v>100.10726699999999</v>
      </c>
      <c r="E33" s="175">
        <v>45.851458999999998</v>
      </c>
      <c r="F33" s="178">
        <v>61.484732999999991</v>
      </c>
      <c r="G33" s="195">
        <v>28.540585999999998</v>
      </c>
      <c r="H33" s="175">
        <v>29.348776999999991</v>
      </c>
      <c r="I33" s="178">
        <v>31.499784000000005</v>
      </c>
      <c r="J33" s="195">
        <v>36.381591</v>
      </c>
      <c r="K33" s="175">
        <v>72.067769000000013</v>
      </c>
      <c r="L33" s="178">
        <v>97.953306999999981</v>
      </c>
      <c r="M33" s="195">
        <v>117.57186299999999</v>
      </c>
      <c r="N33" s="294">
        <v>877.29238799999996</v>
      </c>
      <c r="O33" s="244">
        <v>4.7019729035176809E-2</v>
      </c>
      <c r="P33" s="121"/>
    </row>
    <row r="34" spans="1:16" x14ac:dyDescent="0.2">
      <c r="A34" s="242" t="s">
        <v>3</v>
      </c>
      <c r="B34" s="243">
        <v>2.9869870000000001</v>
      </c>
      <c r="C34" s="203">
        <v>2.3505770000000004</v>
      </c>
      <c r="D34" s="217">
        <v>2.23861</v>
      </c>
      <c r="E34" s="202">
        <v>1.07548</v>
      </c>
      <c r="F34" s="203">
        <v>0.82428000000000012</v>
      </c>
      <c r="G34" s="217">
        <v>0.10729</v>
      </c>
      <c r="H34" s="202">
        <v>8.3690000000000001E-2</v>
      </c>
      <c r="I34" s="203">
        <v>9.1230000000000006E-2</v>
      </c>
      <c r="J34" s="217">
        <v>0.52903999999999995</v>
      </c>
      <c r="K34" s="202">
        <v>1.3060589999999996</v>
      </c>
      <c r="L34" s="203">
        <v>1.904204</v>
      </c>
      <c r="M34" s="217">
        <v>2.6120199999999998</v>
      </c>
      <c r="N34" s="294">
        <v>16.109467000000002</v>
      </c>
      <c r="O34" s="244">
        <v>1.0091220099664401E-2</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3.1741807886983955E-2</v>
      </c>
    </row>
    <row r="40" spans="1:16" x14ac:dyDescent="0.2">
      <c r="B40" s="140"/>
      <c r="C40" s="140"/>
      <c r="D40" s="140"/>
      <c r="M40" s="129" t="s">
        <v>63</v>
      </c>
      <c r="N40" s="136">
        <f>O8</f>
        <v>4.0703160579895259E-2</v>
      </c>
    </row>
    <row r="41" spans="1:16" x14ac:dyDescent="0.2">
      <c r="B41" s="94"/>
      <c r="C41" s="94"/>
      <c r="D41" s="94"/>
      <c r="M41" s="129" t="s">
        <v>125</v>
      </c>
      <c r="N41" s="136">
        <f>O9</f>
        <v>3.8765085453590697E-2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{4FD31A9D-90F3-49D1-A3B4-F244531E4D22}</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U42"/>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265</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3704.681599999999</v>
      </c>
      <c r="C7" s="282">
        <v>3704.681599999999</v>
      </c>
      <c r="D7" s="283">
        <v>3704.681599999999</v>
      </c>
      <c r="E7" s="281">
        <v>3704.681599999999</v>
      </c>
      <c r="F7" s="282">
        <v>3704.681599999999</v>
      </c>
      <c r="G7" s="283">
        <v>3704.681599999999</v>
      </c>
      <c r="H7" s="281">
        <v>3720.0815999999991</v>
      </c>
      <c r="I7" s="282">
        <v>3720.0815999999991</v>
      </c>
      <c r="J7" s="283">
        <v>3720.0815999999991</v>
      </c>
      <c r="K7" s="281">
        <v>3720.0815999999991</v>
      </c>
      <c r="L7" s="282">
        <v>3720.0815999999991</v>
      </c>
      <c r="M7" s="283">
        <v>3720.0815999999986</v>
      </c>
      <c r="N7" s="291">
        <v>3720.0815999999986</v>
      </c>
      <c r="O7" s="292">
        <v>9.2599464983477625E-2</v>
      </c>
      <c r="P7" s="131"/>
      <c r="U7" s="64"/>
    </row>
    <row r="8" spans="1:21" x14ac:dyDescent="0.2">
      <c r="A8" s="290" t="s">
        <v>171</v>
      </c>
      <c r="B8" s="281">
        <v>949.72453199999961</v>
      </c>
      <c r="C8" s="282">
        <v>777.37043599999947</v>
      </c>
      <c r="D8" s="283">
        <v>748.59374200000025</v>
      </c>
      <c r="E8" s="281">
        <v>501.94230499999998</v>
      </c>
      <c r="F8" s="282">
        <v>407.5804999999998</v>
      </c>
      <c r="G8" s="283">
        <v>275.64207999999985</v>
      </c>
      <c r="H8" s="281">
        <v>249.02672299999995</v>
      </c>
      <c r="I8" s="282">
        <v>215.99258200000003</v>
      </c>
      <c r="J8" s="283">
        <v>296.35288400000002</v>
      </c>
      <c r="K8" s="281">
        <v>550.57346900000005</v>
      </c>
      <c r="L8" s="282">
        <v>723.00641200000018</v>
      </c>
      <c r="M8" s="283">
        <v>834.3829760000001</v>
      </c>
      <c r="N8" s="291">
        <v>6530.1886409999979</v>
      </c>
      <c r="O8" s="292">
        <v>4.161537095784093E-2</v>
      </c>
      <c r="P8" s="131"/>
      <c r="U8" s="64"/>
    </row>
    <row r="9" spans="1:21" x14ac:dyDescent="0.2">
      <c r="A9" s="290" t="s">
        <v>172</v>
      </c>
      <c r="B9" s="281">
        <v>674.33793000000003</v>
      </c>
      <c r="C9" s="282">
        <v>525.13080100000002</v>
      </c>
      <c r="D9" s="283">
        <v>492.79607199999998</v>
      </c>
      <c r="E9" s="281">
        <v>285.96820400000001</v>
      </c>
      <c r="F9" s="282">
        <v>213.77630199999999</v>
      </c>
      <c r="G9" s="283">
        <v>96.680500999999992</v>
      </c>
      <c r="H9" s="281">
        <v>83.481681999999992</v>
      </c>
      <c r="I9" s="282">
        <v>77.053191000000012</v>
      </c>
      <c r="J9" s="283">
        <v>126.32333399999999</v>
      </c>
      <c r="K9" s="281">
        <v>334.16141900000008</v>
      </c>
      <c r="L9" s="282">
        <v>481.04472199999998</v>
      </c>
      <c r="M9" s="283">
        <v>589.70627999999999</v>
      </c>
      <c r="N9" s="291">
        <v>3980.4604380000001</v>
      </c>
      <c r="O9" s="293">
        <v>4.6322938393508865E-2</v>
      </c>
      <c r="P9" s="121"/>
      <c r="U9" s="124"/>
    </row>
    <row r="10" spans="1:21" x14ac:dyDescent="0.2">
      <c r="A10" s="242" t="s">
        <v>41</v>
      </c>
      <c r="B10" s="243">
        <v>6.4062960000000002</v>
      </c>
      <c r="C10" s="203">
        <v>5.1529340000000001</v>
      </c>
      <c r="D10" s="217">
        <v>4.4680290000000005</v>
      </c>
      <c r="E10" s="202">
        <v>3.067485</v>
      </c>
      <c r="F10" s="203">
        <v>2.1944020000000002</v>
      </c>
      <c r="G10" s="217">
        <v>1.1789859999999999</v>
      </c>
      <c r="H10" s="202">
        <v>0.84880500000000003</v>
      </c>
      <c r="I10" s="203">
        <v>0.75085199999999996</v>
      </c>
      <c r="J10" s="217">
        <v>1.1177600000000001</v>
      </c>
      <c r="K10" s="202">
        <v>3.532594</v>
      </c>
      <c r="L10" s="203">
        <v>4.7301939999999991</v>
      </c>
      <c r="M10" s="217">
        <v>6.1255699999999997</v>
      </c>
      <c r="N10" s="294">
        <v>39.573906999999991</v>
      </c>
      <c r="O10" s="244">
        <v>5.2118638897140175E-3</v>
      </c>
      <c r="P10" s="121"/>
      <c r="U10" s="149"/>
    </row>
    <row r="11" spans="1:21" x14ac:dyDescent="0.2">
      <c r="A11" s="242" t="s">
        <v>40</v>
      </c>
      <c r="B11" s="243">
        <v>6.892602000000001</v>
      </c>
      <c r="C11" s="178">
        <v>5.8001059999999995</v>
      </c>
      <c r="D11" s="195">
        <v>6.6460020000000002</v>
      </c>
      <c r="E11" s="175">
        <v>4.0736119999999989</v>
      </c>
      <c r="F11" s="178">
        <v>3.5853059999999997</v>
      </c>
      <c r="G11" s="195">
        <v>3.9648239999999997</v>
      </c>
      <c r="H11" s="175">
        <v>2.7853189999999999</v>
      </c>
      <c r="I11" s="178">
        <v>2.1983989999999998</v>
      </c>
      <c r="J11" s="195">
        <v>3.5320809999999998</v>
      </c>
      <c r="K11" s="175">
        <v>4.686318</v>
      </c>
      <c r="L11" s="178">
        <v>4.402222000000001</v>
      </c>
      <c r="M11" s="195">
        <v>5.9216839999999999</v>
      </c>
      <c r="N11" s="294">
        <v>54.488474999999994</v>
      </c>
      <c r="O11" s="244">
        <v>0.10051863718607117</v>
      </c>
      <c r="P11" s="121"/>
      <c r="U11" s="149"/>
    </row>
    <row r="12" spans="1:21" x14ac:dyDescent="0.2">
      <c r="A12" s="242" t="s">
        <v>39</v>
      </c>
      <c r="B12" s="243">
        <v>2.6709999999999998</v>
      </c>
      <c r="C12" s="178">
        <v>2.726</v>
      </c>
      <c r="D12" s="195">
        <v>3.06</v>
      </c>
      <c r="E12" s="175">
        <v>2.8740000000000001</v>
      </c>
      <c r="F12" s="178">
        <v>1.262</v>
      </c>
      <c r="G12" s="195">
        <v>1.0509999999999999</v>
      </c>
      <c r="H12" s="175">
        <v>0.41399999999999998</v>
      </c>
      <c r="I12" s="178">
        <v>0.255</v>
      </c>
      <c r="J12" s="195">
        <v>0.69299999999999995</v>
      </c>
      <c r="K12" s="175">
        <v>1.617</v>
      </c>
      <c r="L12" s="178">
        <v>2.1179999999999999</v>
      </c>
      <c r="M12" s="195">
        <v>1.4930000000000001</v>
      </c>
      <c r="N12" s="294">
        <v>20.233999999999998</v>
      </c>
      <c r="O12" s="244">
        <v>2.2067209800319346E-3</v>
      </c>
      <c r="P12" s="121"/>
      <c r="U12" s="149"/>
    </row>
    <row r="13" spans="1:21" x14ac:dyDescent="0.2">
      <c r="A13" s="242" t="s">
        <v>64</v>
      </c>
      <c r="B13" s="243">
        <v>0</v>
      </c>
      <c r="C13" s="178">
        <v>0</v>
      </c>
      <c r="D13" s="195">
        <v>0</v>
      </c>
      <c r="E13" s="175">
        <v>0</v>
      </c>
      <c r="F13" s="178">
        <v>0</v>
      </c>
      <c r="G13" s="195">
        <v>0</v>
      </c>
      <c r="H13" s="175">
        <v>0</v>
      </c>
      <c r="I13" s="178">
        <v>0</v>
      </c>
      <c r="J13" s="195">
        <v>0</v>
      </c>
      <c r="K13" s="175">
        <v>0</v>
      </c>
      <c r="L13" s="178">
        <v>0</v>
      </c>
      <c r="M13" s="195">
        <v>0</v>
      </c>
      <c r="N13" s="294">
        <v>0</v>
      </c>
      <c r="O13" s="244">
        <v>0</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581.80589699999996</v>
      </c>
      <c r="C16" s="178">
        <v>451.28459000000004</v>
      </c>
      <c r="D16" s="195">
        <v>424.09213699999998</v>
      </c>
      <c r="E16" s="175">
        <v>234.91941500000001</v>
      </c>
      <c r="F16" s="178">
        <v>173.23187899999999</v>
      </c>
      <c r="G16" s="195">
        <v>72.926652999999988</v>
      </c>
      <c r="H16" s="175">
        <v>62.659057999999995</v>
      </c>
      <c r="I16" s="178">
        <v>58.714810000000007</v>
      </c>
      <c r="J16" s="195">
        <v>100.49098499999999</v>
      </c>
      <c r="K16" s="175">
        <v>280.55551000000003</v>
      </c>
      <c r="L16" s="178">
        <v>412.89013699999998</v>
      </c>
      <c r="M16" s="195">
        <v>505.01074299999999</v>
      </c>
      <c r="N16" s="294">
        <v>3358.5818139999997</v>
      </c>
      <c r="O16" s="244">
        <v>8.9689152664540805E-2</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3.0670000000000002</v>
      </c>
      <c r="C19" s="178">
        <v>2.298</v>
      </c>
      <c r="D19" s="195">
        <v>2.8530000000000002</v>
      </c>
      <c r="E19" s="175">
        <v>2.714</v>
      </c>
      <c r="F19" s="178">
        <v>1.0349999999999999</v>
      </c>
      <c r="G19" s="195">
        <v>1.5980000000000001</v>
      </c>
      <c r="H19" s="175">
        <v>1.427</v>
      </c>
      <c r="I19" s="178">
        <v>0.78600000000000003</v>
      </c>
      <c r="J19" s="195">
        <v>1.72</v>
      </c>
      <c r="K19" s="175">
        <v>2.665</v>
      </c>
      <c r="L19" s="178">
        <v>3.2610000000000001</v>
      </c>
      <c r="M19" s="195">
        <v>5.5940000000000003</v>
      </c>
      <c r="N19" s="294">
        <v>29.018000000000001</v>
      </c>
      <c r="O19" s="244">
        <v>2.9917716906666891E-2</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0</v>
      </c>
      <c r="C21" s="178">
        <v>0</v>
      </c>
      <c r="D21" s="195">
        <v>0</v>
      </c>
      <c r="E21" s="175">
        <v>0</v>
      </c>
      <c r="F21" s="178">
        <v>0</v>
      </c>
      <c r="G21" s="195">
        <v>0</v>
      </c>
      <c r="H21" s="175">
        <v>0</v>
      </c>
      <c r="I21" s="178">
        <v>0</v>
      </c>
      <c r="J21" s="195">
        <v>0</v>
      </c>
      <c r="K21" s="175">
        <v>0</v>
      </c>
      <c r="L21" s="178">
        <v>0</v>
      </c>
      <c r="M21" s="195">
        <v>0</v>
      </c>
      <c r="N21" s="294">
        <v>0</v>
      </c>
      <c r="O21" s="244">
        <v>0</v>
      </c>
      <c r="P21" s="121"/>
      <c r="U21" s="149"/>
    </row>
    <row r="22" spans="1:21" x14ac:dyDescent="0.2">
      <c r="A22" s="242" t="s">
        <v>33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0.10100000000000001</v>
      </c>
      <c r="C24" s="178">
        <v>9.8126000000000005E-2</v>
      </c>
      <c r="D24" s="195">
        <v>0.10348</v>
      </c>
      <c r="E24" s="175">
        <v>6.8323000000000009E-2</v>
      </c>
      <c r="F24" s="178">
        <v>3.4000000000000002E-2</v>
      </c>
      <c r="G24" s="195">
        <v>1.2999999999999999E-2</v>
      </c>
      <c r="H24" s="175">
        <v>5.0000000000000001E-3</v>
      </c>
      <c r="I24" s="178">
        <v>2E-3</v>
      </c>
      <c r="J24" s="195">
        <v>1.2E-2</v>
      </c>
      <c r="K24" s="175">
        <v>5.7000000000000002E-2</v>
      </c>
      <c r="L24" s="178">
        <v>7.5999999999999998E-2</v>
      </c>
      <c r="M24" s="195">
        <v>9.0999999999999998E-2</v>
      </c>
      <c r="N24" s="294">
        <v>0.6609290000000001</v>
      </c>
      <c r="O24" s="244">
        <v>4.8978940246580688E-3</v>
      </c>
      <c r="P24" s="121"/>
      <c r="U24" s="149"/>
    </row>
    <row r="25" spans="1:21" x14ac:dyDescent="0.2">
      <c r="A25" s="242" t="s">
        <v>31</v>
      </c>
      <c r="B25" s="243">
        <v>73.394135000000006</v>
      </c>
      <c r="C25" s="203">
        <v>57.771045000000008</v>
      </c>
      <c r="D25" s="217">
        <v>51.573423999999996</v>
      </c>
      <c r="E25" s="202">
        <v>38.251368999999997</v>
      </c>
      <c r="F25" s="203">
        <v>32.433714999999999</v>
      </c>
      <c r="G25" s="217">
        <v>15.948037999999999</v>
      </c>
      <c r="H25" s="202">
        <v>15.342499999999999</v>
      </c>
      <c r="I25" s="203">
        <v>14.34613</v>
      </c>
      <c r="J25" s="217">
        <v>18.757508000000001</v>
      </c>
      <c r="K25" s="202">
        <v>41.047996999999995</v>
      </c>
      <c r="L25" s="203">
        <v>53.567169000000007</v>
      </c>
      <c r="M25" s="217">
        <v>65.470283000000009</v>
      </c>
      <c r="N25" s="294">
        <v>477.90331300000003</v>
      </c>
      <c r="O25" s="244">
        <v>2.0572035012081779E-2</v>
      </c>
      <c r="P25" s="121"/>
      <c r="U25" s="118"/>
    </row>
    <row r="26" spans="1:21" ht="13.5" customHeight="1" x14ac:dyDescent="0.2">
      <c r="A26" s="288" t="s">
        <v>273</v>
      </c>
      <c r="B26" s="281">
        <v>-185.00360000000001</v>
      </c>
      <c r="C26" s="282">
        <v>-144.24180000000001</v>
      </c>
      <c r="D26" s="283">
        <v>-135.23910000000001</v>
      </c>
      <c r="E26" s="281">
        <v>-82.521500000000003</v>
      </c>
      <c r="F26" s="282">
        <v>-63.048099999999998</v>
      </c>
      <c r="G26" s="283">
        <v>-25.181999999999999</v>
      </c>
      <c r="H26" s="281">
        <v>-23.289400000000001</v>
      </c>
      <c r="I26" s="282">
        <v>-21.874599999999997</v>
      </c>
      <c r="J26" s="283">
        <v>-37.023699999999998</v>
      </c>
      <c r="K26" s="281">
        <v>-97.64070000000001</v>
      </c>
      <c r="L26" s="282">
        <v>-136.4632</v>
      </c>
      <c r="M26" s="283">
        <v>-162.0951</v>
      </c>
      <c r="N26" s="291">
        <v>-1113.6228000000001</v>
      </c>
      <c r="O26" s="293"/>
      <c r="P26" s="11"/>
      <c r="U26" s="94"/>
    </row>
    <row r="27" spans="1:21" ht="13.5" customHeight="1" x14ac:dyDescent="0.2">
      <c r="A27" s="288" t="s">
        <v>173</v>
      </c>
      <c r="B27" s="281">
        <v>481.11773999999997</v>
      </c>
      <c r="C27" s="282">
        <v>373.34371099999993</v>
      </c>
      <c r="D27" s="283">
        <v>349.47665199999994</v>
      </c>
      <c r="E27" s="281">
        <v>197.85116399999998</v>
      </c>
      <c r="F27" s="282">
        <v>145.85513200000003</v>
      </c>
      <c r="G27" s="283">
        <v>69.243161000000015</v>
      </c>
      <c r="H27" s="281">
        <v>56.063629000000006</v>
      </c>
      <c r="I27" s="282">
        <v>52.393896000000012</v>
      </c>
      <c r="J27" s="283">
        <v>85.22081</v>
      </c>
      <c r="K27" s="281">
        <v>230.21846100000002</v>
      </c>
      <c r="L27" s="282">
        <v>338.53248599999995</v>
      </c>
      <c r="M27" s="283">
        <v>422.19785399999995</v>
      </c>
      <c r="N27" s="291">
        <v>2801.5146959999997</v>
      </c>
      <c r="O27" s="293">
        <v>3.5937454048632862E-2</v>
      </c>
      <c r="P27" s="11"/>
      <c r="U27" s="94"/>
    </row>
    <row r="28" spans="1:21" ht="12.75" customHeight="1" x14ac:dyDescent="0.2">
      <c r="A28" s="242" t="s">
        <v>26</v>
      </c>
      <c r="B28" s="243">
        <v>78.245185000000006</v>
      </c>
      <c r="C28" s="203">
        <v>60.529019999999996</v>
      </c>
      <c r="D28" s="217">
        <v>58.642779000000004</v>
      </c>
      <c r="E28" s="202">
        <v>32.314537000000001</v>
      </c>
      <c r="F28" s="203">
        <v>20.627307000000002</v>
      </c>
      <c r="G28" s="217">
        <v>10.792023</v>
      </c>
      <c r="H28" s="202">
        <v>7.7755159999999997</v>
      </c>
      <c r="I28" s="203">
        <v>7.4522899999999996</v>
      </c>
      <c r="J28" s="217">
        <v>12.759728000000001</v>
      </c>
      <c r="K28" s="202">
        <v>32.504080000000002</v>
      </c>
      <c r="L28" s="203">
        <v>50.005256000000003</v>
      </c>
      <c r="M28" s="217">
        <v>69.035138999999987</v>
      </c>
      <c r="N28" s="294">
        <v>440.68285999999989</v>
      </c>
      <c r="O28" s="244">
        <v>2.1249960018974213E-2</v>
      </c>
      <c r="P28" s="121"/>
      <c r="U28" s="94"/>
    </row>
    <row r="29" spans="1:21" ht="12.75" customHeight="1" x14ac:dyDescent="0.2">
      <c r="A29" s="242" t="s">
        <v>0</v>
      </c>
      <c r="B29" s="243">
        <v>1.1577999999999999</v>
      </c>
      <c r="C29" s="178">
        <v>0.88570000000000004</v>
      </c>
      <c r="D29" s="195">
        <v>0.8226</v>
      </c>
      <c r="E29" s="175">
        <v>0.37689999999999996</v>
      </c>
      <c r="F29" s="178">
        <v>0.20080000000000001</v>
      </c>
      <c r="G29" s="195">
        <v>0.12029999999999999</v>
      </c>
      <c r="H29" s="175">
        <v>5.8700000000000002E-2</v>
      </c>
      <c r="I29" s="178">
        <v>8.9099999999999999E-2</v>
      </c>
      <c r="J29" s="195">
        <v>0.12690000000000001</v>
      </c>
      <c r="K29" s="175">
        <v>0.46379999999999999</v>
      </c>
      <c r="L29" s="178">
        <v>0.83099999999999996</v>
      </c>
      <c r="M29" s="195">
        <v>0.99670000000000003</v>
      </c>
      <c r="N29" s="294">
        <v>6.1302999999999992</v>
      </c>
      <c r="O29" s="244">
        <v>2.8612755022993579E-3</v>
      </c>
      <c r="P29" s="121"/>
      <c r="U29" s="94"/>
    </row>
    <row r="30" spans="1:21" ht="12.75" customHeight="1" x14ac:dyDescent="0.2">
      <c r="A30" s="242" t="s">
        <v>1</v>
      </c>
      <c r="B30" s="243">
        <v>10.767899999999999</v>
      </c>
      <c r="C30" s="178">
        <v>8.2837000000000014</v>
      </c>
      <c r="D30" s="195">
        <v>7.7409999999999997</v>
      </c>
      <c r="E30" s="175">
        <v>4.0202999999999998</v>
      </c>
      <c r="F30" s="178">
        <v>2.5874000000000001</v>
      </c>
      <c r="G30" s="195">
        <v>0.62329999999999997</v>
      </c>
      <c r="H30" s="175">
        <v>0.49860000000000004</v>
      </c>
      <c r="I30" s="178">
        <v>0.46899999999999997</v>
      </c>
      <c r="J30" s="195">
        <v>0.88029999999999997</v>
      </c>
      <c r="K30" s="175">
        <v>5.0918999999999999</v>
      </c>
      <c r="L30" s="178">
        <v>7.6295999999999999</v>
      </c>
      <c r="M30" s="195">
        <v>9.4222000000000001</v>
      </c>
      <c r="N30" s="294">
        <v>58.015200000000007</v>
      </c>
      <c r="O30" s="244">
        <v>8.5879358253975163E-2</v>
      </c>
      <c r="P30" s="121"/>
      <c r="U30" s="94"/>
    </row>
    <row r="31" spans="1:21" ht="12.75" customHeight="1" x14ac:dyDescent="0.2">
      <c r="A31" s="242" t="s">
        <v>2</v>
      </c>
      <c r="B31" s="243">
        <v>4.7036570000000006</v>
      </c>
      <c r="C31" s="178">
        <v>3.46258</v>
      </c>
      <c r="D31" s="195">
        <v>3.4739079999999998</v>
      </c>
      <c r="E31" s="175">
        <v>1.7734130000000001</v>
      </c>
      <c r="F31" s="178">
        <v>1.178188</v>
      </c>
      <c r="G31" s="195">
        <v>0.67784199999999994</v>
      </c>
      <c r="H31" s="175">
        <v>0.27624199999999999</v>
      </c>
      <c r="I31" s="178">
        <v>0.27444000000000002</v>
      </c>
      <c r="J31" s="195">
        <v>0.56966599999999989</v>
      </c>
      <c r="K31" s="175">
        <v>2.2333599999999998</v>
      </c>
      <c r="L31" s="178">
        <v>3.4714130000000001</v>
      </c>
      <c r="M31" s="195">
        <v>4.2806119999999996</v>
      </c>
      <c r="N31" s="294">
        <v>26.375321</v>
      </c>
      <c r="O31" s="244">
        <v>0.10424266061752784</v>
      </c>
      <c r="P31" s="121"/>
    </row>
    <row r="32" spans="1:21" x14ac:dyDescent="0.2">
      <c r="A32" s="242" t="s">
        <v>6</v>
      </c>
      <c r="B32" s="243">
        <v>6.5063999999999993</v>
      </c>
      <c r="C32" s="178">
        <v>5.5539199999999989</v>
      </c>
      <c r="D32" s="195">
        <v>6.1404799999999993</v>
      </c>
      <c r="E32" s="175">
        <v>3.8159399999999999</v>
      </c>
      <c r="F32" s="178">
        <v>3.3307099999999998</v>
      </c>
      <c r="G32" s="195">
        <v>3.7907699999999993</v>
      </c>
      <c r="H32" s="175">
        <v>2.65082</v>
      </c>
      <c r="I32" s="178">
        <v>2.0371199999999998</v>
      </c>
      <c r="J32" s="195">
        <v>3.3942199999999998</v>
      </c>
      <c r="K32" s="175">
        <v>4.4149899999999995</v>
      </c>
      <c r="L32" s="178">
        <v>4.0786300000000004</v>
      </c>
      <c r="M32" s="195">
        <v>5.5730600000000008</v>
      </c>
      <c r="N32" s="294">
        <v>51.287059999999997</v>
      </c>
      <c r="O32" s="244">
        <v>0.133808308092601</v>
      </c>
      <c r="P32" s="121"/>
    </row>
    <row r="33" spans="1:16" x14ac:dyDescent="0.2">
      <c r="A33" s="242" t="s">
        <v>25</v>
      </c>
      <c r="B33" s="243">
        <v>207.43129199999998</v>
      </c>
      <c r="C33" s="178">
        <v>161.40570499999995</v>
      </c>
      <c r="D33" s="195">
        <v>153.23130099999997</v>
      </c>
      <c r="E33" s="175">
        <v>92.604949000000005</v>
      </c>
      <c r="F33" s="178">
        <v>73.854421000000016</v>
      </c>
      <c r="G33" s="195">
        <v>34.857483000000009</v>
      </c>
      <c r="H33" s="175">
        <v>30.695175000000006</v>
      </c>
      <c r="I33" s="178">
        <v>28.796529000000007</v>
      </c>
      <c r="J33" s="195">
        <v>43.670998000000004</v>
      </c>
      <c r="K33" s="175">
        <v>109.19762900000002</v>
      </c>
      <c r="L33" s="178">
        <v>155.16250199999996</v>
      </c>
      <c r="M33" s="195">
        <v>181.96288399999997</v>
      </c>
      <c r="N33" s="294">
        <v>1272.870868</v>
      </c>
      <c r="O33" s="244">
        <v>3.7986470431511689E-2</v>
      </c>
      <c r="P33" s="121"/>
    </row>
    <row r="34" spans="1:16" x14ac:dyDescent="0.2">
      <c r="A34" s="242" t="s">
        <v>5</v>
      </c>
      <c r="B34" s="243">
        <v>136.98006999999998</v>
      </c>
      <c r="C34" s="178">
        <v>105.58508599999999</v>
      </c>
      <c r="D34" s="195">
        <v>94.309683000000007</v>
      </c>
      <c r="E34" s="175">
        <v>50.487597000000001</v>
      </c>
      <c r="F34" s="178">
        <v>36.677995000000003</v>
      </c>
      <c r="G34" s="195">
        <v>15.962977000000002</v>
      </c>
      <c r="H34" s="175">
        <v>12.186551</v>
      </c>
      <c r="I34" s="178">
        <v>11.430672000000001</v>
      </c>
      <c r="J34" s="195">
        <v>20.07432</v>
      </c>
      <c r="K34" s="175">
        <v>60.758630000000004</v>
      </c>
      <c r="L34" s="178">
        <v>93.568408999999988</v>
      </c>
      <c r="M34" s="195">
        <v>119.23557599999999</v>
      </c>
      <c r="N34" s="294">
        <v>757.257566</v>
      </c>
      <c r="O34" s="244">
        <v>4.0586292609160905E-2</v>
      </c>
      <c r="P34" s="121"/>
    </row>
    <row r="35" spans="1:16" x14ac:dyDescent="0.2">
      <c r="A35" s="242" t="s">
        <v>3</v>
      </c>
      <c r="B35" s="243">
        <v>35.325436000000003</v>
      </c>
      <c r="C35" s="203">
        <v>27.638000000000002</v>
      </c>
      <c r="D35" s="217">
        <v>25.114901000000003</v>
      </c>
      <c r="E35" s="202">
        <v>12.457528</v>
      </c>
      <c r="F35" s="203">
        <v>7.3983109999999996</v>
      </c>
      <c r="G35" s="217">
        <v>2.418466</v>
      </c>
      <c r="H35" s="202">
        <v>1.9220250000000001</v>
      </c>
      <c r="I35" s="203">
        <v>1.8447449999999999</v>
      </c>
      <c r="J35" s="217">
        <v>3.7446779999999995</v>
      </c>
      <c r="K35" s="202">
        <v>15.554072</v>
      </c>
      <c r="L35" s="203">
        <v>23.785675999999999</v>
      </c>
      <c r="M35" s="217">
        <v>31.691683000000005</v>
      </c>
      <c r="N35" s="294">
        <v>188.895521</v>
      </c>
      <c r="O35" s="244">
        <v>0.11832708544930622</v>
      </c>
      <c r="P35" s="121"/>
    </row>
    <row r="36" spans="1:16" ht="14.25" customHeight="1" x14ac:dyDescent="0.2">
      <c r="A36" s="87" t="s">
        <v>183</v>
      </c>
      <c r="B36" s="87"/>
      <c r="C36" s="87"/>
      <c r="D36" s="9"/>
      <c r="F36" s="11"/>
      <c r="G36" s="123"/>
      <c r="H36" s="123"/>
      <c r="I36" s="123"/>
      <c r="J36" s="123"/>
      <c r="K36" s="123"/>
      <c r="O36" s="4" t="s">
        <v>79</v>
      </c>
    </row>
    <row r="37" spans="1:16" x14ac:dyDescent="0.2">
      <c r="A37" s="87"/>
      <c r="B37" s="87"/>
      <c r="C37" s="87"/>
    </row>
    <row r="38" spans="1:16" x14ac:dyDescent="0.2">
      <c r="B38" s="94"/>
      <c r="C38" s="94"/>
      <c r="D38" s="94"/>
    </row>
    <row r="39" spans="1:16" x14ac:dyDescent="0.2">
      <c r="B39" s="94"/>
      <c r="C39" s="94"/>
      <c r="D39" s="94"/>
    </row>
    <row r="40" spans="1:16" x14ac:dyDescent="0.2">
      <c r="B40" s="94"/>
      <c r="C40" s="94"/>
      <c r="D40" s="94"/>
      <c r="M40" s="129" t="s">
        <v>177</v>
      </c>
      <c r="N40" s="136">
        <f>O7</f>
        <v>9.2599464983477625E-2</v>
      </c>
    </row>
    <row r="41" spans="1:16" x14ac:dyDescent="0.2">
      <c r="B41" s="140"/>
      <c r="C41" s="140"/>
      <c r="D41" s="140"/>
      <c r="M41" s="129" t="s">
        <v>63</v>
      </c>
      <c r="N41" s="136">
        <f>O8</f>
        <v>4.161537095784093E-2</v>
      </c>
    </row>
    <row r="42" spans="1:16" x14ac:dyDescent="0.2">
      <c r="B42" s="94"/>
      <c r="C42" s="94"/>
      <c r="D42" s="94"/>
      <c r="M42" s="129" t="s">
        <v>125</v>
      </c>
      <c r="N42" s="136">
        <f>O9</f>
        <v>4.6322938393508865E-2</v>
      </c>
    </row>
  </sheetData>
  <mergeCells count="6">
    <mergeCell ref="O5:O6"/>
    <mergeCell ref="B5:D5"/>
    <mergeCell ref="E5:G5"/>
    <mergeCell ref="H5:J5"/>
    <mergeCell ref="K5:M5"/>
    <mergeCell ref="N5:N6"/>
  </mergeCells>
  <conditionalFormatting sqref="O10:O25 O28:O35">
    <cfRule type="dataBar" priority="1">
      <dataBar>
        <cfvo type="num" val="0"/>
        <cfvo type="num" val="1"/>
        <color rgb="FF63C384"/>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40"/>
  <sheetViews>
    <sheetView showGridLines="0" zoomScaleNormal="100" zoomScaleSheetLayoutView="100" workbookViewId="0"/>
  </sheetViews>
  <sheetFormatPr defaultColWidth="9.140625" defaultRowHeight="12" x14ac:dyDescent="0.2"/>
  <cols>
    <col min="1" max="1" width="9" style="90" customWidth="1"/>
    <col min="2" max="2" width="90.42578125" style="90" customWidth="1"/>
    <col min="3" max="5" width="9.140625" style="90" customWidth="1"/>
    <col min="6" max="16384" width="9.140625" style="90"/>
  </cols>
  <sheetData>
    <row r="1" spans="1:4" s="102" customFormat="1" ht="18.75" x14ac:dyDescent="0.3">
      <c r="A1" s="190" t="s">
        <v>42</v>
      </c>
    </row>
    <row r="2" spans="1:4" ht="4.5" customHeight="1" x14ac:dyDescent="0.2"/>
    <row r="3" spans="1:4" ht="23.85" customHeight="1" x14ac:dyDescent="0.2">
      <c r="A3" s="275" t="s">
        <v>122</v>
      </c>
      <c r="B3" s="107" t="s">
        <v>123</v>
      </c>
    </row>
    <row r="4" spans="1:4" ht="23.85" customHeight="1" x14ac:dyDescent="0.2">
      <c r="A4" s="275" t="s">
        <v>134</v>
      </c>
      <c r="B4" s="107" t="s">
        <v>135</v>
      </c>
    </row>
    <row r="5" spans="1:4" s="104" customFormat="1" ht="23.85" customHeight="1" x14ac:dyDescent="0.25">
      <c r="A5" s="275" t="s">
        <v>99</v>
      </c>
      <c r="B5" s="107" t="s">
        <v>100</v>
      </c>
      <c r="C5" s="105"/>
      <c r="D5" s="105"/>
    </row>
    <row r="6" spans="1:4" s="104" customFormat="1" ht="7.5" customHeight="1" x14ac:dyDescent="0.25">
      <c r="A6" s="275"/>
      <c r="B6" s="107"/>
      <c r="C6" s="105"/>
      <c r="D6" s="105"/>
    </row>
    <row r="7" spans="1:4" s="104" customFormat="1" ht="23.85" customHeight="1" x14ac:dyDescent="0.25">
      <c r="A7" s="275" t="s">
        <v>275</v>
      </c>
      <c r="B7" s="107" t="s">
        <v>174</v>
      </c>
    </row>
    <row r="8" spans="1:4" s="104" customFormat="1" ht="23.85" customHeight="1" x14ac:dyDescent="0.25">
      <c r="A8" s="275" t="s">
        <v>276</v>
      </c>
      <c r="B8" s="107" t="s">
        <v>176</v>
      </c>
    </row>
    <row r="9" spans="1:4" s="104" customFormat="1" ht="7.5" customHeight="1" x14ac:dyDescent="0.25">
      <c r="A9" s="275"/>
      <c r="B9" s="107"/>
      <c r="C9" s="105"/>
      <c r="D9" s="105"/>
    </row>
    <row r="10" spans="1:4" s="104" customFormat="1" ht="23.85" customHeight="1" x14ac:dyDescent="0.25">
      <c r="A10" s="275" t="s">
        <v>92</v>
      </c>
      <c r="B10" s="107" t="s">
        <v>139</v>
      </c>
    </row>
    <row r="11" spans="1:4" s="104" customFormat="1" ht="23.85" customHeight="1" x14ac:dyDescent="0.25">
      <c r="A11" s="275" t="s">
        <v>83</v>
      </c>
      <c r="B11" s="107" t="s">
        <v>107</v>
      </c>
    </row>
    <row r="12" spans="1:4" s="104" customFormat="1" ht="23.85" customHeight="1" x14ac:dyDescent="0.25">
      <c r="A12" s="275" t="s">
        <v>84</v>
      </c>
      <c r="B12" s="107" t="s">
        <v>108</v>
      </c>
    </row>
    <row r="13" spans="1:4" s="104" customFormat="1" ht="23.85" customHeight="1" x14ac:dyDescent="0.25">
      <c r="A13" s="275" t="s">
        <v>85</v>
      </c>
      <c r="B13" s="107" t="s">
        <v>109</v>
      </c>
    </row>
    <row r="14" spans="1:4" s="104" customFormat="1" ht="23.85" customHeight="1" x14ac:dyDescent="0.25">
      <c r="A14" s="275" t="s">
        <v>95</v>
      </c>
      <c r="B14" s="107" t="s">
        <v>138</v>
      </c>
    </row>
    <row r="15" spans="1:4" s="104" customFormat="1" ht="23.85" customHeight="1" x14ac:dyDescent="0.25">
      <c r="A15" s="275" t="s">
        <v>86</v>
      </c>
      <c r="B15" s="107" t="s">
        <v>110</v>
      </c>
    </row>
    <row r="16" spans="1:4" s="104" customFormat="1" ht="23.85" customHeight="1" x14ac:dyDescent="0.25">
      <c r="A16" s="275" t="s">
        <v>87</v>
      </c>
      <c r="B16" s="107" t="s">
        <v>111</v>
      </c>
    </row>
    <row r="17" spans="1:8" s="104" customFormat="1" ht="23.85" customHeight="1" x14ac:dyDescent="0.25">
      <c r="A17" s="275" t="s">
        <v>88</v>
      </c>
      <c r="B17" s="107" t="s">
        <v>112</v>
      </c>
      <c r="D17" s="106"/>
      <c r="E17" s="106"/>
      <c r="F17" s="106"/>
      <c r="G17" s="106"/>
      <c r="H17" s="106"/>
    </row>
    <row r="18" spans="1:8" s="104" customFormat="1" ht="23.85" customHeight="1" x14ac:dyDescent="0.25">
      <c r="A18" s="275" t="s">
        <v>89</v>
      </c>
      <c r="B18" s="107" t="s">
        <v>113</v>
      </c>
      <c r="D18" s="106"/>
      <c r="E18" s="106"/>
      <c r="F18" s="106"/>
      <c r="G18" s="106"/>
      <c r="H18" s="106"/>
    </row>
    <row r="19" spans="1:8" s="104" customFormat="1" ht="23.85" customHeight="1" x14ac:dyDescent="0.25">
      <c r="A19" s="275" t="s">
        <v>90</v>
      </c>
      <c r="B19" s="107" t="s">
        <v>114</v>
      </c>
      <c r="D19" s="106"/>
      <c r="E19" s="106"/>
      <c r="F19" s="106"/>
      <c r="G19" s="106"/>
      <c r="H19" s="106"/>
    </row>
    <row r="20" spans="1:8" s="104" customFormat="1" ht="23.85" customHeight="1" x14ac:dyDescent="0.25">
      <c r="A20" s="275" t="s">
        <v>91</v>
      </c>
      <c r="B20" s="107" t="s">
        <v>115</v>
      </c>
      <c r="D20" s="106"/>
      <c r="E20" s="106"/>
      <c r="F20" s="106"/>
      <c r="G20" s="106"/>
      <c r="H20" s="106"/>
    </row>
    <row r="21" spans="1:8" s="104" customFormat="1" ht="23.85" customHeight="1" x14ac:dyDescent="0.25">
      <c r="A21" s="275" t="s">
        <v>93</v>
      </c>
      <c r="B21" s="107" t="s">
        <v>116</v>
      </c>
      <c r="D21" s="106"/>
      <c r="E21" s="106"/>
      <c r="F21" s="106"/>
      <c r="G21" s="106"/>
      <c r="H21" s="106"/>
    </row>
    <row r="22" spans="1:8" s="104" customFormat="1" ht="23.85" customHeight="1" x14ac:dyDescent="0.25">
      <c r="A22" s="275" t="s">
        <v>94</v>
      </c>
      <c r="B22" s="107" t="s">
        <v>117</v>
      </c>
      <c r="D22" s="106"/>
      <c r="E22" s="106"/>
      <c r="F22" s="106"/>
      <c r="G22" s="106"/>
      <c r="H22" s="106"/>
    </row>
    <row r="23" spans="1:8" s="104" customFormat="1" ht="23.85" customHeight="1" x14ac:dyDescent="0.25">
      <c r="A23" s="275" t="s">
        <v>96</v>
      </c>
      <c r="B23" s="107" t="s">
        <v>118</v>
      </c>
      <c r="D23" s="106"/>
      <c r="E23" s="106"/>
      <c r="F23" s="106"/>
      <c r="G23" s="106"/>
      <c r="H23" s="106"/>
    </row>
    <row r="24" spans="1:8" s="104" customFormat="1" ht="7.5" customHeight="1" x14ac:dyDescent="0.25"/>
    <row r="25" spans="1:8" s="104" customFormat="1" ht="15" x14ac:dyDescent="0.25">
      <c r="A25" s="273" t="s">
        <v>101</v>
      </c>
    </row>
    <row r="26" spans="1:8" s="107" customFormat="1" ht="23.85" customHeight="1" x14ac:dyDescent="0.2">
      <c r="A26" s="107" t="s">
        <v>169</v>
      </c>
    </row>
    <row r="27" spans="1:8" s="108" customFormat="1" ht="15" x14ac:dyDescent="0.25">
      <c r="A27" s="273" t="s">
        <v>185</v>
      </c>
    </row>
    <row r="28" spans="1:8" s="107" customFormat="1" ht="23.85" customHeight="1" x14ac:dyDescent="0.2">
      <c r="A28" s="107" t="s">
        <v>180</v>
      </c>
    </row>
    <row r="29" spans="1:8" s="108" customFormat="1" ht="15" x14ac:dyDescent="0.25">
      <c r="A29" s="273" t="s">
        <v>104</v>
      </c>
    </row>
    <row r="30" spans="1:8" s="107" customFormat="1" ht="37.5" customHeight="1" x14ac:dyDescent="0.2">
      <c r="A30" s="334" t="s">
        <v>105</v>
      </c>
      <c r="B30" s="334"/>
    </row>
    <row r="31" spans="1:8" s="108" customFormat="1" ht="15" x14ac:dyDescent="0.25">
      <c r="A31" s="273" t="s">
        <v>102</v>
      </c>
    </row>
    <row r="32" spans="1:8" s="107" customFormat="1" ht="23.85" customHeight="1" x14ac:dyDescent="0.2">
      <c r="A32" s="107" t="s">
        <v>106</v>
      </c>
    </row>
    <row r="33" spans="1:2" s="108" customFormat="1" ht="15" x14ac:dyDescent="0.25">
      <c r="A33" s="273" t="s">
        <v>197</v>
      </c>
    </row>
    <row r="34" spans="1:2" s="107" customFormat="1" ht="23.85" customHeight="1" x14ac:dyDescent="0.2">
      <c r="A34" s="107" t="s">
        <v>170</v>
      </c>
      <c r="B34" s="274"/>
    </row>
    <row r="35" spans="1:2" s="108" customFormat="1" ht="15" x14ac:dyDescent="0.25">
      <c r="A35" s="105" t="s">
        <v>196</v>
      </c>
    </row>
    <row r="36" spans="1:2" s="104" customFormat="1" ht="23.85" customHeight="1" x14ac:dyDescent="0.25">
      <c r="A36" s="107" t="s">
        <v>195</v>
      </c>
      <c r="B36" s="274"/>
    </row>
    <row r="37" spans="1:2" s="108" customFormat="1" ht="15" x14ac:dyDescent="0.25">
      <c r="A37" s="105" t="s">
        <v>103</v>
      </c>
    </row>
    <row r="38" spans="1:2" s="107" customFormat="1" ht="22.5" customHeight="1" x14ac:dyDescent="0.2">
      <c r="A38" s="334" t="s">
        <v>293</v>
      </c>
      <c r="B38" s="334"/>
    </row>
    <row r="39" spans="1:2" s="108" customFormat="1" ht="15" x14ac:dyDescent="0.25">
      <c r="A39" s="105" t="s">
        <v>131</v>
      </c>
    </row>
    <row r="40" spans="1:2" s="107" customFormat="1" ht="15" x14ac:dyDescent="0.2">
      <c r="A40" s="107" t="s">
        <v>132</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266</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1167.1619999999994</v>
      </c>
      <c r="C7" s="282">
        <v>1167.1799999999994</v>
      </c>
      <c r="D7" s="283">
        <v>1167.1799999999994</v>
      </c>
      <c r="E7" s="281">
        <v>1167.0999999999995</v>
      </c>
      <c r="F7" s="282">
        <v>1167.0999999999995</v>
      </c>
      <c r="G7" s="283">
        <v>1167.0999999999995</v>
      </c>
      <c r="H7" s="281">
        <v>1140.3779999999995</v>
      </c>
      <c r="I7" s="282">
        <v>1140.3779999999995</v>
      </c>
      <c r="J7" s="283">
        <v>1143.3009999999995</v>
      </c>
      <c r="K7" s="281">
        <v>1143.3509999999994</v>
      </c>
      <c r="L7" s="282">
        <v>1144.4169999999995</v>
      </c>
      <c r="M7" s="283">
        <v>1145.7599999999993</v>
      </c>
      <c r="N7" s="291">
        <v>1145.7599999999993</v>
      </c>
      <c r="O7" s="292">
        <v>2.8520009614700199E-2</v>
      </c>
      <c r="P7" s="131"/>
      <c r="U7" s="64"/>
    </row>
    <row r="8" spans="1:21" x14ac:dyDescent="0.2">
      <c r="A8" s="290" t="s">
        <v>171</v>
      </c>
      <c r="B8" s="281">
        <v>786.66702900000007</v>
      </c>
      <c r="C8" s="282">
        <v>660.99695400000019</v>
      </c>
      <c r="D8" s="283">
        <v>643.91708699999992</v>
      </c>
      <c r="E8" s="281">
        <v>422.32895300000001</v>
      </c>
      <c r="F8" s="282">
        <v>359.03714299999984</v>
      </c>
      <c r="G8" s="283">
        <v>235.81276200000002</v>
      </c>
      <c r="H8" s="281">
        <v>228.03779</v>
      </c>
      <c r="I8" s="282">
        <v>187.14854400000002</v>
      </c>
      <c r="J8" s="283">
        <v>258.44131199999993</v>
      </c>
      <c r="K8" s="281">
        <v>496.4452350000002</v>
      </c>
      <c r="L8" s="282">
        <v>645.09640999999976</v>
      </c>
      <c r="M8" s="283">
        <v>731.26572999999996</v>
      </c>
      <c r="N8" s="291">
        <v>5655.1949490000006</v>
      </c>
      <c r="O8" s="292">
        <v>3.6039239994375444E-2</v>
      </c>
      <c r="P8" s="131"/>
      <c r="U8" s="64"/>
    </row>
    <row r="9" spans="1:21" x14ac:dyDescent="0.2">
      <c r="A9" s="290" t="s">
        <v>172</v>
      </c>
      <c r="B9" s="281">
        <v>630.76089499999989</v>
      </c>
      <c r="C9" s="282">
        <v>478.32338299999992</v>
      </c>
      <c r="D9" s="283">
        <v>481.61028800000003</v>
      </c>
      <c r="E9" s="281">
        <v>297.18402800000001</v>
      </c>
      <c r="F9" s="282">
        <v>240.19890099999995</v>
      </c>
      <c r="G9" s="283">
        <v>127.623752</v>
      </c>
      <c r="H9" s="281">
        <v>112.355966</v>
      </c>
      <c r="I9" s="282">
        <v>94.063570999999996</v>
      </c>
      <c r="J9" s="283">
        <v>129.87044300000002</v>
      </c>
      <c r="K9" s="281">
        <v>337.86903100000006</v>
      </c>
      <c r="L9" s="282">
        <v>458.12372299999998</v>
      </c>
      <c r="M9" s="283">
        <v>581.13580200000001</v>
      </c>
      <c r="N9" s="291">
        <v>3969.1197830000001</v>
      </c>
      <c r="O9" s="293">
        <v>4.6190960580617703E-2</v>
      </c>
      <c r="P9" s="121"/>
      <c r="U9" s="124"/>
    </row>
    <row r="10" spans="1:21" x14ac:dyDescent="0.2">
      <c r="A10" s="242" t="s">
        <v>41</v>
      </c>
      <c r="B10" s="243">
        <v>81.411144000000021</v>
      </c>
      <c r="C10" s="203">
        <v>55.890320000000003</v>
      </c>
      <c r="D10" s="217">
        <v>66.561239</v>
      </c>
      <c r="E10" s="202">
        <v>52.302759999999999</v>
      </c>
      <c r="F10" s="203">
        <v>42.930279999999989</v>
      </c>
      <c r="G10" s="217">
        <v>22.473233</v>
      </c>
      <c r="H10" s="202">
        <v>12.018339999999998</v>
      </c>
      <c r="I10" s="203">
        <v>20.079636000000001</v>
      </c>
      <c r="J10" s="217">
        <v>22.153204000000002</v>
      </c>
      <c r="K10" s="202">
        <v>57.801490000000001</v>
      </c>
      <c r="L10" s="203">
        <v>75.411939000000004</v>
      </c>
      <c r="M10" s="217">
        <v>77.70053200000001</v>
      </c>
      <c r="N10" s="294">
        <v>586.73411699999997</v>
      </c>
      <c r="O10" s="244">
        <v>7.7272591691680576E-2</v>
      </c>
      <c r="P10" s="121"/>
      <c r="U10" s="149"/>
    </row>
    <row r="11" spans="1:21" x14ac:dyDescent="0.2">
      <c r="A11" s="242" t="s">
        <v>40</v>
      </c>
      <c r="B11" s="243">
        <v>7.6907939999999995</v>
      </c>
      <c r="C11" s="178">
        <v>6.8197400000000004</v>
      </c>
      <c r="D11" s="195">
        <v>7.6730419999999997</v>
      </c>
      <c r="E11" s="175">
        <v>5.5139700000000014</v>
      </c>
      <c r="F11" s="178">
        <v>5.1833329999999993</v>
      </c>
      <c r="G11" s="195">
        <v>3.5535600000000005</v>
      </c>
      <c r="H11" s="175">
        <v>2.5958009999999998</v>
      </c>
      <c r="I11" s="178">
        <v>2.7067400000000004</v>
      </c>
      <c r="J11" s="195">
        <v>3.2044840000000003</v>
      </c>
      <c r="K11" s="175">
        <v>5.5353859999999999</v>
      </c>
      <c r="L11" s="178">
        <v>7.2991119999999992</v>
      </c>
      <c r="M11" s="195">
        <v>7.784808</v>
      </c>
      <c r="N11" s="294">
        <v>65.560770000000005</v>
      </c>
      <c r="O11" s="244">
        <v>0.12094446125110787</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0.16836199999999998</v>
      </c>
      <c r="C13" s="178">
        <v>0.14896100000000001</v>
      </c>
      <c r="D13" s="195">
        <v>0.14277299999999998</v>
      </c>
      <c r="E13" s="175">
        <v>0.14961600000000003</v>
      </c>
      <c r="F13" s="178">
        <v>0.169794</v>
      </c>
      <c r="G13" s="195">
        <v>0.24564900000000001</v>
      </c>
      <c r="H13" s="175">
        <v>0.30197000000000002</v>
      </c>
      <c r="I13" s="178">
        <v>0.27899000000000002</v>
      </c>
      <c r="J13" s="195">
        <v>0.22528000000000001</v>
      </c>
      <c r="K13" s="175">
        <v>0.18005000000000002</v>
      </c>
      <c r="L13" s="178">
        <v>0.15067</v>
      </c>
      <c r="M13" s="195">
        <v>0.1658</v>
      </c>
      <c r="N13" s="294">
        <v>2.327915</v>
      </c>
      <c r="O13" s="244">
        <v>0.26525484708832864</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411.14858099999992</v>
      </c>
      <c r="C16" s="178">
        <v>304.00468999999998</v>
      </c>
      <c r="D16" s="195">
        <v>293.55240200000003</v>
      </c>
      <c r="E16" s="175">
        <v>163.59956099999999</v>
      </c>
      <c r="F16" s="178">
        <v>124.875765</v>
      </c>
      <c r="G16" s="195">
        <v>56.465603999999999</v>
      </c>
      <c r="H16" s="175">
        <v>76.351156000000003</v>
      </c>
      <c r="I16" s="178">
        <v>50.839753999999999</v>
      </c>
      <c r="J16" s="195">
        <v>47.169970999999997</v>
      </c>
      <c r="K16" s="175">
        <v>181.76831099999998</v>
      </c>
      <c r="L16" s="178">
        <v>270.60452500000002</v>
      </c>
      <c r="M16" s="195">
        <v>366.06360299999994</v>
      </c>
      <c r="N16" s="294">
        <v>2346.4439229999998</v>
      </c>
      <c r="O16" s="244">
        <v>6.2660545100162043E-2</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0</v>
      </c>
      <c r="C19" s="178">
        <v>0</v>
      </c>
      <c r="D19" s="195">
        <v>0</v>
      </c>
      <c r="E19" s="175">
        <v>0</v>
      </c>
      <c r="F19" s="178">
        <v>0</v>
      </c>
      <c r="G19" s="195">
        <v>0</v>
      </c>
      <c r="H19" s="175">
        <v>0</v>
      </c>
      <c r="I19" s="178">
        <v>0</v>
      </c>
      <c r="J19" s="195">
        <v>0</v>
      </c>
      <c r="K19" s="175">
        <v>0</v>
      </c>
      <c r="L19" s="178">
        <v>0</v>
      </c>
      <c r="M19" s="195">
        <v>0</v>
      </c>
      <c r="N19" s="294">
        <v>0</v>
      </c>
      <c r="O19" s="244">
        <v>0</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26.092162999999999</v>
      </c>
      <c r="C21" s="178">
        <v>25.664997</v>
      </c>
      <c r="D21" s="195">
        <v>29.111464999999999</v>
      </c>
      <c r="E21" s="175">
        <v>25.912504000000002</v>
      </c>
      <c r="F21" s="178">
        <v>27.162637999999998</v>
      </c>
      <c r="G21" s="195">
        <v>22.003756000000003</v>
      </c>
      <c r="H21" s="175">
        <v>1.733908</v>
      </c>
      <c r="I21" s="178">
        <v>0.999</v>
      </c>
      <c r="J21" s="195">
        <v>27.413532</v>
      </c>
      <c r="K21" s="175">
        <v>29.5276</v>
      </c>
      <c r="L21" s="178">
        <v>27.334415</v>
      </c>
      <c r="M21" s="195">
        <v>31.283787</v>
      </c>
      <c r="N21" s="294">
        <v>274.23976500000003</v>
      </c>
      <c r="O21" s="244">
        <v>9.0584095573251325E-2</v>
      </c>
      <c r="P21" s="121"/>
      <c r="U21" s="149"/>
    </row>
    <row r="22" spans="1:21" x14ac:dyDescent="0.2">
      <c r="A22" s="242" t="s">
        <v>33</v>
      </c>
      <c r="B22" s="243">
        <v>1.9E-2</v>
      </c>
      <c r="C22" s="178">
        <v>4.1000000000000002E-2</v>
      </c>
      <c r="D22" s="195">
        <v>0.01</v>
      </c>
      <c r="E22" s="175">
        <v>0.01</v>
      </c>
      <c r="F22" s="178">
        <v>0.152</v>
      </c>
      <c r="G22" s="195">
        <v>0.06</v>
      </c>
      <c r="H22" s="175">
        <v>0.01</v>
      </c>
      <c r="I22" s="178">
        <v>0.01</v>
      </c>
      <c r="J22" s="195">
        <v>0.09</v>
      </c>
      <c r="K22" s="175">
        <v>1.2E-2</v>
      </c>
      <c r="L22" s="178">
        <v>0.05</v>
      </c>
      <c r="M22" s="195">
        <v>3.5000000000000003E-2</v>
      </c>
      <c r="N22" s="294">
        <v>0.499</v>
      </c>
      <c r="O22" s="244">
        <v>1.4578794023249793E-4</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9.0629999999999999E-3</v>
      </c>
      <c r="C24" s="178">
        <v>0.18700299999999997</v>
      </c>
      <c r="D24" s="195">
        <v>0.177145</v>
      </c>
      <c r="E24" s="175">
        <v>2.4495999999999997E-2</v>
      </c>
      <c r="F24" s="178">
        <v>0.13982</v>
      </c>
      <c r="G24" s="195">
        <v>0.101244</v>
      </c>
      <c r="H24" s="175">
        <v>1.2092E-2</v>
      </c>
      <c r="I24" s="178">
        <v>0</v>
      </c>
      <c r="J24" s="195">
        <v>0.23173899999999997</v>
      </c>
      <c r="K24" s="175">
        <v>6.2399999999999997E-2</v>
      </c>
      <c r="L24" s="178">
        <v>4.1859E-2</v>
      </c>
      <c r="M24" s="195">
        <v>0.18668499999999999</v>
      </c>
      <c r="N24" s="294">
        <v>1.173546</v>
      </c>
      <c r="O24" s="244">
        <v>8.6967040953890313E-3</v>
      </c>
      <c r="P24" s="121"/>
      <c r="U24" s="149"/>
    </row>
    <row r="25" spans="1:21" x14ac:dyDescent="0.2">
      <c r="A25" s="242" t="s">
        <v>31</v>
      </c>
      <c r="B25" s="243">
        <v>104.221788</v>
      </c>
      <c r="C25" s="203">
        <v>85.566671999999997</v>
      </c>
      <c r="D25" s="217">
        <v>84.382222000000013</v>
      </c>
      <c r="E25" s="202">
        <v>49.671120999999999</v>
      </c>
      <c r="F25" s="203">
        <v>39.585270999999999</v>
      </c>
      <c r="G25" s="217">
        <v>22.720706</v>
      </c>
      <c r="H25" s="202">
        <v>19.332698999999998</v>
      </c>
      <c r="I25" s="203">
        <v>19.149450999999996</v>
      </c>
      <c r="J25" s="217">
        <v>29.382232999999999</v>
      </c>
      <c r="K25" s="202">
        <v>62.981794000000015</v>
      </c>
      <c r="L25" s="203">
        <v>77.231202999999994</v>
      </c>
      <c r="M25" s="217">
        <v>97.915587000000016</v>
      </c>
      <c r="N25" s="294">
        <v>692.14074699999992</v>
      </c>
      <c r="O25" s="244">
        <v>2.9794193288156669E-2</v>
      </c>
      <c r="P25" s="121"/>
      <c r="U25" s="118"/>
    </row>
    <row r="26" spans="1:21" ht="13.5" customHeight="1" x14ac:dyDescent="0.2">
      <c r="A26" s="288" t="s">
        <v>173</v>
      </c>
      <c r="B26" s="281">
        <v>628.12817799999993</v>
      </c>
      <c r="C26" s="282">
        <v>476.8562290000001</v>
      </c>
      <c r="D26" s="283">
        <v>476.38627600000001</v>
      </c>
      <c r="E26" s="281">
        <v>294.43829899999992</v>
      </c>
      <c r="F26" s="282">
        <v>237.532015</v>
      </c>
      <c r="G26" s="283">
        <v>125.83745</v>
      </c>
      <c r="H26" s="281">
        <v>110.967331</v>
      </c>
      <c r="I26" s="282">
        <v>92.167842999999991</v>
      </c>
      <c r="J26" s="283">
        <v>128.79500200000001</v>
      </c>
      <c r="K26" s="281">
        <v>335.38173000000012</v>
      </c>
      <c r="L26" s="282">
        <v>459.24649999999997</v>
      </c>
      <c r="M26" s="283">
        <v>577.87372500000004</v>
      </c>
      <c r="N26" s="291">
        <v>3943.6105779999994</v>
      </c>
      <c r="O26" s="293">
        <v>5.0588106546408586E-2</v>
      </c>
      <c r="P26" s="11"/>
      <c r="U26" s="94"/>
    </row>
    <row r="27" spans="1:21" ht="12.75" customHeight="1" x14ac:dyDescent="0.2">
      <c r="A27" s="242" t="s">
        <v>26</v>
      </c>
      <c r="B27" s="243">
        <v>118.981962</v>
      </c>
      <c r="C27" s="203">
        <v>100.577151</v>
      </c>
      <c r="D27" s="217">
        <v>100.48952299999999</v>
      </c>
      <c r="E27" s="202">
        <v>69.531046000000003</v>
      </c>
      <c r="F27" s="203">
        <v>61.969164000000006</v>
      </c>
      <c r="G27" s="217">
        <v>50.798279000000008</v>
      </c>
      <c r="H27" s="202">
        <v>46.300227999999997</v>
      </c>
      <c r="I27" s="203">
        <v>33.030141999999998</v>
      </c>
      <c r="J27" s="217">
        <v>42.093615999999997</v>
      </c>
      <c r="K27" s="202">
        <v>75.346830000000011</v>
      </c>
      <c r="L27" s="203">
        <v>96.571960999999988</v>
      </c>
      <c r="M27" s="217">
        <v>102.89491200000001</v>
      </c>
      <c r="N27" s="294">
        <v>898.58481399999994</v>
      </c>
      <c r="O27" s="244">
        <v>4.3330233835637229E-2</v>
      </c>
      <c r="P27" s="121"/>
      <c r="U27" s="94"/>
    </row>
    <row r="28" spans="1:21" ht="12.75" customHeight="1" x14ac:dyDescent="0.2">
      <c r="A28" s="242" t="s">
        <v>0</v>
      </c>
      <c r="B28" s="243">
        <v>0</v>
      </c>
      <c r="C28" s="178">
        <v>0</v>
      </c>
      <c r="D28" s="195">
        <v>0</v>
      </c>
      <c r="E28" s="175">
        <v>0</v>
      </c>
      <c r="F28" s="178">
        <v>0</v>
      </c>
      <c r="G28" s="195">
        <v>0</v>
      </c>
      <c r="H28" s="175">
        <v>0</v>
      </c>
      <c r="I28" s="178">
        <v>0</v>
      </c>
      <c r="J28" s="195">
        <v>0</v>
      </c>
      <c r="K28" s="175">
        <v>0</v>
      </c>
      <c r="L28" s="178">
        <v>0</v>
      </c>
      <c r="M28" s="195">
        <v>0</v>
      </c>
      <c r="N28" s="294">
        <v>0</v>
      </c>
      <c r="O28" s="244">
        <v>0</v>
      </c>
      <c r="P28" s="121"/>
      <c r="U28" s="94"/>
    </row>
    <row r="29" spans="1:21" ht="12.75" customHeight="1" x14ac:dyDescent="0.2">
      <c r="A29" s="242" t="s">
        <v>1</v>
      </c>
      <c r="B29" s="243">
        <v>5.6880999999999995</v>
      </c>
      <c r="C29" s="178">
        <v>4.4794700000000001</v>
      </c>
      <c r="D29" s="195">
        <v>4.2796200000000004</v>
      </c>
      <c r="E29" s="175">
        <v>2.47784</v>
      </c>
      <c r="F29" s="178">
        <v>0.19753000000000001</v>
      </c>
      <c r="G29" s="195">
        <v>8.7389999999999995E-2</v>
      </c>
      <c r="H29" s="175">
        <v>5.2859999999999997E-2</v>
      </c>
      <c r="I29" s="178">
        <v>4.5439999999999994E-2</v>
      </c>
      <c r="J29" s="195">
        <v>7.3609999999999995E-2</v>
      </c>
      <c r="K29" s="175">
        <v>3.3424700000000001</v>
      </c>
      <c r="L29" s="178">
        <v>4.4137599999999999</v>
      </c>
      <c r="M29" s="195">
        <v>5.3640699999999999</v>
      </c>
      <c r="N29" s="294">
        <v>30.502159999999996</v>
      </c>
      <c r="O29" s="244">
        <v>4.5152062324357589E-2</v>
      </c>
      <c r="P29" s="121"/>
      <c r="U29" s="94"/>
    </row>
    <row r="30" spans="1:21" ht="12.75" customHeight="1" x14ac:dyDescent="0.2">
      <c r="A30" s="242" t="s">
        <v>2</v>
      </c>
      <c r="B30" s="243">
        <v>0.65078000000000003</v>
      </c>
      <c r="C30" s="178">
        <v>0.50578000000000001</v>
      </c>
      <c r="D30" s="195">
        <v>0.45262200000000002</v>
      </c>
      <c r="E30" s="175">
        <v>0.18324000000000001</v>
      </c>
      <c r="F30" s="178">
        <v>9.0260000000000007E-2</v>
      </c>
      <c r="G30" s="195">
        <v>3.2119999999999996E-2</v>
      </c>
      <c r="H30" s="175">
        <v>2.5012E-2</v>
      </c>
      <c r="I30" s="178">
        <v>2.3899999999999998E-2</v>
      </c>
      <c r="J30" s="195">
        <v>4.4353000000000004E-2</v>
      </c>
      <c r="K30" s="175">
        <v>0.24939599999999998</v>
      </c>
      <c r="L30" s="178">
        <v>0.42908800000000002</v>
      </c>
      <c r="M30" s="195">
        <v>0.56345000000000001</v>
      </c>
      <c r="N30" s="294">
        <v>3.2500010000000001</v>
      </c>
      <c r="O30" s="244">
        <v>1.2844914806899452E-2</v>
      </c>
      <c r="P30" s="121"/>
    </row>
    <row r="31" spans="1:21" x14ac:dyDescent="0.2">
      <c r="A31" s="242" t="s">
        <v>6</v>
      </c>
      <c r="B31" s="243">
        <v>5.6827500000000004</v>
      </c>
      <c r="C31" s="178">
        <v>4.9111099999999999</v>
      </c>
      <c r="D31" s="195">
        <v>6.2206099999999998</v>
      </c>
      <c r="E31" s="175">
        <v>3.28247</v>
      </c>
      <c r="F31" s="178">
        <v>1.9611399999999999</v>
      </c>
      <c r="G31" s="195">
        <v>1.2309600000000001</v>
      </c>
      <c r="H31" s="175">
        <v>1.0286</v>
      </c>
      <c r="I31" s="178">
        <v>0.94150000000000011</v>
      </c>
      <c r="J31" s="195">
        <v>1.17093</v>
      </c>
      <c r="K31" s="175">
        <v>2.7633599999999996</v>
      </c>
      <c r="L31" s="178">
        <v>4.2102699999999995</v>
      </c>
      <c r="M31" s="195">
        <v>4.5986799999999999</v>
      </c>
      <c r="N31" s="294">
        <v>38.002380000000002</v>
      </c>
      <c r="O31" s="244">
        <v>9.9148482507909377E-2</v>
      </c>
      <c r="P31" s="121"/>
    </row>
    <row r="32" spans="1:21" x14ac:dyDescent="0.2">
      <c r="A32" s="242" t="s">
        <v>25</v>
      </c>
      <c r="B32" s="243">
        <v>305.11193500000007</v>
      </c>
      <c r="C32" s="178">
        <v>221.92631100000003</v>
      </c>
      <c r="D32" s="195">
        <v>227.64719900000003</v>
      </c>
      <c r="E32" s="175">
        <v>146.96088399999996</v>
      </c>
      <c r="F32" s="178">
        <v>121.01714199999999</v>
      </c>
      <c r="G32" s="195">
        <v>49.007878000000005</v>
      </c>
      <c r="H32" s="175">
        <v>43.411784000000019</v>
      </c>
      <c r="I32" s="178">
        <v>40.291259000000004</v>
      </c>
      <c r="J32" s="195">
        <v>58.302736000000003</v>
      </c>
      <c r="K32" s="175">
        <v>165.01718500000007</v>
      </c>
      <c r="L32" s="178">
        <v>223.045807</v>
      </c>
      <c r="M32" s="195">
        <v>292.02919200000002</v>
      </c>
      <c r="N32" s="294">
        <v>1893.7693120000006</v>
      </c>
      <c r="O32" s="244">
        <v>5.6516032995102106E-2</v>
      </c>
      <c r="P32" s="121"/>
    </row>
    <row r="33" spans="1:16" x14ac:dyDescent="0.2">
      <c r="A33" s="242" t="s">
        <v>5</v>
      </c>
      <c r="B33" s="243">
        <v>184.27622899999997</v>
      </c>
      <c r="C33" s="178">
        <v>137.61328500000005</v>
      </c>
      <c r="D33" s="195">
        <v>131.073161</v>
      </c>
      <c r="E33" s="175">
        <v>68.334490999999986</v>
      </c>
      <c r="F33" s="178">
        <v>49.148639000000003</v>
      </c>
      <c r="G33" s="195">
        <v>22.947222999999997</v>
      </c>
      <c r="H33" s="175">
        <v>19.101046999999998</v>
      </c>
      <c r="I33" s="178">
        <v>16.712701999999997</v>
      </c>
      <c r="J33" s="195">
        <v>24.836357000000003</v>
      </c>
      <c r="K33" s="175">
        <v>83.680159000000003</v>
      </c>
      <c r="L33" s="178">
        <v>123.83971399999999</v>
      </c>
      <c r="M33" s="195">
        <v>164.06953099999998</v>
      </c>
      <c r="N33" s="294">
        <v>1025.6325379999998</v>
      </c>
      <c r="O33" s="244">
        <v>5.4970229636166268E-2</v>
      </c>
      <c r="P33" s="121"/>
    </row>
    <row r="34" spans="1:16" x14ac:dyDescent="0.2">
      <c r="A34" s="242" t="s">
        <v>3</v>
      </c>
      <c r="B34" s="243">
        <v>7.7364220000000001</v>
      </c>
      <c r="C34" s="203">
        <v>6.8431220000000001</v>
      </c>
      <c r="D34" s="217">
        <v>6.223541</v>
      </c>
      <c r="E34" s="202">
        <v>3.6683279999999998</v>
      </c>
      <c r="F34" s="203">
        <v>3.1481400000000002</v>
      </c>
      <c r="G34" s="217">
        <v>1.7335999999999998</v>
      </c>
      <c r="H34" s="202">
        <v>1.0478000000000001</v>
      </c>
      <c r="I34" s="203">
        <v>1.1229</v>
      </c>
      <c r="J34" s="217">
        <v>2.2734000000000001</v>
      </c>
      <c r="K34" s="202">
        <v>4.9823300000000001</v>
      </c>
      <c r="L34" s="203">
        <v>6.7359</v>
      </c>
      <c r="M34" s="217">
        <v>8.3538899999999998</v>
      </c>
      <c r="N34" s="294">
        <v>53.869372999999996</v>
      </c>
      <c r="O34" s="244">
        <v>3.3744611139146855E-2</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2.8520009614700199E-2</v>
      </c>
    </row>
    <row r="40" spans="1:16" x14ac:dyDescent="0.2">
      <c r="B40" s="140"/>
      <c r="C40" s="140"/>
      <c r="D40" s="140"/>
      <c r="M40" s="129" t="s">
        <v>63</v>
      </c>
      <c r="N40" s="136">
        <f>O8</f>
        <v>3.6039239994375444E-2</v>
      </c>
    </row>
    <row r="41" spans="1:16" x14ac:dyDescent="0.2">
      <c r="B41" s="94"/>
      <c r="C41" s="94"/>
      <c r="D41" s="94"/>
      <c r="M41" s="129" t="s">
        <v>125</v>
      </c>
      <c r="N41" s="136">
        <f>O9</f>
        <v>4.6190960580617703E-2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{81DFDD2E-FA01-4620-A16E-6B9E02C98F64}</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267</v>
      </c>
      <c r="O1" s="245" t="str">
        <f>'3'!N1</f>
        <v>2020</v>
      </c>
    </row>
    <row r="2" spans="1:21" ht="12" customHeight="1" x14ac:dyDescent="0.2">
      <c r="F2" s="123"/>
      <c r="G2" s="123"/>
      <c r="H2" s="123"/>
      <c r="I2" s="123"/>
      <c r="J2" s="123"/>
      <c r="K2" s="123"/>
    </row>
    <row r="3" spans="1:21" x14ac:dyDescent="0.2">
      <c r="A3" s="8"/>
      <c r="B3" s="148"/>
      <c r="C3" s="148"/>
      <c r="D3" s="148"/>
      <c r="E3" s="148"/>
      <c r="F3" s="129"/>
      <c r="K3" s="129"/>
      <c r="L3" s="147"/>
    </row>
    <row r="4" spans="1:21" ht="12.75" customHeight="1" x14ac:dyDescent="0.2">
      <c r="A4" s="237"/>
      <c r="B4" s="354" t="s">
        <v>45</v>
      </c>
      <c r="C4" s="355"/>
      <c r="D4" s="356"/>
      <c r="E4" s="354" t="s">
        <v>46</v>
      </c>
      <c r="F4" s="355"/>
      <c r="G4" s="356"/>
      <c r="H4" s="354" t="s">
        <v>47</v>
      </c>
      <c r="I4" s="355"/>
      <c r="J4" s="356"/>
      <c r="K4" s="354" t="s">
        <v>48</v>
      </c>
      <c r="L4" s="355"/>
      <c r="M4" s="356"/>
      <c r="N4" s="374" t="s">
        <v>7</v>
      </c>
      <c r="O4" s="376" t="s">
        <v>49</v>
      </c>
    </row>
    <row r="5" spans="1:21" x14ac:dyDescent="0.2">
      <c r="A5" s="238"/>
      <c r="B5" s="239" t="s">
        <v>8</v>
      </c>
      <c r="C5" s="240" t="s">
        <v>9</v>
      </c>
      <c r="D5" s="241" t="s">
        <v>10</v>
      </c>
      <c r="E5" s="239" t="s">
        <v>11</v>
      </c>
      <c r="F5" s="240" t="s">
        <v>12</v>
      </c>
      <c r="G5" s="241" t="s">
        <v>13</v>
      </c>
      <c r="H5" s="239" t="s">
        <v>14</v>
      </c>
      <c r="I5" s="240" t="s">
        <v>15</v>
      </c>
      <c r="J5" s="241" t="s">
        <v>16</v>
      </c>
      <c r="K5" s="239" t="s">
        <v>17</v>
      </c>
      <c r="L5" s="240" t="s">
        <v>18</v>
      </c>
      <c r="M5" s="241" t="s">
        <v>19</v>
      </c>
      <c r="N5" s="375"/>
      <c r="O5" s="377"/>
      <c r="P5" s="129"/>
      <c r="U5" s="129"/>
    </row>
    <row r="6" spans="1:21" ht="13.5" x14ac:dyDescent="0.2">
      <c r="A6" s="290" t="s">
        <v>294</v>
      </c>
      <c r="B6" s="281">
        <v>4410.4620000000004</v>
      </c>
      <c r="C6" s="282">
        <v>4381.5390000000016</v>
      </c>
      <c r="D6" s="283">
        <v>4381.5390000000016</v>
      </c>
      <c r="E6" s="281">
        <v>4381.6650000000018</v>
      </c>
      <c r="F6" s="282">
        <v>4381.8420000000015</v>
      </c>
      <c r="G6" s="283">
        <v>4381.9170000000013</v>
      </c>
      <c r="H6" s="281">
        <v>4366.5850000000009</v>
      </c>
      <c r="I6" s="282">
        <v>4377.3340000000007</v>
      </c>
      <c r="J6" s="283">
        <v>4377.3340000000007</v>
      </c>
      <c r="K6" s="281">
        <v>4377.3340000000007</v>
      </c>
      <c r="L6" s="282">
        <v>4378.3656000000001</v>
      </c>
      <c r="M6" s="283">
        <v>4378.3656000000001</v>
      </c>
      <c r="N6" s="291">
        <v>4378.3656000000001</v>
      </c>
      <c r="O6" s="292">
        <v>0.10898532765035669</v>
      </c>
      <c r="P6" s="131"/>
      <c r="U6" s="64"/>
    </row>
    <row r="7" spans="1:21" x14ac:dyDescent="0.2">
      <c r="A7" s="290" t="s">
        <v>171</v>
      </c>
      <c r="B7" s="281">
        <v>3478.8851694000023</v>
      </c>
      <c r="C7" s="282">
        <v>2847.2091820309365</v>
      </c>
      <c r="D7" s="283">
        <v>2648.1220107869185</v>
      </c>
      <c r="E7" s="281">
        <v>1788.6888127786215</v>
      </c>
      <c r="F7" s="282">
        <v>1694.0325915999997</v>
      </c>
      <c r="G7" s="283">
        <v>1214.3277124000003</v>
      </c>
      <c r="H7" s="281">
        <v>1143.5746189999998</v>
      </c>
      <c r="I7" s="282">
        <v>1187.3935444000001</v>
      </c>
      <c r="J7" s="283">
        <v>1493.3838247999993</v>
      </c>
      <c r="K7" s="281">
        <v>2451.4494630000017</v>
      </c>
      <c r="L7" s="282">
        <v>2876.1587981999996</v>
      </c>
      <c r="M7" s="283">
        <v>3197.1150556000011</v>
      </c>
      <c r="N7" s="291">
        <v>26020.340783996478</v>
      </c>
      <c r="O7" s="292">
        <v>0.16582157020346502</v>
      </c>
      <c r="P7" s="131"/>
      <c r="U7" s="64"/>
    </row>
    <row r="8" spans="1:21" x14ac:dyDescent="0.2">
      <c r="A8" s="290" t="s">
        <v>172</v>
      </c>
      <c r="B8" s="281">
        <v>2810.1793340000004</v>
      </c>
      <c r="C8" s="282">
        <v>2297.008245</v>
      </c>
      <c r="D8" s="283">
        <v>2261.8143840000002</v>
      </c>
      <c r="E8" s="281">
        <v>1420.611474</v>
      </c>
      <c r="F8" s="282">
        <v>1185.0593450000001</v>
      </c>
      <c r="G8" s="283">
        <v>775.02775800000006</v>
      </c>
      <c r="H8" s="281">
        <v>702.08341199999995</v>
      </c>
      <c r="I8" s="282">
        <v>737.09703999999999</v>
      </c>
      <c r="J8" s="283">
        <v>950.64793399999996</v>
      </c>
      <c r="K8" s="281">
        <v>1678.2710920000004</v>
      </c>
      <c r="L8" s="282">
        <v>2227.1947129999999</v>
      </c>
      <c r="M8" s="283">
        <v>2599.2203640000002</v>
      </c>
      <c r="N8" s="291">
        <v>19644.215095000003</v>
      </c>
      <c r="O8" s="293">
        <v>0.22861118199977498</v>
      </c>
      <c r="P8" s="121"/>
      <c r="U8" s="124"/>
    </row>
    <row r="9" spans="1:21" x14ac:dyDescent="0.2">
      <c r="A9" s="242" t="s">
        <v>41</v>
      </c>
      <c r="B9" s="243">
        <v>112.543263</v>
      </c>
      <c r="C9" s="203">
        <v>112.225617</v>
      </c>
      <c r="D9" s="217">
        <v>99.897691000000009</v>
      </c>
      <c r="E9" s="202">
        <v>89.029392999999999</v>
      </c>
      <c r="F9" s="203">
        <v>81.144441999999998</v>
      </c>
      <c r="G9" s="217">
        <v>34.219241000000004</v>
      </c>
      <c r="H9" s="202">
        <v>18.768915</v>
      </c>
      <c r="I9" s="203">
        <v>12.582078000000001</v>
      </c>
      <c r="J9" s="217">
        <v>24.857595</v>
      </c>
      <c r="K9" s="202">
        <v>91.633116000000015</v>
      </c>
      <c r="L9" s="203">
        <v>143.59043800000001</v>
      </c>
      <c r="M9" s="217">
        <v>166.07055300000002</v>
      </c>
      <c r="N9" s="294">
        <v>986.56234199999994</v>
      </c>
      <c r="O9" s="244">
        <v>0.12992977027063543</v>
      </c>
      <c r="P9" s="121"/>
      <c r="U9" s="149"/>
    </row>
    <row r="10" spans="1:21" x14ac:dyDescent="0.2">
      <c r="A10" s="242" t="s">
        <v>40</v>
      </c>
      <c r="B10" s="243">
        <v>4.0172210000000002</v>
      </c>
      <c r="C10" s="178">
        <v>4.0879250000000003</v>
      </c>
      <c r="D10" s="195">
        <v>3.9522899999999996</v>
      </c>
      <c r="E10" s="175">
        <v>3.5121729999999998</v>
      </c>
      <c r="F10" s="178">
        <v>3.2875150000000004</v>
      </c>
      <c r="G10" s="195">
        <v>1.9135820000000001</v>
      </c>
      <c r="H10" s="175">
        <v>2.6049499999999997</v>
      </c>
      <c r="I10" s="178">
        <v>2.4017220000000004</v>
      </c>
      <c r="J10" s="195">
        <v>3.7504430000000002</v>
      </c>
      <c r="K10" s="175">
        <v>4.2518519999999995</v>
      </c>
      <c r="L10" s="178">
        <v>4.3710389999999997</v>
      </c>
      <c r="M10" s="195">
        <v>4.2361490000000002</v>
      </c>
      <c r="N10" s="294">
        <v>42.386860999999996</v>
      </c>
      <c r="O10" s="244">
        <v>7.8193957572044906E-2</v>
      </c>
      <c r="P10" s="121"/>
      <c r="U10" s="149"/>
    </row>
    <row r="11" spans="1:21" x14ac:dyDescent="0.2">
      <c r="A11" s="242" t="s">
        <v>39</v>
      </c>
      <c r="B11" s="243">
        <v>0</v>
      </c>
      <c r="C11" s="178">
        <v>0</v>
      </c>
      <c r="D11" s="195">
        <v>0</v>
      </c>
      <c r="E11" s="175">
        <v>0</v>
      </c>
      <c r="F11" s="178">
        <v>0</v>
      </c>
      <c r="G11" s="195">
        <v>0</v>
      </c>
      <c r="H11" s="175">
        <v>0</v>
      </c>
      <c r="I11" s="178">
        <v>0</v>
      </c>
      <c r="J11" s="195">
        <v>0</v>
      </c>
      <c r="K11" s="175">
        <v>0</v>
      </c>
      <c r="L11" s="178">
        <v>4.1000000000000002E-2</v>
      </c>
      <c r="M11" s="195">
        <v>0</v>
      </c>
      <c r="N11" s="294">
        <v>4.1000000000000002E-2</v>
      </c>
      <c r="O11" s="244">
        <v>4.4714619047795458E-6</v>
      </c>
      <c r="P11" s="121"/>
      <c r="U11" s="149"/>
    </row>
    <row r="12" spans="1:21" x14ac:dyDescent="0.2">
      <c r="A12" s="242" t="s">
        <v>64</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65</v>
      </c>
      <c r="B13" s="243">
        <v>0</v>
      </c>
      <c r="C13" s="178">
        <v>0</v>
      </c>
      <c r="D13" s="195">
        <v>0</v>
      </c>
      <c r="E13" s="175">
        <v>0</v>
      </c>
      <c r="F13" s="178">
        <v>0</v>
      </c>
      <c r="G13" s="195">
        <v>0</v>
      </c>
      <c r="H13" s="175">
        <v>0</v>
      </c>
      <c r="I13" s="178">
        <v>0</v>
      </c>
      <c r="J13" s="195">
        <v>0</v>
      </c>
      <c r="K13" s="175">
        <v>0</v>
      </c>
      <c r="L13" s="178">
        <v>0</v>
      </c>
      <c r="M13" s="195">
        <v>0</v>
      </c>
      <c r="N13" s="294">
        <v>0</v>
      </c>
      <c r="O13" s="244">
        <v>0</v>
      </c>
      <c r="P13" s="121"/>
      <c r="U13" s="149"/>
    </row>
    <row r="14" spans="1:21" x14ac:dyDescent="0.2">
      <c r="A14" s="242" t="s">
        <v>66</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38</v>
      </c>
      <c r="B15" s="243">
        <v>2032.2202269999998</v>
      </c>
      <c r="C15" s="178">
        <v>1599.4701110000001</v>
      </c>
      <c r="D15" s="195">
        <v>1569.292156</v>
      </c>
      <c r="E15" s="175">
        <v>913.90452000000005</v>
      </c>
      <c r="F15" s="178">
        <v>748.57791399999996</v>
      </c>
      <c r="G15" s="195">
        <v>375.68582100000003</v>
      </c>
      <c r="H15" s="175">
        <v>220.87954000000002</v>
      </c>
      <c r="I15" s="178">
        <v>249.98171500000001</v>
      </c>
      <c r="J15" s="195">
        <v>458.95953000000003</v>
      </c>
      <c r="K15" s="175">
        <v>1075.8806850000001</v>
      </c>
      <c r="L15" s="178">
        <v>1480.3682470000001</v>
      </c>
      <c r="M15" s="195">
        <v>1771.8568720000001</v>
      </c>
      <c r="N15" s="294">
        <v>12497.077338000001</v>
      </c>
      <c r="O15" s="244">
        <v>0.33372784684186213</v>
      </c>
      <c r="P15" s="121"/>
      <c r="U15" s="149"/>
    </row>
    <row r="16" spans="1:21" x14ac:dyDescent="0.2">
      <c r="A16" s="242" t="s">
        <v>77</v>
      </c>
      <c r="B16" s="243">
        <v>0</v>
      </c>
      <c r="C16" s="178">
        <v>0</v>
      </c>
      <c r="D16" s="195">
        <v>0</v>
      </c>
      <c r="E16" s="175">
        <v>0</v>
      </c>
      <c r="F16" s="178">
        <v>0</v>
      </c>
      <c r="G16" s="195">
        <v>0</v>
      </c>
      <c r="H16" s="175">
        <v>0</v>
      </c>
      <c r="I16" s="178">
        <v>0</v>
      </c>
      <c r="J16" s="195">
        <v>0</v>
      </c>
      <c r="K16" s="175">
        <v>0</v>
      </c>
      <c r="L16" s="178">
        <v>0</v>
      </c>
      <c r="M16" s="195">
        <v>0</v>
      </c>
      <c r="N16" s="294">
        <v>0</v>
      </c>
      <c r="O16" s="244">
        <v>0</v>
      </c>
      <c r="P16" s="121"/>
      <c r="U16" s="149"/>
    </row>
    <row r="17" spans="1:21" x14ac:dyDescent="0.2">
      <c r="A17" s="242" t="s">
        <v>37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36</v>
      </c>
      <c r="B18" s="243">
        <v>10.432499999999999</v>
      </c>
      <c r="C18" s="178">
        <v>9.673</v>
      </c>
      <c r="D18" s="195">
        <v>4.8757700000000002</v>
      </c>
      <c r="E18" s="175">
        <v>4.9588000000000001</v>
      </c>
      <c r="F18" s="178">
        <v>9.242799999999999</v>
      </c>
      <c r="G18" s="195">
        <v>13.108540000000001</v>
      </c>
      <c r="H18" s="175">
        <v>9.1381700000000006</v>
      </c>
      <c r="I18" s="178">
        <v>10.295530000000001</v>
      </c>
      <c r="J18" s="195">
        <v>17.364078999999997</v>
      </c>
      <c r="K18" s="175">
        <v>4.2226679999999996</v>
      </c>
      <c r="L18" s="178">
        <v>2.812621</v>
      </c>
      <c r="M18" s="195">
        <v>5.8620239999999999</v>
      </c>
      <c r="N18" s="294">
        <v>101.98650200000002</v>
      </c>
      <c r="O18" s="244">
        <v>0.10514864205449091</v>
      </c>
      <c r="P18" s="121"/>
      <c r="U18" s="149"/>
    </row>
    <row r="19" spans="1:21" x14ac:dyDescent="0.2">
      <c r="A19" s="242" t="s">
        <v>35</v>
      </c>
      <c r="B19" s="243">
        <v>1.3761920000000001</v>
      </c>
      <c r="C19" s="178">
        <v>3.7512530000000002</v>
      </c>
      <c r="D19" s="195">
        <v>1.5323330000000002</v>
      </c>
      <c r="E19" s="175">
        <v>1.1178379999999999</v>
      </c>
      <c r="F19" s="178">
        <v>0.920126</v>
      </c>
      <c r="G19" s="195">
        <v>0.75080899999999995</v>
      </c>
      <c r="H19" s="175">
        <v>0.74216700000000002</v>
      </c>
      <c r="I19" s="178">
        <v>0.88324900000000006</v>
      </c>
      <c r="J19" s="195">
        <v>0.96196900000000007</v>
      </c>
      <c r="K19" s="175">
        <v>1.7840530000000001</v>
      </c>
      <c r="L19" s="178">
        <v>2.450717</v>
      </c>
      <c r="M19" s="195">
        <v>3.0816599999999998</v>
      </c>
      <c r="N19" s="294">
        <v>19.352366</v>
      </c>
      <c r="O19" s="244">
        <v>0.20806229141617577</v>
      </c>
      <c r="P19" s="121"/>
      <c r="U19" s="149"/>
    </row>
    <row r="20" spans="1:21" x14ac:dyDescent="0.2">
      <c r="A20" s="242" t="s">
        <v>34</v>
      </c>
      <c r="B20" s="243">
        <v>0.53794534563468799</v>
      </c>
      <c r="C20" s="178">
        <v>10.080240792228313</v>
      </c>
      <c r="D20" s="195">
        <v>7.4013962083073137</v>
      </c>
      <c r="E20" s="175">
        <v>8.9185067375130469</v>
      </c>
      <c r="F20" s="178">
        <v>7.5472623428074002</v>
      </c>
      <c r="G20" s="195">
        <v>6.6761382892824708</v>
      </c>
      <c r="H20" s="175">
        <v>7.2393098707196915</v>
      </c>
      <c r="I20" s="178">
        <v>8.4120763850358209</v>
      </c>
      <c r="J20" s="195">
        <v>1.241790063634447</v>
      </c>
      <c r="K20" s="175">
        <v>7.7763183098015674</v>
      </c>
      <c r="L20" s="178">
        <v>6.9582327776172361</v>
      </c>
      <c r="M20" s="195">
        <v>7.3847005910485608</v>
      </c>
      <c r="N20" s="294">
        <v>80.173917713630544</v>
      </c>
      <c r="O20" s="244">
        <v>2.6482234714041181E-2</v>
      </c>
      <c r="P20" s="121"/>
      <c r="U20" s="149"/>
    </row>
    <row r="21" spans="1:21" x14ac:dyDescent="0.2">
      <c r="A21" s="242" t="s">
        <v>33</v>
      </c>
      <c r="B21" s="243">
        <v>72.354987999999992</v>
      </c>
      <c r="C21" s="178">
        <v>73.236806000000016</v>
      </c>
      <c r="D21" s="195">
        <v>49.571365</v>
      </c>
      <c r="E21" s="175">
        <v>19.392790000000002</v>
      </c>
      <c r="F21" s="178">
        <v>23.208382</v>
      </c>
      <c r="G21" s="195">
        <v>54.726360000000007</v>
      </c>
      <c r="H21" s="175">
        <v>71.622808000000006</v>
      </c>
      <c r="I21" s="178">
        <v>81.514440000000008</v>
      </c>
      <c r="J21" s="195">
        <v>68.503264000000016</v>
      </c>
      <c r="K21" s="175">
        <v>57.120175000000003</v>
      </c>
      <c r="L21" s="178">
        <v>53.864840999999998</v>
      </c>
      <c r="M21" s="195">
        <v>33.667722999999995</v>
      </c>
      <c r="N21" s="294">
        <v>658.78394200000014</v>
      </c>
      <c r="O21" s="244">
        <v>0.19247044882249581</v>
      </c>
      <c r="P21" s="121"/>
      <c r="U21" s="149"/>
    </row>
    <row r="22" spans="1:21" x14ac:dyDescent="0.2">
      <c r="A22" s="242" t="s">
        <v>3</v>
      </c>
      <c r="B22" s="243">
        <v>0</v>
      </c>
      <c r="C22" s="178">
        <v>0</v>
      </c>
      <c r="D22" s="195">
        <v>0</v>
      </c>
      <c r="E22" s="175">
        <v>0</v>
      </c>
      <c r="F22" s="178">
        <v>0</v>
      </c>
      <c r="G22" s="195">
        <v>0</v>
      </c>
      <c r="H22" s="175">
        <v>0</v>
      </c>
      <c r="I22" s="178">
        <v>0</v>
      </c>
      <c r="J22" s="195">
        <v>0</v>
      </c>
      <c r="K22" s="175">
        <v>0</v>
      </c>
      <c r="L22" s="178">
        <v>0</v>
      </c>
      <c r="M22" s="195">
        <v>0</v>
      </c>
      <c r="N22" s="294">
        <v>0</v>
      </c>
      <c r="O22" s="244">
        <v>0</v>
      </c>
      <c r="P22" s="121"/>
      <c r="U22" s="149"/>
    </row>
    <row r="23" spans="1:21" x14ac:dyDescent="0.2">
      <c r="A23" s="242" t="s">
        <v>32</v>
      </c>
      <c r="B23" s="243">
        <v>0.90900000000000003</v>
      </c>
      <c r="C23" s="178">
        <v>0.59490900000000013</v>
      </c>
      <c r="D23" s="195">
        <v>0.40081600000000001</v>
      </c>
      <c r="E23" s="175">
        <v>0.21710000000000002</v>
      </c>
      <c r="F23" s="178">
        <v>0.16119999999999998</v>
      </c>
      <c r="G23" s="195">
        <v>4.6900000000000004E-2</v>
      </c>
      <c r="H23" s="175">
        <v>2.5651999999999999</v>
      </c>
      <c r="I23" s="178">
        <v>3.1199999999999999E-2</v>
      </c>
      <c r="J23" s="195">
        <v>8.3000000000000004E-2</v>
      </c>
      <c r="K23" s="175">
        <v>0.2571</v>
      </c>
      <c r="L23" s="178">
        <v>5.995457</v>
      </c>
      <c r="M23" s="195">
        <v>0.56375600000000003</v>
      </c>
      <c r="N23" s="294">
        <v>11.825638</v>
      </c>
      <c r="O23" s="244">
        <v>8.763531589318882E-2</v>
      </c>
      <c r="P23" s="121"/>
      <c r="U23" s="149"/>
    </row>
    <row r="24" spans="1:21" x14ac:dyDescent="0.2">
      <c r="A24" s="242" t="s">
        <v>31</v>
      </c>
      <c r="B24" s="243">
        <v>575.78799765436531</v>
      </c>
      <c r="C24" s="203">
        <v>483.88838320777165</v>
      </c>
      <c r="D24" s="217">
        <v>524.89056679169266</v>
      </c>
      <c r="E24" s="202">
        <v>379.56035326248684</v>
      </c>
      <c r="F24" s="203">
        <v>310.96970365719267</v>
      </c>
      <c r="G24" s="217">
        <v>287.90036671071755</v>
      </c>
      <c r="H24" s="202">
        <v>368.52235212928025</v>
      </c>
      <c r="I24" s="203">
        <v>370.99502961496421</v>
      </c>
      <c r="J24" s="217">
        <v>374.92626393636544</v>
      </c>
      <c r="K24" s="202">
        <v>435.34512469019847</v>
      </c>
      <c r="L24" s="203">
        <v>526.74212022238271</v>
      </c>
      <c r="M24" s="217">
        <v>606.49692640895148</v>
      </c>
      <c r="N24" s="294">
        <v>5246.0251882863695</v>
      </c>
      <c r="O24" s="244">
        <v>0.22582269449069522</v>
      </c>
      <c r="P24" s="121"/>
      <c r="U24" s="118"/>
    </row>
    <row r="25" spans="1:21" ht="13.5" customHeight="1" x14ac:dyDescent="0.2">
      <c r="A25" s="288" t="s">
        <v>203</v>
      </c>
      <c r="B25" s="281">
        <v>-1506.31</v>
      </c>
      <c r="C25" s="282">
        <v>-1187.3869999999999</v>
      </c>
      <c r="D25" s="283">
        <v>-1174.172</v>
      </c>
      <c r="E25" s="281">
        <v>-711.44600000000003</v>
      </c>
      <c r="F25" s="282">
        <v>-566.14200000000005</v>
      </c>
      <c r="G25" s="283">
        <v>-306.024</v>
      </c>
      <c r="H25" s="281">
        <v>-157.2021</v>
      </c>
      <c r="I25" s="282">
        <v>-194.52799999999999</v>
      </c>
      <c r="J25" s="283">
        <v>-354.13799999999998</v>
      </c>
      <c r="K25" s="281">
        <v>-827.93299999999999</v>
      </c>
      <c r="L25" s="282">
        <v>-1126.3409999999999</v>
      </c>
      <c r="M25" s="283">
        <v>-1349.2449999999999</v>
      </c>
      <c r="N25" s="291">
        <v>-9460.8680999999997</v>
      </c>
      <c r="O25" s="293"/>
      <c r="P25" s="11"/>
      <c r="U25" s="94"/>
    </row>
    <row r="26" spans="1:21" ht="13.5" customHeight="1" x14ac:dyDescent="0.2">
      <c r="A26" s="288" t="s">
        <v>173</v>
      </c>
      <c r="B26" s="281">
        <v>1228.7718430000002</v>
      </c>
      <c r="C26" s="282">
        <v>1008.640882</v>
      </c>
      <c r="D26" s="283">
        <v>1010.784932</v>
      </c>
      <c r="E26" s="281">
        <v>645.02506399999993</v>
      </c>
      <c r="F26" s="282">
        <v>533.00380499999994</v>
      </c>
      <c r="G26" s="283">
        <v>396.06861200000009</v>
      </c>
      <c r="H26" s="281">
        <v>467.47870700000004</v>
      </c>
      <c r="I26" s="282">
        <v>460.73956199999992</v>
      </c>
      <c r="J26" s="283">
        <v>558.334067</v>
      </c>
      <c r="K26" s="281">
        <v>766.36362600000007</v>
      </c>
      <c r="L26" s="282">
        <v>1011.388046</v>
      </c>
      <c r="M26" s="283">
        <v>1184.9034910000003</v>
      </c>
      <c r="N26" s="291">
        <v>9271.5026370000014</v>
      </c>
      <c r="O26" s="293">
        <v>0.11893358990930882</v>
      </c>
      <c r="P26" s="11"/>
      <c r="U26" s="94"/>
    </row>
    <row r="27" spans="1:21" ht="12.75" customHeight="1" x14ac:dyDescent="0.2">
      <c r="A27" s="242" t="s">
        <v>26</v>
      </c>
      <c r="B27" s="243">
        <v>597.46098400000005</v>
      </c>
      <c r="C27" s="203">
        <v>511.84033400000004</v>
      </c>
      <c r="D27" s="217">
        <v>505.24113700000009</v>
      </c>
      <c r="E27" s="202">
        <v>321.80123099999997</v>
      </c>
      <c r="F27" s="203">
        <v>300.20651599999997</v>
      </c>
      <c r="G27" s="217">
        <v>274.16272800000002</v>
      </c>
      <c r="H27" s="202">
        <v>360.66772300000002</v>
      </c>
      <c r="I27" s="203">
        <v>350.41465599999998</v>
      </c>
      <c r="J27" s="217">
        <v>413.49421699999999</v>
      </c>
      <c r="K27" s="202">
        <v>425.31982799999997</v>
      </c>
      <c r="L27" s="203">
        <v>520.19387400000005</v>
      </c>
      <c r="M27" s="217">
        <v>561.02424100000007</v>
      </c>
      <c r="N27" s="294">
        <v>5141.8274690000007</v>
      </c>
      <c r="O27" s="244">
        <v>0.24794163344749423</v>
      </c>
      <c r="P27" s="121"/>
      <c r="U27" s="94"/>
    </row>
    <row r="28" spans="1:21" ht="12.75" customHeight="1" x14ac:dyDescent="0.2">
      <c r="A28" s="242" t="s">
        <v>0</v>
      </c>
      <c r="B28" s="243">
        <v>30.839653999999996</v>
      </c>
      <c r="C28" s="178">
        <v>21.391223</v>
      </c>
      <c r="D28" s="195">
        <v>42.694679999999998</v>
      </c>
      <c r="E28" s="175">
        <v>44.058656999999997</v>
      </c>
      <c r="F28" s="178">
        <v>16.143058999999997</v>
      </c>
      <c r="G28" s="195">
        <v>10.6317</v>
      </c>
      <c r="H28" s="175">
        <v>16.953680000000002</v>
      </c>
      <c r="I28" s="178">
        <v>21.949862000000003</v>
      </c>
      <c r="J28" s="195">
        <v>11.589962</v>
      </c>
      <c r="K28" s="175">
        <v>20.910440000000001</v>
      </c>
      <c r="L28" s="178">
        <v>41.408530999999996</v>
      </c>
      <c r="M28" s="195">
        <v>78.064449999999994</v>
      </c>
      <c r="N28" s="294">
        <v>356.635898</v>
      </c>
      <c r="O28" s="244">
        <v>0.16645736068184797</v>
      </c>
      <c r="P28" s="121"/>
      <c r="U28" s="94"/>
    </row>
    <row r="29" spans="1:21" ht="12.75" customHeight="1" x14ac:dyDescent="0.2">
      <c r="A29" s="242" t="s">
        <v>1</v>
      </c>
      <c r="B29" s="243">
        <v>3.7918000000000003</v>
      </c>
      <c r="C29" s="178">
        <v>2.9083999999999994</v>
      </c>
      <c r="D29" s="195">
        <v>2.7155</v>
      </c>
      <c r="E29" s="175">
        <v>2.5643000000000002</v>
      </c>
      <c r="F29" s="178">
        <v>1.1227599999999998</v>
      </c>
      <c r="G29" s="195">
        <v>0.1822</v>
      </c>
      <c r="H29" s="175">
        <v>0.29799999999999999</v>
      </c>
      <c r="I29" s="178">
        <v>0.2324</v>
      </c>
      <c r="J29" s="195">
        <v>0.3175</v>
      </c>
      <c r="K29" s="175">
        <v>2.4513400000000001</v>
      </c>
      <c r="L29" s="178">
        <v>3.5287000000000002</v>
      </c>
      <c r="M29" s="195">
        <v>4.0758999999999999</v>
      </c>
      <c r="N29" s="294">
        <v>24.188800000000004</v>
      </c>
      <c r="O29" s="244">
        <v>3.5806454531463382E-2</v>
      </c>
      <c r="P29" s="121"/>
      <c r="U29" s="94"/>
    </row>
    <row r="30" spans="1:21" ht="12.75" customHeight="1" x14ac:dyDescent="0.2">
      <c r="A30" s="242" t="s">
        <v>2</v>
      </c>
      <c r="B30" s="243">
        <v>6.9239420000000003</v>
      </c>
      <c r="C30" s="178">
        <v>3.5733790000000001</v>
      </c>
      <c r="D30" s="195">
        <v>4.3281780000000003</v>
      </c>
      <c r="E30" s="175">
        <v>2.6018080000000001</v>
      </c>
      <c r="F30" s="178">
        <v>1.912388</v>
      </c>
      <c r="G30" s="195">
        <v>4.2209700000000003</v>
      </c>
      <c r="H30" s="175">
        <v>1.5764800000000001</v>
      </c>
      <c r="I30" s="178">
        <v>0.82880999999999994</v>
      </c>
      <c r="J30" s="195">
        <v>1.74868</v>
      </c>
      <c r="K30" s="175">
        <v>0.122645</v>
      </c>
      <c r="L30" s="178">
        <v>0.16552600000000001</v>
      </c>
      <c r="M30" s="195">
        <v>9.0540999999999996E-2</v>
      </c>
      <c r="N30" s="294">
        <v>28.093347000000001</v>
      </c>
      <c r="O30" s="244">
        <v>0.11103278086857953</v>
      </c>
      <c r="P30" s="121"/>
    </row>
    <row r="31" spans="1:21" x14ac:dyDescent="0.2">
      <c r="A31" s="242" t="s">
        <v>6</v>
      </c>
      <c r="B31" s="243">
        <v>1.288689</v>
      </c>
      <c r="C31" s="178">
        <v>1.3094030000000001</v>
      </c>
      <c r="D31" s="195">
        <v>1.312826</v>
      </c>
      <c r="E31" s="175">
        <v>1.241047</v>
      </c>
      <c r="F31" s="178">
        <v>1.2735970000000001</v>
      </c>
      <c r="G31" s="195">
        <v>0.818021</v>
      </c>
      <c r="H31" s="175">
        <v>1.1776059999999999</v>
      </c>
      <c r="I31" s="178">
        <v>1.05629</v>
      </c>
      <c r="J31" s="195">
        <v>2.1355599999999999</v>
      </c>
      <c r="K31" s="175">
        <v>2.1427560000000003</v>
      </c>
      <c r="L31" s="178">
        <v>1.8978809999999999</v>
      </c>
      <c r="M31" s="195">
        <v>1.251919</v>
      </c>
      <c r="N31" s="294">
        <v>16.905595000000002</v>
      </c>
      <c r="O31" s="244">
        <v>4.4106818839854248E-2</v>
      </c>
      <c r="P31" s="121"/>
    </row>
    <row r="32" spans="1:21" x14ac:dyDescent="0.2">
      <c r="A32" s="242" t="s">
        <v>25</v>
      </c>
      <c r="B32" s="243">
        <v>392.99054100000001</v>
      </c>
      <c r="C32" s="178">
        <v>312.72904299999999</v>
      </c>
      <c r="D32" s="195">
        <v>309.49033500000002</v>
      </c>
      <c r="E32" s="175">
        <v>190.35042899999999</v>
      </c>
      <c r="F32" s="178">
        <v>151.35357100000002</v>
      </c>
      <c r="G32" s="195">
        <v>75.611177999999995</v>
      </c>
      <c r="H32" s="175">
        <v>63.021261999999993</v>
      </c>
      <c r="I32" s="178">
        <v>62.288361999999992</v>
      </c>
      <c r="J32" s="195">
        <v>92.95531800000002</v>
      </c>
      <c r="K32" s="175">
        <v>220.60022800000007</v>
      </c>
      <c r="L32" s="178">
        <v>305.4030800000001</v>
      </c>
      <c r="M32" s="195">
        <v>363.0876780000001</v>
      </c>
      <c r="N32" s="294">
        <v>2539.8810250000006</v>
      </c>
      <c r="O32" s="244">
        <v>7.5798038812307955E-2</v>
      </c>
      <c r="P32" s="121"/>
    </row>
    <row r="33" spans="1:16" x14ac:dyDescent="0.2">
      <c r="A33" s="242" t="s">
        <v>5</v>
      </c>
      <c r="B33" s="243">
        <v>192.71616500000002</v>
      </c>
      <c r="C33" s="178">
        <v>152.53782499999997</v>
      </c>
      <c r="D33" s="195">
        <v>142.61618099999998</v>
      </c>
      <c r="E33" s="175">
        <v>80.873387999999991</v>
      </c>
      <c r="F33" s="178">
        <v>60.030731000000003</v>
      </c>
      <c r="G33" s="195">
        <v>30.107869999999998</v>
      </c>
      <c r="H33" s="175">
        <v>23.580786</v>
      </c>
      <c r="I33" s="178">
        <v>23.774652000000003</v>
      </c>
      <c r="J33" s="195">
        <v>35.568203999999994</v>
      </c>
      <c r="K33" s="175">
        <v>93.29145699999998</v>
      </c>
      <c r="L33" s="178">
        <v>136.77018799999999</v>
      </c>
      <c r="M33" s="195">
        <v>175.06513100000001</v>
      </c>
      <c r="N33" s="294">
        <v>1146.9325780000001</v>
      </c>
      <c r="O33" s="244">
        <v>6.1471477214249802E-2</v>
      </c>
      <c r="P33" s="121"/>
    </row>
    <row r="34" spans="1:16" x14ac:dyDescent="0.2">
      <c r="A34" s="242" t="s">
        <v>3</v>
      </c>
      <c r="B34" s="243">
        <v>2.760068</v>
      </c>
      <c r="C34" s="203">
        <v>2.3512750000000002</v>
      </c>
      <c r="D34" s="217">
        <v>2.3860949999999996</v>
      </c>
      <c r="E34" s="202">
        <v>1.5342040000000001</v>
      </c>
      <c r="F34" s="203">
        <v>0.96118300000000001</v>
      </c>
      <c r="G34" s="217">
        <v>0.33394499999999999</v>
      </c>
      <c r="H34" s="202">
        <v>0.20317000000000002</v>
      </c>
      <c r="I34" s="203">
        <v>0.19453000000000001</v>
      </c>
      <c r="J34" s="217">
        <v>0.52462599999999993</v>
      </c>
      <c r="K34" s="202">
        <v>1.524932</v>
      </c>
      <c r="L34" s="203">
        <v>2.0202659999999999</v>
      </c>
      <c r="M34" s="217">
        <v>2.2436310000000002</v>
      </c>
      <c r="N34" s="294">
        <v>17.037924999999998</v>
      </c>
      <c r="O34" s="244">
        <v>1.0672820597762455E-2</v>
      </c>
      <c r="P34" s="121"/>
    </row>
    <row r="35" spans="1:16" ht="12" customHeight="1" x14ac:dyDescent="0.2">
      <c r="A35" s="87" t="s">
        <v>202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O6</f>
        <v>0.10898532765035669</v>
      </c>
    </row>
    <row r="40" spans="1:16" x14ac:dyDescent="0.2">
      <c r="B40" s="140"/>
      <c r="C40" s="140"/>
      <c r="D40" s="140"/>
      <c r="M40" s="129" t="s">
        <v>63</v>
      </c>
      <c r="N40" s="136">
        <f>O7</f>
        <v>0.16582157020346502</v>
      </c>
    </row>
    <row r="41" spans="1:16" x14ac:dyDescent="0.2">
      <c r="B41" s="94"/>
      <c r="C41" s="94"/>
      <c r="D41" s="94"/>
      <c r="M41" s="129" t="s">
        <v>125</v>
      </c>
      <c r="N41" s="136">
        <f>O8</f>
        <v>0.22861118199977498</v>
      </c>
    </row>
  </sheetData>
  <mergeCells count="6">
    <mergeCell ref="O4:O5"/>
    <mergeCell ref="B4:D4"/>
    <mergeCell ref="E4:G4"/>
    <mergeCell ref="H4:J4"/>
    <mergeCell ref="K4:M4"/>
    <mergeCell ref="N4:N5"/>
  </mergeCells>
  <conditionalFormatting sqref="O9:O24 O27:O34">
    <cfRule type="dataBar" priority="1">
      <dataBar>
        <cfvo type="num" val="0"/>
        <cfvo type="num" val="1"/>
        <color rgb="FF63C384"/>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O9:O24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268</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10505.652999999997</v>
      </c>
      <c r="C7" s="282">
        <v>10505.652999999997</v>
      </c>
      <c r="D7" s="283">
        <v>10505.652999999997</v>
      </c>
      <c r="E7" s="281">
        <v>10503.680999999997</v>
      </c>
      <c r="F7" s="282">
        <v>10495.540999999997</v>
      </c>
      <c r="G7" s="283">
        <v>10495.478999999998</v>
      </c>
      <c r="H7" s="281">
        <v>10173.335999999998</v>
      </c>
      <c r="I7" s="282">
        <v>10173.335999999998</v>
      </c>
      <c r="J7" s="283">
        <v>10173.335999999998</v>
      </c>
      <c r="K7" s="281">
        <v>10171.315999999999</v>
      </c>
      <c r="L7" s="282">
        <v>10171.315999999999</v>
      </c>
      <c r="M7" s="283">
        <v>10171.569</v>
      </c>
      <c r="N7" s="291">
        <v>10171.569</v>
      </c>
      <c r="O7" s="292">
        <v>0.25318849119936693</v>
      </c>
      <c r="P7" s="131"/>
      <c r="U7" s="64"/>
    </row>
    <row r="8" spans="1:21" x14ac:dyDescent="0.2">
      <c r="A8" s="290" t="s">
        <v>171</v>
      </c>
      <c r="B8" s="281">
        <v>3492.1510610000005</v>
      </c>
      <c r="C8" s="282">
        <v>3024.7004069999994</v>
      </c>
      <c r="D8" s="283">
        <v>3071.7744399999992</v>
      </c>
      <c r="E8" s="281">
        <v>2381.6519200000002</v>
      </c>
      <c r="F8" s="282">
        <v>2027.9077859999993</v>
      </c>
      <c r="G8" s="283">
        <v>1937.0631359999998</v>
      </c>
      <c r="H8" s="281">
        <v>1944.7745699999994</v>
      </c>
      <c r="I8" s="282">
        <v>1844.310598</v>
      </c>
      <c r="J8" s="283">
        <v>2045.4722270000009</v>
      </c>
      <c r="K8" s="281">
        <v>2427.573961999999</v>
      </c>
      <c r="L8" s="282">
        <v>2971.0750479999997</v>
      </c>
      <c r="M8" s="283">
        <v>3313.9445139999998</v>
      </c>
      <c r="N8" s="291">
        <v>30482.399668999995</v>
      </c>
      <c r="O8" s="292">
        <v>0.1942572320110412</v>
      </c>
      <c r="P8" s="131"/>
      <c r="U8" s="64"/>
    </row>
    <row r="9" spans="1:21" x14ac:dyDescent="0.2">
      <c r="A9" s="290" t="s">
        <v>172</v>
      </c>
      <c r="B9" s="281">
        <v>1638.2298880000003</v>
      </c>
      <c r="C9" s="282">
        <v>1366.5038760000002</v>
      </c>
      <c r="D9" s="283">
        <v>1356.729411</v>
      </c>
      <c r="E9" s="281">
        <v>958.18042900000012</v>
      </c>
      <c r="F9" s="282">
        <v>813.30875499999979</v>
      </c>
      <c r="G9" s="283">
        <v>524.73906800000009</v>
      </c>
      <c r="H9" s="281">
        <v>507.70145699999995</v>
      </c>
      <c r="I9" s="282">
        <v>497.20198500000004</v>
      </c>
      <c r="J9" s="283">
        <v>621.64343699999995</v>
      </c>
      <c r="K9" s="281">
        <v>1029.5342600000001</v>
      </c>
      <c r="L9" s="282">
        <v>1329.4332609999999</v>
      </c>
      <c r="M9" s="283">
        <v>1522.2535470000003</v>
      </c>
      <c r="N9" s="291">
        <v>12165.459374000002</v>
      </c>
      <c r="O9" s="293">
        <v>0.14157654218356963</v>
      </c>
      <c r="P9" s="121"/>
      <c r="U9" s="124"/>
    </row>
    <row r="10" spans="1:21" x14ac:dyDescent="0.2">
      <c r="A10" s="242" t="s">
        <v>41</v>
      </c>
      <c r="B10" s="243">
        <v>140.30134600000002</v>
      </c>
      <c r="C10" s="203">
        <v>117.728399</v>
      </c>
      <c r="D10" s="217">
        <v>120.444519</v>
      </c>
      <c r="E10" s="202">
        <v>95.676309999999987</v>
      </c>
      <c r="F10" s="203">
        <v>93.718739000000014</v>
      </c>
      <c r="G10" s="217">
        <v>81.90779400000001</v>
      </c>
      <c r="H10" s="202">
        <v>85.035502999999977</v>
      </c>
      <c r="I10" s="203">
        <v>86.734809999999996</v>
      </c>
      <c r="J10" s="217">
        <v>88.906659999999988</v>
      </c>
      <c r="K10" s="202">
        <v>90.113255000000009</v>
      </c>
      <c r="L10" s="203">
        <v>118.091199</v>
      </c>
      <c r="M10" s="217">
        <v>129.066991</v>
      </c>
      <c r="N10" s="294">
        <v>1247.7255249999998</v>
      </c>
      <c r="O10" s="244">
        <v>0.16432483171353196</v>
      </c>
      <c r="P10" s="121"/>
      <c r="U10" s="149"/>
    </row>
    <row r="11" spans="1:21" x14ac:dyDescent="0.2">
      <c r="A11" s="242" t="s">
        <v>40</v>
      </c>
      <c r="B11" s="243">
        <v>2.7191000000000005</v>
      </c>
      <c r="C11" s="178">
        <v>2.9937589999999998</v>
      </c>
      <c r="D11" s="195">
        <v>3.1352829999999998</v>
      </c>
      <c r="E11" s="175">
        <v>2.7224749999999998</v>
      </c>
      <c r="F11" s="178">
        <v>2.9596130000000005</v>
      </c>
      <c r="G11" s="195">
        <v>1.4859259999999999</v>
      </c>
      <c r="H11" s="175">
        <v>2.1024609999999999</v>
      </c>
      <c r="I11" s="178">
        <v>2.0872519999999999</v>
      </c>
      <c r="J11" s="195">
        <v>2.00169</v>
      </c>
      <c r="K11" s="175">
        <v>2.2780270000000002</v>
      </c>
      <c r="L11" s="178">
        <v>2.3932870000000004</v>
      </c>
      <c r="M11" s="195">
        <v>3.2044229999999998</v>
      </c>
      <c r="N11" s="294">
        <v>30.083296000000001</v>
      </c>
      <c r="O11" s="244">
        <v>5.549672505947701E-2</v>
      </c>
      <c r="P11" s="121"/>
      <c r="U11" s="149"/>
    </row>
    <row r="12" spans="1:21" x14ac:dyDescent="0.2">
      <c r="A12" s="242" t="s">
        <v>39</v>
      </c>
      <c r="B12" s="243">
        <v>0</v>
      </c>
      <c r="C12" s="178">
        <v>0</v>
      </c>
      <c r="D12" s="195">
        <v>0</v>
      </c>
      <c r="E12" s="175">
        <v>0</v>
      </c>
      <c r="F12" s="178">
        <v>0</v>
      </c>
      <c r="G12" s="195">
        <v>0</v>
      </c>
      <c r="H12" s="175">
        <v>0</v>
      </c>
      <c r="I12" s="178">
        <v>0</v>
      </c>
      <c r="J12" s="195">
        <v>0</v>
      </c>
      <c r="K12" s="175">
        <v>0</v>
      </c>
      <c r="L12" s="178">
        <v>0</v>
      </c>
      <c r="M12" s="195">
        <v>0</v>
      </c>
      <c r="N12" s="294">
        <v>0</v>
      </c>
      <c r="O12" s="244">
        <v>0</v>
      </c>
      <c r="P12" s="121"/>
      <c r="U12" s="149"/>
    </row>
    <row r="13" spans="1:21" x14ac:dyDescent="0.2">
      <c r="A13" s="242" t="s">
        <v>64</v>
      </c>
      <c r="B13" s="243">
        <v>0</v>
      </c>
      <c r="C13" s="178">
        <v>0</v>
      </c>
      <c r="D13" s="195">
        <v>0</v>
      </c>
      <c r="E13" s="175">
        <v>0</v>
      </c>
      <c r="F13" s="178">
        <v>0</v>
      </c>
      <c r="G13" s="195">
        <v>0</v>
      </c>
      <c r="H13" s="175">
        <v>0</v>
      </c>
      <c r="I13" s="178">
        <v>0</v>
      </c>
      <c r="J13" s="195">
        <v>0</v>
      </c>
      <c r="K13" s="175">
        <v>0</v>
      </c>
      <c r="L13" s="178">
        <v>0</v>
      </c>
      <c r="M13" s="195">
        <v>0</v>
      </c>
      <c r="N13" s="294">
        <v>0</v>
      </c>
      <c r="O13" s="244">
        <v>0</v>
      </c>
      <c r="P13" s="121"/>
      <c r="U13" s="149"/>
    </row>
    <row r="14" spans="1:21" x14ac:dyDescent="0.2">
      <c r="A14" s="242" t="s">
        <v>65</v>
      </c>
      <c r="B14" s="243">
        <v>12.200701953964321</v>
      </c>
      <c r="C14" s="178">
        <v>9.7906684900389678</v>
      </c>
      <c r="D14" s="195">
        <v>9.7228403808651915</v>
      </c>
      <c r="E14" s="175">
        <v>5.8249048692531611</v>
      </c>
      <c r="F14" s="178">
        <v>4.5183909508765252</v>
      </c>
      <c r="G14" s="195">
        <v>2.252404224911952</v>
      </c>
      <c r="H14" s="175">
        <v>2.061333960277171</v>
      </c>
      <c r="I14" s="178">
        <v>1.934653202696625</v>
      </c>
      <c r="J14" s="195">
        <v>2.7518347099602676</v>
      </c>
      <c r="K14" s="175">
        <v>6.740280897653335</v>
      </c>
      <c r="L14" s="178">
        <v>9.2522635899812844</v>
      </c>
      <c r="M14" s="195">
        <v>10.939722769521211</v>
      </c>
      <c r="N14" s="294">
        <v>77.990000000000009</v>
      </c>
      <c r="O14" s="244">
        <v>0.86762620629412257</v>
      </c>
      <c r="P14" s="121"/>
      <c r="U14" s="149"/>
    </row>
    <row r="15" spans="1:21" x14ac:dyDescent="0.2">
      <c r="A15" s="242" t="s">
        <v>66</v>
      </c>
      <c r="B15" s="243">
        <v>1E-3</v>
      </c>
      <c r="C15" s="178">
        <v>3.0000000000000001E-3</v>
      </c>
      <c r="D15" s="195">
        <v>7.0000000000000001E-3</v>
      </c>
      <c r="E15" s="175">
        <v>1.0999999999999999E-2</v>
      </c>
      <c r="F15" s="178">
        <v>8.0000000000000002E-3</v>
      </c>
      <c r="G15" s="195">
        <v>0.01</v>
      </c>
      <c r="H15" s="175">
        <v>1.4E-2</v>
      </c>
      <c r="I15" s="178">
        <v>1.2999999999999999E-2</v>
      </c>
      <c r="J15" s="195">
        <v>7.0000000000000001E-3</v>
      </c>
      <c r="K15" s="175">
        <v>2E-3</v>
      </c>
      <c r="L15" s="178">
        <v>1E-3</v>
      </c>
      <c r="M15" s="195">
        <v>1E-3</v>
      </c>
      <c r="N15" s="294">
        <v>7.8000000000000014E-2</v>
      </c>
      <c r="O15" s="244">
        <v>0.15213011415609726</v>
      </c>
      <c r="P15" s="121"/>
      <c r="U15" s="149"/>
    </row>
    <row r="16" spans="1:21" x14ac:dyDescent="0.2">
      <c r="A16" s="242" t="s">
        <v>38</v>
      </c>
      <c r="B16" s="243">
        <v>1330.1497430000002</v>
      </c>
      <c r="C16" s="178">
        <v>1109.1048410000003</v>
      </c>
      <c r="D16" s="195">
        <v>1101.588013</v>
      </c>
      <c r="E16" s="175">
        <v>755.46471000000008</v>
      </c>
      <c r="F16" s="178">
        <v>614.15067199999987</v>
      </c>
      <c r="G16" s="195">
        <v>383.47470799999996</v>
      </c>
      <c r="H16" s="175">
        <v>364.25512199999997</v>
      </c>
      <c r="I16" s="178">
        <v>336.068153</v>
      </c>
      <c r="J16" s="195">
        <v>465.05954199999996</v>
      </c>
      <c r="K16" s="175">
        <v>825.43826500000011</v>
      </c>
      <c r="L16" s="178">
        <v>1082.678842</v>
      </c>
      <c r="M16" s="195">
        <v>1213.4232500000001</v>
      </c>
      <c r="N16" s="294">
        <v>9580.8558609999982</v>
      </c>
      <c r="O16" s="244">
        <v>0.25585169323321699</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1.044</v>
      </c>
      <c r="C19" s="178">
        <v>0.84899999999999998</v>
      </c>
      <c r="D19" s="195">
        <v>1.095</v>
      </c>
      <c r="E19" s="175">
        <v>7.2999999999999995E-2</v>
      </c>
      <c r="F19" s="178">
        <v>7.3999999999999996E-2</v>
      </c>
      <c r="G19" s="195">
        <v>0.19400000000000001</v>
      </c>
      <c r="H19" s="175">
        <v>3.0000000000000001E-3</v>
      </c>
      <c r="I19" s="178">
        <v>0</v>
      </c>
      <c r="J19" s="195">
        <v>0</v>
      </c>
      <c r="K19" s="175">
        <v>0.27</v>
      </c>
      <c r="L19" s="178">
        <v>0.379</v>
      </c>
      <c r="M19" s="195">
        <v>1.7230000000000001</v>
      </c>
      <c r="N19" s="294">
        <v>5.7039999999999997</v>
      </c>
      <c r="O19" s="244">
        <v>5.8808552359097092E-3</v>
      </c>
      <c r="P19" s="121"/>
      <c r="U19" s="149"/>
    </row>
    <row r="20" spans="1:21" x14ac:dyDescent="0.2">
      <c r="A20" s="242" t="s">
        <v>35</v>
      </c>
      <c r="B20" s="243">
        <v>0</v>
      </c>
      <c r="C20" s="178">
        <v>0</v>
      </c>
      <c r="D20" s="195">
        <v>0</v>
      </c>
      <c r="E20" s="175">
        <v>0</v>
      </c>
      <c r="F20" s="178">
        <v>0</v>
      </c>
      <c r="G20" s="195">
        <v>0</v>
      </c>
      <c r="H20" s="175">
        <v>0</v>
      </c>
      <c r="I20" s="178">
        <v>0</v>
      </c>
      <c r="J20" s="195">
        <v>0</v>
      </c>
      <c r="K20" s="175">
        <v>0</v>
      </c>
      <c r="L20" s="178">
        <v>0</v>
      </c>
      <c r="M20" s="195">
        <v>0</v>
      </c>
      <c r="N20" s="294">
        <v>0</v>
      </c>
      <c r="O20" s="244">
        <v>0</v>
      </c>
      <c r="P20" s="121"/>
      <c r="U20" s="149"/>
    </row>
    <row r="21" spans="1:21" x14ac:dyDescent="0.2">
      <c r="A21" s="242" t="s">
        <v>34</v>
      </c>
      <c r="B21" s="243">
        <v>1.38086</v>
      </c>
      <c r="C21" s="178">
        <v>0.41208</v>
      </c>
      <c r="D21" s="195">
        <v>1.6511900000000002</v>
      </c>
      <c r="E21" s="175">
        <v>1.5051600000000001</v>
      </c>
      <c r="F21" s="178">
        <v>1.0910899999999999</v>
      </c>
      <c r="G21" s="195">
        <v>0.20632</v>
      </c>
      <c r="H21" s="175">
        <v>1.1311900000000001</v>
      </c>
      <c r="I21" s="178">
        <v>1.0305199999999999</v>
      </c>
      <c r="J21" s="195">
        <v>1.2417199999999999</v>
      </c>
      <c r="K21" s="175">
        <v>2.4987399999999997</v>
      </c>
      <c r="L21" s="178">
        <v>2.67381</v>
      </c>
      <c r="M21" s="195">
        <v>2.7641300000000002</v>
      </c>
      <c r="N21" s="294">
        <v>17.58681</v>
      </c>
      <c r="O21" s="244">
        <v>5.8090965687219425E-3</v>
      </c>
      <c r="P21" s="121"/>
      <c r="U21" s="149"/>
    </row>
    <row r="22" spans="1:21" x14ac:dyDescent="0.2">
      <c r="A22" s="242" t="s">
        <v>33</v>
      </c>
      <c r="B22" s="243">
        <v>0</v>
      </c>
      <c r="C22" s="178">
        <v>6.8440000000000003</v>
      </c>
      <c r="D22" s="195">
        <v>0</v>
      </c>
      <c r="E22" s="175">
        <v>0</v>
      </c>
      <c r="F22" s="178">
        <v>34.268999999999998</v>
      </c>
      <c r="G22" s="195">
        <v>8.5690000000000008</v>
      </c>
      <c r="H22" s="175">
        <v>7.5679999999999996</v>
      </c>
      <c r="I22" s="178">
        <v>23.283999999999999</v>
      </c>
      <c r="J22" s="195">
        <v>9.5679999999999996</v>
      </c>
      <c r="K22" s="175">
        <v>0</v>
      </c>
      <c r="L22" s="178">
        <v>0</v>
      </c>
      <c r="M22" s="195">
        <v>0</v>
      </c>
      <c r="N22" s="294">
        <v>90.10199999999999</v>
      </c>
      <c r="O22" s="244">
        <v>2.6324218418494045E-2</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0.18810399999999999</v>
      </c>
      <c r="C24" s="178">
        <v>0.11445900000000001</v>
      </c>
      <c r="D24" s="195">
        <v>0.10788100000000002</v>
      </c>
      <c r="E24" s="175">
        <v>6.2274000000000003E-2</v>
      </c>
      <c r="F24" s="178">
        <v>4.9625000000000002E-2</v>
      </c>
      <c r="G24" s="195">
        <v>0.16374799999999998</v>
      </c>
      <c r="H24" s="175">
        <v>0.20926700000000001</v>
      </c>
      <c r="I24" s="178">
        <v>5.2040000000000003E-2</v>
      </c>
      <c r="J24" s="195">
        <v>4.786E-2</v>
      </c>
      <c r="K24" s="175">
        <v>0.92249599999999998</v>
      </c>
      <c r="L24" s="178">
        <v>9.9079999999999988E-2</v>
      </c>
      <c r="M24" s="195">
        <v>0.16238899999999998</v>
      </c>
      <c r="N24" s="294">
        <v>2.1792229999999999</v>
      </c>
      <c r="O24" s="244">
        <v>1.6149394730897614E-2</v>
      </c>
      <c r="P24" s="121"/>
      <c r="U24" s="149"/>
    </row>
    <row r="25" spans="1:21" x14ac:dyDescent="0.2">
      <c r="A25" s="242" t="s">
        <v>31</v>
      </c>
      <c r="B25" s="243">
        <v>150.24503304603564</v>
      </c>
      <c r="C25" s="203">
        <v>118.66366950996103</v>
      </c>
      <c r="D25" s="217">
        <v>118.97768461913481</v>
      </c>
      <c r="E25" s="202">
        <v>96.840595130746806</v>
      </c>
      <c r="F25" s="203">
        <v>62.469625049123486</v>
      </c>
      <c r="G25" s="217">
        <v>46.475167775088053</v>
      </c>
      <c r="H25" s="202">
        <v>45.321580039722825</v>
      </c>
      <c r="I25" s="203">
        <v>45.997556797303375</v>
      </c>
      <c r="J25" s="217">
        <v>52.059130290039732</v>
      </c>
      <c r="K25" s="202">
        <v>101.27119610234669</v>
      </c>
      <c r="L25" s="203">
        <v>113.86477941001873</v>
      </c>
      <c r="M25" s="217">
        <v>160.96864123047874</v>
      </c>
      <c r="N25" s="294">
        <v>1113.1546589999998</v>
      </c>
      <c r="O25" s="244">
        <v>4.7917342265442614E-2</v>
      </c>
      <c r="P25" s="121"/>
      <c r="U25" s="118"/>
    </row>
    <row r="26" spans="1:21" ht="13.5" customHeight="1" x14ac:dyDescent="0.2">
      <c r="A26" s="288" t="s">
        <v>173</v>
      </c>
      <c r="B26" s="281">
        <v>1471.7214309999997</v>
      </c>
      <c r="C26" s="282">
        <v>1227.8509530000001</v>
      </c>
      <c r="D26" s="283">
        <v>1211.035083</v>
      </c>
      <c r="E26" s="281">
        <v>835.56595300000004</v>
      </c>
      <c r="F26" s="282">
        <v>672.29936700000019</v>
      </c>
      <c r="G26" s="283">
        <v>436.48019299999999</v>
      </c>
      <c r="H26" s="281">
        <v>429.80469599999992</v>
      </c>
      <c r="I26" s="282">
        <v>413.7686460000001</v>
      </c>
      <c r="J26" s="283">
        <v>535.19755300000008</v>
      </c>
      <c r="K26" s="281">
        <v>894.87719499999992</v>
      </c>
      <c r="L26" s="282">
        <v>1178.1311520000002</v>
      </c>
      <c r="M26" s="283">
        <v>1392.67139</v>
      </c>
      <c r="N26" s="291">
        <v>10699.403612000002</v>
      </c>
      <c r="O26" s="293">
        <v>0.13725051173318084</v>
      </c>
      <c r="P26" s="11"/>
      <c r="U26" s="94"/>
    </row>
    <row r="27" spans="1:21" ht="12.75" customHeight="1" x14ac:dyDescent="0.2">
      <c r="A27" s="242" t="s">
        <v>26</v>
      </c>
      <c r="B27" s="243">
        <v>424.55294099999998</v>
      </c>
      <c r="C27" s="203">
        <v>381.91787400000004</v>
      </c>
      <c r="D27" s="217">
        <v>384.82914200000005</v>
      </c>
      <c r="E27" s="202">
        <v>337.504366</v>
      </c>
      <c r="F27" s="203">
        <v>287.27418700000004</v>
      </c>
      <c r="G27" s="217">
        <v>258.04940699999997</v>
      </c>
      <c r="H27" s="202">
        <v>244.78073099999997</v>
      </c>
      <c r="I27" s="203">
        <v>247.97287800000007</v>
      </c>
      <c r="J27" s="217">
        <v>303.20609200000007</v>
      </c>
      <c r="K27" s="202">
        <v>305.19410799999991</v>
      </c>
      <c r="L27" s="203">
        <v>372.46434999999997</v>
      </c>
      <c r="M27" s="217">
        <v>414.5050599999999</v>
      </c>
      <c r="N27" s="294">
        <v>3962.2511360000003</v>
      </c>
      <c r="O27" s="244">
        <v>0.19106184031104634</v>
      </c>
      <c r="P27" s="121"/>
      <c r="U27" s="94"/>
    </row>
    <row r="28" spans="1:21" ht="12.75" customHeight="1" x14ac:dyDescent="0.2">
      <c r="A28" s="242" t="s">
        <v>0</v>
      </c>
      <c r="B28" s="243">
        <v>87.428412000000009</v>
      </c>
      <c r="C28" s="178">
        <v>71.652884</v>
      </c>
      <c r="D28" s="195">
        <v>73.975657999999996</v>
      </c>
      <c r="E28" s="175">
        <v>43.906734</v>
      </c>
      <c r="F28" s="178">
        <v>32.764513000000001</v>
      </c>
      <c r="G28" s="195">
        <v>16.006375999999999</v>
      </c>
      <c r="H28" s="175">
        <v>26.450310000000002</v>
      </c>
      <c r="I28" s="178">
        <v>25.730781</v>
      </c>
      <c r="J28" s="195">
        <v>22.298470000000002</v>
      </c>
      <c r="K28" s="175">
        <v>58.580211000000006</v>
      </c>
      <c r="L28" s="178">
        <v>73.800054000000003</v>
      </c>
      <c r="M28" s="195">
        <v>81.063195000000007</v>
      </c>
      <c r="N28" s="294">
        <v>613.65759800000001</v>
      </c>
      <c r="O28" s="244">
        <v>0.28642047729430331</v>
      </c>
      <c r="P28" s="121"/>
      <c r="U28" s="94"/>
    </row>
    <row r="29" spans="1:21" ht="12.75" customHeight="1" x14ac:dyDescent="0.2">
      <c r="A29" s="242" t="s">
        <v>1</v>
      </c>
      <c r="B29" s="243">
        <v>24.893480000000004</v>
      </c>
      <c r="C29" s="178">
        <v>20.318919999999999</v>
      </c>
      <c r="D29" s="195">
        <v>19.425000000000001</v>
      </c>
      <c r="E29" s="175">
        <v>11.844239999999999</v>
      </c>
      <c r="F29" s="178">
        <v>6.6960299999999995</v>
      </c>
      <c r="G29" s="195">
        <v>2.04365</v>
      </c>
      <c r="H29" s="175">
        <v>0.99812999999999996</v>
      </c>
      <c r="I29" s="178">
        <v>0.7389</v>
      </c>
      <c r="J29" s="195">
        <v>2.0539849999999999</v>
      </c>
      <c r="K29" s="175">
        <v>12.678550000000001</v>
      </c>
      <c r="L29" s="178">
        <v>18.446069999999999</v>
      </c>
      <c r="M29" s="195">
        <v>21.717460000000003</v>
      </c>
      <c r="N29" s="294">
        <v>141.85441500000002</v>
      </c>
      <c r="O29" s="244">
        <v>0.20998576451848944</v>
      </c>
      <c r="P29" s="121"/>
      <c r="U29" s="94"/>
    </row>
    <row r="30" spans="1:21" ht="12.75" customHeight="1" x14ac:dyDescent="0.2">
      <c r="A30" s="242" t="s">
        <v>2</v>
      </c>
      <c r="B30" s="243">
        <v>1.3043289999999998</v>
      </c>
      <c r="C30" s="178">
        <v>1.040394</v>
      </c>
      <c r="D30" s="195">
        <v>0.98851399999999989</v>
      </c>
      <c r="E30" s="175">
        <v>0.66177799999999998</v>
      </c>
      <c r="F30" s="178">
        <v>0.47031899999999999</v>
      </c>
      <c r="G30" s="195">
        <v>4.3677000000000001E-2</v>
      </c>
      <c r="H30" s="175">
        <v>1.4396000000000001E-2</v>
      </c>
      <c r="I30" s="178">
        <v>1.2997E-2</v>
      </c>
      <c r="J30" s="195">
        <v>0.222077</v>
      </c>
      <c r="K30" s="175">
        <v>0.85449799999999998</v>
      </c>
      <c r="L30" s="178">
        <v>1.325218</v>
      </c>
      <c r="M30" s="195">
        <v>1.457778</v>
      </c>
      <c r="N30" s="294">
        <v>8.3959749999999982</v>
      </c>
      <c r="O30" s="244">
        <v>3.3183246280803484E-2</v>
      </c>
      <c r="P30" s="121"/>
    </row>
    <row r="31" spans="1:21" x14ac:dyDescent="0.2">
      <c r="A31" s="242" t="s">
        <v>6</v>
      </c>
      <c r="B31" s="243">
        <v>12.752130000000001</v>
      </c>
      <c r="C31" s="178">
        <v>14.456809999999999</v>
      </c>
      <c r="D31" s="195">
        <v>15.573639999999997</v>
      </c>
      <c r="E31" s="175">
        <v>9.4965599999999988</v>
      </c>
      <c r="F31" s="178">
        <v>6.4198500000000003</v>
      </c>
      <c r="G31" s="195">
        <v>2.22539</v>
      </c>
      <c r="H31" s="175">
        <v>2.5741099999999997</v>
      </c>
      <c r="I31" s="178">
        <v>2.6692800000000001</v>
      </c>
      <c r="J31" s="195">
        <v>5.1713799999999992</v>
      </c>
      <c r="K31" s="175">
        <v>10.56967</v>
      </c>
      <c r="L31" s="178">
        <v>13.412540000000002</v>
      </c>
      <c r="M31" s="195">
        <v>11.71172</v>
      </c>
      <c r="N31" s="294">
        <v>107.03308</v>
      </c>
      <c r="O31" s="244">
        <v>0.27925007486761788</v>
      </c>
      <c r="P31" s="121"/>
    </row>
    <row r="32" spans="1:21" x14ac:dyDescent="0.2">
      <c r="A32" s="242" t="s">
        <v>25</v>
      </c>
      <c r="B32" s="243">
        <v>604.42079599999988</v>
      </c>
      <c r="C32" s="178">
        <v>486.29894299999995</v>
      </c>
      <c r="D32" s="195">
        <v>480.75276999999988</v>
      </c>
      <c r="E32" s="175">
        <v>295.14303799999999</v>
      </c>
      <c r="F32" s="178">
        <v>236.73051999999998</v>
      </c>
      <c r="G32" s="195">
        <v>112.32164599999999</v>
      </c>
      <c r="H32" s="175">
        <v>111.27604099999998</v>
      </c>
      <c r="I32" s="178">
        <v>98.589332000000013</v>
      </c>
      <c r="J32" s="195">
        <v>142.990354</v>
      </c>
      <c r="K32" s="175">
        <v>350.09903099999997</v>
      </c>
      <c r="L32" s="178">
        <v>471.61351900000005</v>
      </c>
      <c r="M32" s="195">
        <v>577.00436100000002</v>
      </c>
      <c r="N32" s="294">
        <v>3967.2403509999995</v>
      </c>
      <c r="O32" s="244">
        <v>0.11839493076367706</v>
      </c>
      <c r="P32" s="121"/>
    </row>
    <row r="33" spans="1:16" x14ac:dyDescent="0.2">
      <c r="A33" s="242" t="s">
        <v>5</v>
      </c>
      <c r="B33" s="243">
        <v>287.688199</v>
      </c>
      <c r="C33" s="178">
        <v>228.82692699999996</v>
      </c>
      <c r="D33" s="195">
        <v>214.48692899999998</v>
      </c>
      <c r="E33" s="175">
        <v>125.14958600000001</v>
      </c>
      <c r="F33" s="178">
        <v>93.547623000000016</v>
      </c>
      <c r="G33" s="195">
        <v>41.383041000000006</v>
      </c>
      <c r="H33" s="175">
        <v>39.899687999999998</v>
      </c>
      <c r="I33" s="178">
        <v>34.478462000000007</v>
      </c>
      <c r="J33" s="195">
        <v>53.988527000000012</v>
      </c>
      <c r="K33" s="175">
        <v>142.940428</v>
      </c>
      <c r="L33" s="178">
        <v>207.15927200000002</v>
      </c>
      <c r="M33" s="195">
        <v>262.43445099999997</v>
      </c>
      <c r="N33" s="294">
        <v>1731.9831330000002</v>
      </c>
      <c r="O33" s="244">
        <v>9.2828090977527783E-2</v>
      </c>
      <c r="P33" s="121"/>
    </row>
    <row r="34" spans="1:16" x14ac:dyDescent="0.2">
      <c r="A34" s="242" t="s">
        <v>3</v>
      </c>
      <c r="B34" s="243">
        <v>28.681144000000003</v>
      </c>
      <c r="C34" s="203">
        <v>23.338201000000002</v>
      </c>
      <c r="D34" s="217">
        <v>21.003430000000002</v>
      </c>
      <c r="E34" s="202">
        <v>11.859650999999999</v>
      </c>
      <c r="F34" s="203">
        <v>8.3963250000000009</v>
      </c>
      <c r="G34" s="217">
        <v>4.407006</v>
      </c>
      <c r="H34" s="202">
        <v>3.8112900000000001</v>
      </c>
      <c r="I34" s="203">
        <v>3.5760159999999996</v>
      </c>
      <c r="J34" s="217">
        <v>5.2666679999999992</v>
      </c>
      <c r="K34" s="202">
        <v>13.960699</v>
      </c>
      <c r="L34" s="203">
        <v>19.910129000000001</v>
      </c>
      <c r="M34" s="217">
        <v>22.777365000000003</v>
      </c>
      <c r="N34" s="294">
        <v>166.98792399999999</v>
      </c>
      <c r="O34" s="244">
        <v>0.10460382674796324</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0.25318849119936693</v>
      </c>
    </row>
    <row r="40" spans="1:16" x14ac:dyDescent="0.2">
      <c r="B40" s="140"/>
      <c r="C40" s="140"/>
      <c r="D40" s="140"/>
      <c r="M40" s="129" t="s">
        <v>63</v>
      </c>
      <c r="N40" s="136">
        <f>O8</f>
        <v>0.1942572320110412</v>
      </c>
    </row>
    <row r="41" spans="1:16" x14ac:dyDescent="0.2">
      <c r="B41" s="94"/>
      <c r="C41" s="94"/>
      <c r="D41" s="94"/>
      <c r="M41" s="129" t="s">
        <v>125</v>
      </c>
      <c r="N41" s="136">
        <f>O9</f>
        <v>0.14157654218356963</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{B3364112-E22A-481E-AC7A-3A6A33F231B5}</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U41"/>
  <sheetViews>
    <sheetView showGridLines="0" zoomScaleNormal="100" zoomScaleSheetLayoutView="100" workbookViewId="0"/>
  </sheetViews>
  <sheetFormatPr defaultColWidth="9.140625"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13" t="s">
        <v>269</v>
      </c>
      <c r="O1" s="245" t="str">
        <f>'3'!N1</f>
        <v>2020</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37"/>
      <c r="B5" s="354" t="s">
        <v>45</v>
      </c>
      <c r="C5" s="355"/>
      <c r="D5" s="356"/>
      <c r="E5" s="354" t="s">
        <v>46</v>
      </c>
      <c r="F5" s="355"/>
      <c r="G5" s="356"/>
      <c r="H5" s="354" t="s">
        <v>47</v>
      </c>
      <c r="I5" s="355"/>
      <c r="J5" s="356"/>
      <c r="K5" s="354" t="s">
        <v>48</v>
      </c>
      <c r="L5" s="355"/>
      <c r="M5" s="356"/>
      <c r="N5" s="374" t="s">
        <v>7</v>
      </c>
      <c r="O5" s="376" t="s">
        <v>49</v>
      </c>
    </row>
    <row r="6" spans="1:21" x14ac:dyDescent="0.2">
      <c r="A6" s="238"/>
      <c r="B6" s="239" t="s">
        <v>8</v>
      </c>
      <c r="C6" s="240" t="s">
        <v>9</v>
      </c>
      <c r="D6" s="241" t="s">
        <v>10</v>
      </c>
      <c r="E6" s="239" t="s">
        <v>11</v>
      </c>
      <c r="F6" s="240" t="s">
        <v>12</v>
      </c>
      <c r="G6" s="241" t="s">
        <v>13</v>
      </c>
      <c r="H6" s="239" t="s">
        <v>14</v>
      </c>
      <c r="I6" s="240" t="s">
        <v>15</v>
      </c>
      <c r="J6" s="241" t="s">
        <v>16</v>
      </c>
      <c r="K6" s="239" t="s">
        <v>17</v>
      </c>
      <c r="L6" s="240" t="s">
        <v>18</v>
      </c>
      <c r="M6" s="241" t="s">
        <v>19</v>
      </c>
      <c r="N6" s="375"/>
      <c r="O6" s="377"/>
      <c r="P6" s="129"/>
      <c r="U6" s="129"/>
    </row>
    <row r="7" spans="1:21" ht="13.5" x14ac:dyDescent="0.2">
      <c r="A7" s="290" t="s">
        <v>294</v>
      </c>
      <c r="B7" s="281">
        <v>1439.0663999999997</v>
      </c>
      <c r="C7" s="282">
        <v>1435.1563999999994</v>
      </c>
      <c r="D7" s="283">
        <v>1435.1563999999994</v>
      </c>
      <c r="E7" s="281">
        <v>1439.0793999999992</v>
      </c>
      <c r="F7" s="282">
        <v>1439.075399999999</v>
      </c>
      <c r="G7" s="283">
        <v>1439.075399999999</v>
      </c>
      <c r="H7" s="281">
        <v>1439.0793999999996</v>
      </c>
      <c r="I7" s="282">
        <v>1439.0753999999995</v>
      </c>
      <c r="J7" s="283">
        <v>1439.2023999999994</v>
      </c>
      <c r="K7" s="281">
        <v>1390.1153999999997</v>
      </c>
      <c r="L7" s="282">
        <v>1390.1113999999998</v>
      </c>
      <c r="M7" s="283">
        <v>1390.1783999999998</v>
      </c>
      <c r="N7" s="291">
        <v>1390.1783999999998</v>
      </c>
      <c r="O7" s="292">
        <v>3.4604019457956776E-2</v>
      </c>
      <c r="P7" s="131"/>
      <c r="U7" s="64"/>
    </row>
    <row r="8" spans="1:21" x14ac:dyDescent="0.2">
      <c r="A8" s="290" t="s">
        <v>171</v>
      </c>
      <c r="B8" s="281">
        <v>999.52174399999944</v>
      </c>
      <c r="C8" s="282">
        <v>817.45843300000024</v>
      </c>
      <c r="D8" s="283">
        <v>810.01764599999967</v>
      </c>
      <c r="E8" s="281">
        <v>565.01606800000025</v>
      </c>
      <c r="F8" s="282">
        <v>480.89518499999997</v>
      </c>
      <c r="G8" s="283">
        <v>458.24621200000013</v>
      </c>
      <c r="H8" s="281">
        <v>346.24172100000004</v>
      </c>
      <c r="I8" s="282">
        <v>389.809144</v>
      </c>
      <c r="J8" s="283">
        <v>453.50499699999989</v>
      </c>
      <c r="K8" s="281">
        <v>615.56981600000006</v>
      </c>
      <c r="L8" s="282">
        <v>755.20365000000004</v>
      </c>
      <c r="M8" s="283">
        <v>839.70443399999999</v>
      </c>
      <c r="N8" s="291">
        <v>7531.1890500000009</v>
      </c>
      <c r="O8" s="292">
        <v>4.7994513374637407E-2</v>
      </c>
      <c r="P8" s="131"/>
      <c r="U8" s="64"/>
    </row>
    <row r="9" spans="1:21" x14ac:dyDescent="0.2">
      <c r="A9" s="290" t="s">
        <v>172</v>
      </c>
      <c r="B9" s="281">
        <v>596.11012738811939</v>
      </c>
      <c r="C9" s="282">
        <v>464.82144911070048</v>
      </c>
      <c r="D9" s="283">
        <v>433.04966027538069</v>
      </c>
      <c r="E9" s="281">
        <v>259.22902326672317</v>
      </c>
      <c r="F9" s="282">
        <v>220.89119018610828</v>
      </c>
      <c r="G9" s="283">
        <v>176.04806766064235</v>
      </c>
      <c r="H9" s="281">
        <v>142.89643014507507</v>
      </c>
      <c r="I9" s="282">
        <v>151.22515260777959</v>
      </c>
      <c r="J9" s="283">
        <v>181.00808359972663</v>
      </c>
      <c r="K9" s="281">
        <v>323.39036728563241</v>
      </c>
      <c r="L9" s="282">
        <v>432.32142323306351</v>
      </c>
      <c r="M9" s="283">
        <v>487.89555627453637</v>
      </c>
      <c r="N9" s="291">
        <v>3868.8865310334882</v>
      </c>
      <c r="O9" s="293">
        <v>4.5024487799856003E-2</v>
      </c>
      <c r="P9" s="121"/>
      <c r="U9" s="124"/>
    </row>
    <row r="10" spans="1:21" x14ac:dyDescent="0.2">
      <c r="A10" s="242" t="s">
        <v>41</v>
      </c>
      <c r="B10" s="243">
        <v>45.745263999999999</v>
      </c>
      <c r="C10" s="203">
        <v>36.243693</v>
      </c>
      <c r="D10" s="217">
        <v>38.096527000000002</v>
      </c>
      <c r="E10" s="202">
        <v>27.05076</v>
      </c>
      <c r="F10" s="203">
        <v>22.762491999999998</v>
      </c>
      <c r="G10" s="217">
        <v>10.920593999999999</v>
      </c>
      <c r="H10" s="202">
        <v>5.5025940000000002</v>
      </c>
      <c r="I10" s="203">
        <v>10.984541000000002</v>
      </c>
      <c r="J10" s="217">
        <v>9.2860169999999993</v>
      </c>
      <c r="K10" s="202">
        <v>13.455202000000002</v>
      </c>
      <c r="L10" s="203">
        <v>37.320307</v>
      </c>
      <c r="M10" s="217">
        <v>41.062709999999996</v>
      </c>
      <c r="N10" s="294">
        <v>298.430701</v>
      </c>
      <c r="O10" s="244">
        <v>3.9303175047233553E-2</v>
      </c>
      <c r="P10" s="121"/>
      <c r="U10" s="149"/>
    </row>
    <row r="11" spans="1:21" x14ac:dyDescent="0.2">
      <c r="A11" s="242" t="s">
        <v>40</v>
      </c>
      <c r="B11" s="243">
        <v>1.7826900000000001</v>
      </c>
      <c r="C11" s="178">
        <v>1.25501</v>
      </c>
      <c r="D11" s="195">
        <v>1.37463</v>
      </c>
      <c r="E11" s="175">
        <v>0.70087999999999995</v>
      </c>
      <c r="F11" s="178">
        <v>0.80365999999999993</v>
      </c>
      <c r="G11" s="195">
        <v>1.1389400000000001</v>
      </c>
      <c r="H11" s="175">
        <v>0.93746000000000007</v>
      </c>
      <c r="I11" s="178">
        <v>0.71702999999999995</v>
      </c>
      <c r="J11" s="195">
        <v>0.87623000000000006</v>
      </c>
      <c r="K11" s="175">
        <v>1.0077400000000001</v>
      </c>
      <c r="L11" s="178">
        <v>1.39123</v>
      </c>
      <c r="M11" s="195">
        <v>0.68547999999999998</v>
      </c>
      <c r="N11" s="294">
        <v>12.670979999999998</v>
      </c>
      <c r="O11" s="244">
        <v>2.3375028231418921E-2</v>
      </c>
      <c r="P11" s="121"/>
      <c r="U11" s="149"/>
    </row>
    <row r="12" spans="1:21" x14ac:dyDescent="0.2">
      <c r="A12" s="242" t="s">
        <v>39</v>
      </c>
      <c r="B12" s="243">
        <v>14.789</v>
      </c>
      <c r="C12" s="178">
        <v>0</v>
      </c>
      <c r="D12" s="195">
        <v>20.625</v>
      </c>
      <c r="E12" s="175">
        <v>0</v>
      </c>
      <c r="F12" s="178">
        <v>0</v>
      </c>
      <c r="G12" s="195">
        <v>0</v>
      </c>
      <c r="H12" s="175">
        <v>0</v>
      </c>
      <c r="I12" s="178">
        <v>0</v>
      </c>
      <c r="J12" s="195">
        <v>0</v>
      </c>
      <c r="K12" s="175">
        <v>0</v>
      </c>
      <c r="L12" s="178">
        <v>19.185839999999999</v>
      </c>
      <c r="M12" s="195">
        <v>19.242999999999999</v>
      </c>
      <c r="N12" s="294">
        <v>73.842839999999995</v>
      </c>
      <c r="O12" s="244">
        <v>8.0533035609934439E-3</v>
      </c>
      <c r="P12" s="121"/>
      <c r="U12" s="149"/>
    </row>
    <row r="13" spans="1:21" x14ac:dyDescent="0.2">
      <c r="A13" s="242" t="s">
        <v>64</v>
      </c>
      <c r="B13" s="243">
        <v>0</v>
      </c>
      <c r="C13" s="178">
        <v>0</v>
      </c>
      <c r="D13" s="195">
        <v>0</v>
      </c>
      <c r="E13" s="175">
        <v>3.0000000000000001E-3</v>
      </c>
      <c r="F13" s="178">
        <v>1.9E-3</v>
      </c>
      <c r="G13" s="195">
        <v>4.5999999999999999E-2</v>
      </c>
      <c r="H13" s="175">
        <v>0.11040000000000001</v>
      </c>
      <c r="I13" s="178">
        <v>9.0900000000000009E-2</v>
      </c>
      <c r="J13" s="195">
        <v>8.6800000000000002E-2</v>
      </c>
      <c r="K13" s="175">
        <v>1.4500000000000001E-2</v>
      </c>
      <c r="L13" s="178">
        <v>0</v>
      </c>
      <c r="M13" s="195">
        <v>0</v>
      </c>
      <c r="N13" s="294">
        <v>0.35349999999999998</v>
      </c>
      <c r="O13" s="244">
        <v>4.027964442246567E-2</v>
      </c>
      <c r="P13" s="121"/>
      <c r="U13" s="149"/>
    </row>
    <row r="14" spans="1:21" x14ac:dyDescent="0.2">
      <c r="A14" s="242" t="s">
        <v>65</v>
      </c>
      <c r="B14" s="243">
        <v>0</v>
      </c>
      <c r="C14" s="178">
        <v>0</v>
      </c>
      <c r="D14" s="195">
        <v>0</v>
      </c>
      <c r="E14" s="175">
        <v>0</v>
      </c>
      <c r="F14" s="178">
        <v>0</v>
      </c>
      <c r="G14" s="195">
        <v>0</v>
      </c>
      <c r="H14" s="175">
        <v>0</v>
      </c>
      <c r="I14" s="178">
        <v>0</v>
      </c>
      <c r="J14" s="195">
        <v>0</v>
      </c>
      <c r="K14" s="175">
        <v>0</v>
      </c>
      <c r="L14" s="178">
        <v>0</v>
      </c>
      <c r="M14" s="195">
        <v>0</v>
      </c>
      <c r="N14" s="294">
        <v>0</v>
      </c>
      <c r="O14" s="244">
        <v>0</v>
      </c>
      <c r="P14" s="121"/>
      <c r="U14" s="149"/>
    </row>
    <row r="15" spans="1:21" x14ac:dyDescent="0.2">
      <c r="A15" s="242" t="s">
        <v>66</v>
      </c>
      <c r="B15" s="243">
        <v>0</v>
      </c>
      <c r="C15" s="178">
        <v>0</v>
      </c>
      <c r="D15" s="195">
        <v>0</v>
      </c>
      <c r="E15" s="175">
        <v>0</v>
      </c>
      <c r="F15" s="178">
        <v>0</v>
      </c>
      <c r="G15" s="195">
        <v>0</v>
      </c>
      <c r="H15" s="175">
        <v>0</v>
      </c>
      <c r="I15" s="178">
        <v>0</v>
      </c>
      <c r="J15" s="195">
        <v>0</v>
      </c>
      <c r="K15" s="175">
        <v>0</v>
      </c>
      <c r="L15" s="178">
        <v>0</v>
      </c>
      <c r="M15" s="195">
        <v>0</v>
      </c>
      <c r="N15" s="294">
        <v>0</v>
      </c>
      <c r="O15" s="244">
        <v>0</v>
      </c>
      <c r="P15" s="121"/>
      <c r="U15" s="149"/>
    </row>
    <row r="16" spans="1:21" x14ac:dyDescent="0.2">
      <c r="A16" s="242" t="s">
        <v>38</v>
      </c>
      <c r="B16" s="243">
        <v>379.985163</v>
      </c>
      <c r="C16" s="178">
        <v>306.87064000000004</v>
      </c>
      <c r="D16" s="195">
        <v>256.04334600000004</v>
      </c>
      <c r="E16" s="175">
        <v>150.45579499999999</v>
      </c>
      <c r="F16" s="178">
        <v>112.616658</v>
      </c>
      <c r="G16" s="195">
        <v>93.247103999999993</v>
      </c>
      <c r="H16" s="175">
        <v>81.11994</v>
      </c>
      <c r="I16" s="178">
        <v>74.167541</v>
      </c>
      <c r="J16" s="195">
        <v>93.882580000000004</v>
      </c>
      <c r="K16" s="175">
        <v>175.60709</v>
      </c>
      <c r="L16" s="178">
        <v>242.10843700000001</v>
      </c>
      <c r="M16" s="195">
        <v>277.04549500000002</v>
      </c>
      <c r="N16" s="294">
        <v>2243.1497890000001</v>
      </c>
      <c r="O16" s="244">
        <v>5.990212983242621E-2</v>
      </c>
      <c r="P16" s="121"/>
      <c r="U16" s="149"/>
    </row>
    <row r="17" spans="1:21" x14ac:dyDescent="0.2">
      <c r="A17" s="242" t="s">
        <v>77</v>
      </c>
      <c r="B17" s="243">
        <v>0</v>
      </c>
      <c r="C17" s="178">
        <v>0</v>
      </c>
      <c r="D17" s="195">
        <v>0</v>
      </c>
      <c r="E17" s="175">
        <v>0</v>
      </c>
      <c r="F17" s="178">
        <v>0</v>
      </c>
      <c r="G17" s="195">
        <v>0</v>
      </c>
      <c r="H17" s="175">
        <v>0</v>
      </c>
      <c r="I17" s="178">
        <v>0</v>
      </c>
      <c r="J17" s="195">
        <v>0</v>
      </c>
      <c r="K17" s="175">
        <v>0</v>
      </c>
      <c r="L17" s="178">
        <v>0</v>
      </c>
      <c r="M17" s="195">
        <v>0</v>
      </c>
      <c r="N17" s="294">
        <v>0</v>
      </c>
      <c r="O17" s="244">
        <v>0</v>
      </c>
      <c r="P17" s="121"/>
      <c r="U17" s="149"/>
    </row>
    <row r="18" spans="1:21" x14ac:dyDescent="0.2">
      <c r="A18" s="242" t="s">
        <v>37</v>
      </c>
      <c r="B18" s="243">
        <v>0</v>
      </c>
      <c r="C18" s="178">
        <v>0</v>
      </c>
      <c r="D18" s="195">
        <v>0</v>
      </c>
      <c r="E18" s="175">
        <v>0</v>
      </c>
      <c r="F18" s="178">
        <v>0</v>
      </c>
      <c r="G18" s="195">
        <v>0</v>
      </c>
      <c r="H18" s="175">
        <v>0</v>
      </c>
      <c r="I18" s="178">
        <v>0</v>
      </c>
      <c r="J18" s="195">
        <v>0</v>
      </c>
      <c r="K18" s="175">
        <v>0</v>
      </c>
      <c r="L18" s="178">
        <v>0</v>
      </c>
      <c r="M18" s="195">
        <v>0</v>
      </c>
      <c r="N18" s="294">
        <v>0</v>
      </c>
      <c r="O18" s="244">
        <v>0</v>
      </c>
      <c r="P18" s="121"/>
      <c r="U18" s="149"/>
    </row>
    <row r="19" spans="1:21" x14ac:dyDescent="0.2">
      <c r="A19" s="242" t="s">
        <v>36</v>
      </c>
      <c r="B19" s="243">
        <v>2.883</v>
      </c>
      <c r="C19" s="178">
        <v>1.9790000000000001</v>
      </c>
      <c r="D19" s="195">
        <v>2.3039999999999998</v>
      </c>
      <c r="E19" s="175">
        <v>1.5</v>
      </c>
      <c r="F19" s="178">
        <v>2.1880000000000002</v>
      </c>
      <c r="G19" s="195">
        <v>1.3089999999999999</v>
      </c>
      <c r="H19" s="175">
        <v>0.79900000000000004</v>
      </c>
      <c r="I19" s="178">
        <v>0.54500000000000004</v>
      </c>
      <c r="J19" s="195">
        <v>1.1659999999999999</v>
      </c>
      <c r="K19" s="175">
        <v>2.4510000000000001</v>
      </c>
      <c r="L19" s="178">
        <v>2.7410000000000001</v>
      </c>
      <c r="M19" s="195">
        <v>0.48</v>
      </c>
      <c r="N19" s="294">
        <v>20.344999999999999</v>
      </c>
      <c r="O19" s="244">
        <v>2.09758064120938E-2</v>
      </c>
      <c r="P19" s="121"/>
      <c r="U19" s="149"/>
    </row>
    <row r="20" spans="1:21" x14ac:dyDescent="0.2">
      <c r="A20" s="242" t="s">
        <v>35</v>
      </c>
      <c r="B20" s="243">
        <v>11.113</v>
      </c>
      <c r="C20" s="178">
        <v>9.7789999999999999</v>
      </c>
      <c r="D20" s="195">
        <v>8.5950000000000006</v>
      </c>
      <c r="E20" s="175">
        <v>8.1440000000000001</v>
      </c>
      <c r="F20" s="178">
        <v>0</v>
      </c>
      <c r="G20" s="195">
        <v>1.091</v>
      </c>
      <c r="H20" s="175">
        <v>1.3049999999999999</v>
      </c>
      <c r="I20" s="178">
        <v>0</v>
      </c>
      <c r="J20" s="195">
        <v>0.68</v>
      </c>
      <c r="K20" s="175">
        <v>3.7160000000000002</v>
      </c>
      <c r="L20" s="178">
        <v>5.1310000000000002</v>
      </c>
      <c r="M20" s="195">
        <v>9.8610000000000007</v>
      </c>
      <c r="N20" s="294">
        <v>59.415000000000006</v>
      </c>
      <c r="O20" s="244">
        <v>0.63878602980597232</v>
      </c>
      <c r="P20" s="121"/>
      <c r="U20" s="149"/>
    </row>
    <row r="21" spans="1:21" x14ac:dyDescent="0.2">
      <c r="A21" s="242" t="s">
        <v>34</v>
      </c>
      <c r="B21" s="243">
        <v>2.3820000000000001</v>
      </c>
      <c r="C21" s="178">
        <v>2.1520000000000001</v>
      </c>
      <c r="D21" s="195">
        <v>2.3839999999999999</v>
      </c>
      <c r="E21" s="175">
        <v>1.7116</v>
      </c>
      <c r="F21" s="178">
        <v>2.1774</v>
      </c>
      <c r="G21" s="195">
        <v>2.1012</v>
      </c>
      <c r="H21" s="175">
        <v>2.2533000000000003</v>
      </c>
      <c r="I21" s="178">
        <v>2.6745000000000001</v>
      </c>
      <c r="J21" s="195">
        <v>2.4445999999999999</v>
      </c>
      <c r="K21" s="175">
        <v>2.1943000000000001</v>
      </c>
      <c r="L21" s="178">
        <v>2.41</v>
      </c>
      <c r="M21" s="195">
        <v>2.7189000000000001</v>
      </c>
      <c r="N21" s="294">
        <v>27.603800000000007</v>
      </c>
      <c r="O21" s="244">
        <v>9.1178070305920622E-3</v>
      </c>
      <c r="P21" s="121"/>
      <c r="U21" s="149"/>
    </row>
    <row r="22" spans="1:21" x14ac:dyDescent="0.2">
      <c r="A22" s="242" t="s">
        <v>33</v>
      </c>
      <c r="B22" s="243">
        <v>9.1530000000000005</v>
      </c>
      <c r="C22" s="178">
        <v>9.76</v>
      </c>
      <c r="D22" s="195">
        <v>9.0670000000000002</v>
      </c>
      <c r="E22" s="175">
        <v>4.1340000000000003</v>
      </c>
      <c r="F22" s="178">
        <v>3.5720000000000001</v>
      </c>
      <c r="G22" s="195">
        <v>3.1360000000000001</v>
      </c>
      <c r="H22" s="175">
        <v>4.0620000000000003</v>
      </c>
      <c r="I22" s="178">
        <v>3.8159999999999998</v>
      </c>
      <c r="J22" s="195">
        <v>4.9630000000000001</v>
      </c>
      <c r="K22" s="175">
        <v>11.006</v>
      </c>
      <c r="L22" s="178">
        <v>12.302</v>
      </c>
      <c r="M22" s="195">
        <v>12.831</v>
      </c>
      <c r="N22" s="294">
        <v>87.802000000000007</v>
      </c>
      <c r="O22" s="244">
        <v>2.5652249956500572E-2</v>
      </c>
      <c r="P22" s="121"/>
      <c r="U22" s="149"/>
    </row>
    <row r="23" spans="1:21" x14ac:dyDescent="0.2">
      <c r="A23" s="242" t="s">
        <v>3</v>
      </c>
      <c r="B23" s="243">
        <v>0</v>
      </c>
      <c r="C23" s="178">
        <v>0</v>
      </c>
      <c r="D23" s="195">
        <v>0</v>
      </c>
      <c r="E23" s="175">
        <v>0</v>
      </c>
      <c r="F23" s="178">
        <v>0</v>
      </c>
      <c r="G23" s="195">
        <v>0</v>
      </c>
      <c r="H23" s="175">
        <v>0</v>
      </c>
      <c r="I23" s="178">
        <v>0</v>
      </c>
      <c r="J23" s="195">
        <v>0</v>
      </c>
      <c r="K23" s="175">
        <v>0</v>
      </c>
      <c r="L23" s="178">
        <v>0</v>
      </c>
      <c r="M23" s="195">
        <v>0</v>
      </c>
      <c r="N23" s="294">
        <v>0</v>
      </c>
      <c r="O23" s="244">
        <v>0</v>
      </c>
      <c r="P23" s="121"/>
      <c r="U23" s="149"/>
    </row>
    <row r="24" spans="1:21" x14ac:dyDescent="0.2">
      <c r="A24" s="242" t="s">
        <v>32</v>
      </c>
      <c r="B24" s="243">
        <v>0.12776000000000001</v>
      </c>
      <c r="C24" s="178">
        <v>5.9319999999999998E-2</v>
      </c>
      <c r="D24" s="195">
        <v>8.7919999999999998E-2</v>
      </c>
      <c r="E24" s="175">
        <v>0.13241999999999998</v>
      </c>
      <c r="F24" s="178">
        <v>7.7810000000000004E-2</v>
      </c>
      <c r="G24" s="195">
        <v>3.2350000000000004E-2</v>
      </c>
      <c r="H24" s="175">
        <v>4.1759999999999999E-2</v>
      </c>
      <c r="I24" s="178">
        <v>0.10349999999999999</v>
      </c>
      <c r="J24" s="195">
        <v>4.8590000000000001E-2</v>
      </c>
      <c r="K24" s="175">
        <v>0.2455</v>
      </c>
      <c r="L24" s="178">
        <v>0.17893000000000001</v>
      </c>
      <c r="M24" s="195">
        <v>0.12426999999999999</v>
      </c>
      <c r="N24" s="294">
        <v>1.2601300000000002</v>
      </c>
      <c r="O24" s="244">
        <v>9.3383452644571086E-3</v>
      </c>
      <c r="P24" s="121"/>
      <c r="U24" s="149"/>
    </row>
    <row r="25" spans="1:21" x14ac:dyDescent="0.2">
      <c r="A25" s="242" t="s">
        <v>31</v>
      </c>
      <c r="B25" s="243">
        <v>128.14925038811933</v>
      </c>
      <c r="C25" s="203">
        <v>96.722786110700511</v>
      </c>
      <c r="D25" s="217">
        <v>94.472237275380593</v>
      </c>
      <c r="E25" s="202">
        <v>65.396568266723193</v>
      </c>
      <c r="F25" s="203">
        <v>76.691270186108284</v>
      </c>
      <c r="G25" s="217">
        <v>63.025879660642381</v>
      </c>
      <c r="H25" s="202">
        <v>46.764976145075067</v>
      </c>
      <c r="I25" s="203">
        <v>58.126140607779604</v>
      </c>
      <c r="J25" s="217">
        <v>67.574266599726627</v>
      </c>
      <c r="K25" s="202">
        <v>113.69303528563243</v>
      </c>
      <c r="L25" s="203">
        <v>109.55267923306354</v>
      </c>
      <c r="M25" s="217">
        <v>123.84370127453629</v>
      </c>
      <c r="N25" s="294">
        <v>1044.0127910334877</v>
      </c>
      <c r="O25" s="244">
        <v>4.4941031179254722E-2</v>
      </c>
      <c r="P25" s="121"/>
      <c r="U25" s="118"/>
    </row>
    <row r="26" spans="1:21" ht="13.5" customHeight="1" x14ac:dyDescent="0.2">
      <c r="A26" s="288" t="s">
        <v>173</v>
      </c>
      <c r="B26" s="281">
        <v>592.23054100000002</v>
      </c>
      <c r="C26" s="282">
        <v>461.09068999999994</v>
      </c>
      <c r="D26" s="283">
        <v>428.40943500000003</v>
      </c>
      <c r="E26" s="281">
        <v>253.52023299999999</v>
      </c>
      <c r="F26" s="282">
        <v>214.73955900000001</v>
      </c>
      <c r="G26" s="283">
        <v>171.06526400000001</v>
      </c>
      <c r="H26" s="281">
        <v>138.71042300000002</v>
      </c>
      <c r="I26" s="282">
        <v>147.55744800000002</v>
      </c>
      <c r="J26" s="283">
        <v>176.99046099999998</v>
      </c>
      <c r="K26" s="281">
        <v>319.741353</v>
      </c>
      <c r="L26" s="282">
        <v>428.89911699999999</v>
      </c>
      <c r="M26" s="283">
        <v>485.55507299999999</v>
      </c>
      <c r="N26" s="291">
        <v>3818.5095969999998</v>
      </c>
      <c r="O26" s="293">
        <v>4.8983327973393963E-2</v>
      </c>
      <c r="P26" s="11"/>
      <c r="U26" s="94"/>
    </row>
    <row r="27" spans="1:21" ht="12.75" customHeight="1" x14ac:dyDescent="0.2">
      <c r="A27" s="242" t="s">
        <v>26</v>
      </c>
      <c r="B27" s="243">
        <v>256.27402099999995</v>
      </c>
      <c r="C27" s="203">
        <v>212.35566099999997</v>
      </c>
      <c r="D27" s="217">
        <v>192.80583800000002</v>
      </c>
      <c r="E27" s="202">
        <v>107.536799</v>
      </c>
      <c r="F27" s="203">
        <v>109.40668300000002</v>
      </c>
      <c r="G27" s="217">
        <v>117.83176900000001</v>
      </c>
      <c r="H27" s="202">
        <v>93.871524000000008</v>
      </c>
      <c r="I27" s="203">
        <v>107.35192400000001</v>
      </c>
      <c r="J27" s="217">
        <v>118.59712200000001</v>
      </c>
      <c r="K27" s="202">
        <v>162.30234899999999</v>
      </c>
      <c r="L27" s="203">
        <v>206.44240899999997</v>
      </c>
      <c r="M27" s="217">
        <v>194.04455300000001</v>
      </c>
      <c r="N27" s="294">
        <v>1878.8206519999999</v>
      </c>
      <c r="O27" s="244">
        <v>9.0597723128653274E-2</v>
      </c>
      <c r="P27" s="121"/>
      <c r="U27" s="94"/>
    </row>
    <row r="28" spans="1:21" ht="12.75" customHeight="1" x14ac:dyDescent="0.2">
      <c r="A28" s="242" t="s">
        <v>0</v>
      </c>
      <c r="B28" s="243">
        <v>0.45080800000000004</v>
      </c>
      <c r="C28" s="178">
        <v>0.42419600000000002</v>
      </c>
      <c r="D28" s="195">
        <v>0.38627899999999998</v>
      </c>
      <c r="E28" s="175">
        <v>4.6899999999999997E-2</v>
      </c>
      <c r="F28" s="178">
        <v>0.27832099999999999</v>
      </c>
      <c r="G28" s="195">
        <v>0.30384500000000003</v>
      </c>
      <c r="H28" s="175">
        <v>0.41783599999999999</v>
      </c>
      <c r="I28" s="178">
        <v>0.82578499999999999</v>
      </c>
      <c r="J28" s="195">
        <v>0.59006999999999998</v>
      </c>
      <c r="K28" s="175">
        <v>0.41942800000000002</v>
      </c>
      <c r="L28" s="178">
        <v>0.269791</v>
      </c>
      <c r="M28" s="195">
        <v>0.19770299999999999</v>
      </c>
      <c r="N28" s="294">
        <v>4.6109619999999989</v>
      </c>
      <c r="O28" s="244">
        <v>2.1521349057359754E-3</v>
      </c>
      <c r="P28" s="121"/>
      <c r="U28" s="94"/>
    </row>
    <row r="29" spans="1:21" ht="12.75" customHeight="1" x14ac:dyDescent="0.2">
      <c r="A29" s="242" t="s">
        <v>1</v>
      </c>
      <c r="B29" s="243">
        <v>3.9249800000000001</v>
      </c>
      <c r="C29" s="178">
        <v>2.9738899999999999</v>
      </c>
      <c r="D29" s="195">
        <v>2.8229299999999999</v>
      </c>
      <c r="E29" s="175">
        <v>1.60192</v>
      </c>
      <c r="F29" s="178">
        <v>0.64112000000000002</v>
      </c>
      <c r="G29" s="195">
        <v>0.45130999999999999</v>
      </c>
      <c r="H29" s="175">
        <v>0.20859</v>
      </c>
      <c r="I29" s="178">
        <v>0.19799</v>
      </c>
      <c r="J29" s="195">
        <v>0.26955000000000001</v>
      </c>
      <c r="K29" s="175">
        <v>1.0327999999999999</v>
      </c>
      <c r="L29" s="178">
        <v>1.5981399999999999</v>
      </c>
      <c r="M29" s="195">
        <v>3.0126999999999997</v>
      </c>
      <c r="N29" s="294">
        <v>18.73592</v>
      </c>
      <c r="O29" s="244">
        <v>2.7734607239099721E-2</v>
      </c>
      <c r="P29" s="121"/>
      <c r="U29" s="94"/>
    </row>
    <row r="30" spans="1:21" ht="12.75" customHeight="1" x14ac:dyDescent="0.2">
      <c r="A30" s="242" t="s">
        <v>2</v>
      </c>
      <c r="B30" s="243">
        <v>3.366009</v>
      </c>
      <c r="C30" s="178">
        <v>2.391607</v>
      </c>
      <c r="D30" s="195">
        <v>2.4717740000000004</v>
      </c>
      <c r="E30" s="175">
        <v>1.6708800000000001</v>
      </c>
      <c r="F30" s="178">
        <v>0.44024099999999999</v>
      </c>
      <c r="G30" s="195">
        <v>0.37140799999999996</v>
      </c>
      <c r="H30" s="175">
        <v>0.19213</v>
      </c>
      <c r="I30" s="178">
        <v>0.11352</v>
      </c>
      <c r="J30" s="195">
        <v>0.17818999999999999</v>
      </c>
      <c r="K30" s="175">
        <v>1.333458</v>
      </c>
      <c r="L30" s="178">
        <v>2.0232589999999999</v>
      </c>
      <c r="M30" s="195">
        <v>3.1425269999999998</v>
      </c>
      <c r="N30" s="294">
        <v>17.695003000000003</v>
      </c>
      <c r="O30" s="244">
        <v>6.9935611109913587E-2</v>
      </c>
      <c r="P30" s="121"/>
    </row>
    <row r="31" spans="1:21" x14ac:dyDescent="0.2">
      <c r="A31" s="242" t="s">
        <v>6</v>
      </c>
      <c r="B31" s="243">
        <v>1.57897</v>
      </c>
      <c r="C31" s="178">
        <v>1.3546399999999998</v>
      </c>
      <c r="D31" s="195">
        <v>1.4807000000000001</v>
      </c>
      <c r="E31" s="175">
        <v>1.1830399999999999</v>
      </c>
      <c r="F31" s="178">
        <v>1.1788800000000001</v>
      </c>
      <c r="G31" s="195">
        <v>0.85483999999999993</v>
      </c>
      <c r="H31" s="175">
        <v>0.74443000000000004</v>
      </c>
      <c r="I31" s="178">
        <v>0.76546000000000003</v>
      </c>
      <c r="J31" s="195">
        <v>0.91161999999999999</v>
      </c>
      <c r="K31" s="175">
        <v>0.96722000000000008</v>
      </c>
      <c r="L31" s="178">
        <v>1.7221</v>
      </c>
      <c r="M31" s="195">
        <v>1.01241</v>
      </c>
      <c r="N31" s="294">
        <v>13.754309999999997</v>
      </c>
      <c r="O31" s="244">
        <v>3.5885093629487483E-2</v>
      </c>
      <c r="P31" s="121"/>
    </row>
    <row r="32" spans="1:21" x14ac:dyDescent="0.2">
      <c r="A32" s="242" t="s">
        <v>25</v>
      </c>
      <c r="B32" s="243">
        <v>209.209566</v>
      </c>
      <c r="C32" s="178">
        <v>156.248626</v>
      </c>
      <c r="D32" s="195">
        <v>150.75929199999999</v>
      </c>
      <c r="E32" s="175">
        <v>97.698481999999984</v>
      </c>
      <c r="F32" s="178">
        <v>76.01915799999999</v>
      </c>
      <c r="G32" s="195">
        <v>33.800733000000001</v>
      </c>
      <c r="H32" s="175">
        <v>31.306086999999998</v>
      </c>
      <c r="I32" s="178">
        <v>27.681388000000002</v>
      </c>
      <c r="J32" s="195">
        <v>41.725042999999999</v>
      </c>
      <c r="K32" s="175">
        <v>107.54451999999998</v>
      </c>
      <c r="L32" s="178">
        <v>151.952189</v>
      </c>
      <c r="M32" s="195">
        <v>187.16644499999998</v>
      </c>
      <c r="N32" s="294">
        <v>1271.1115290000002</v>
      </c>
      <c r="O32" s="244">
        <v>3.7933966221868252E-2</v>
      </c>
      <c r="P32" s="121"/>
    </row>
    <row r="33" spans="1:16" x14ac:dyDescent="0.2">
      <c r="A33" s="242" t="s">
        <v>5</v>
      </c>
      <c r="B33" s="243">
        <v>116.66562600000002</v>
      </c>
      <c r="C33" s="178">
        <v>84.714174999999983</v>
      </c>
      <c r="D33" s="195">
        <v>77.165261000000001</v>
      </c>
      <c r="E33" s="175">
        <v>43.542238999999995</v>
      </c>
      <c r="F33" s="178">
        <v>26.587425</v>
      </c>
      <c r="G33" s="195">
        <v>17.450659000000002</v>
      </c>
      <c r="H33" s="175">
        <v>11.969825999999999</v>
      </c>
      <c r="I33" s="178">
        <v>10.621381</v>
      </c>
      <c r="J33" s="195">
        <v>14.693175999999999</v>
      </c>
      <c r="K33" s="175">
        <v>45.802890999999995</v>
      </c>
      <c r="L33" s="178">
        <v>64.443356000000009</v>
      </c>
      <c r="M33" s="195">
        <v>96.389751000000018</v>
      </c>
      <c r="N33" s="294">
        <v>610.04576599999996</v>
      </c>
      <c r="O33" s="244">
        <v>3.2696267525778276E-2</v>
      </c>
      <c r="P33" s="121"/>
    </row>
    <row r="34" spans="1:16" x14ac:dyDescent="0.2">
      <c r="A34" s="242" t="s">
        <v>3</v>
      </c>
      <c r="B34" s="243">
        <v>0.76056099999999993</v>
      </c>
      <c r="C34" s="203">
        <v>0.62789499999999998</v>
      </c>
      <c r="D34" s="217">
        <v>0.51736099999999996</v>
      </c>
      <c r="E34" s="202">
        <v>0.23997299999999999</v>
      </c>
      <c r="F34" s="203">
        <v>0.18773099999999998</v>
      </c>
      <c r="G34" s="217">
        <v>6.9999999999999999E-4</v>
      </c>
      <c r="H34" s="202">
        <v>0</v>
      </c>
      <c r="I34" s="203">
        <v>0</v>
      </c>
      <c r="J34" s="217">
        <v>2.5689999999999998E-2</v>
      </c>
      <c r="K34" s="202">
        <v>0.33868699999999996</v>
      </c>
      <c r="L34" s="203">
        <v>0.44787299999999997</v>
      </c>
      <c r="M34" s="217">
        <v>0.58898399999999995</v>
      </c>
      <c r="N34" s="294">
        <v>3.7354549999999995</v>
      </c>
      <c r="O34" s="244">
        <v>2.3399469751166735E-3</v>
      </c>
      <c r="P34" s="121"/>
    </row>
    <row r="35" spans="1:16" ht="18" customHeight="1" x14ac:dyDescent="0.2">
      <c r="A35" s="87" t="s">
        <v>182</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177</v>
      </c>
      <c r="N39" s="136">
        <f>O7</f>
        <v>3.4604019457956776E-2</v>
      </c>
    </row>
    <row r="40" spans="1:16" x14ac:dyDescent="0.2">
      <c r="B40" s="140"/>
      <c r="C40" s="140"/>
      <c r="D40" s="140"/>
      <c r="M40" s="129" t="s">
        <v>63</v>
      </c>
      <c r="N40" s="136">
        <f>O8</f>
        <v>4.7994513374637407E-2</v>
      </c>
    </row>
    <row r="41" spans="1:16" x14ac:dyDescent="0.2">
      <c r="B41" s="94"/>
      <c r="C41" s="94"/>
      <c r="D41" s="94"/>
      <c r="M41" s="129" t="s">
        <v>125</v>
      </c>
      <c r="N41" s="136">
        <f>O9</f>
        <v>4.5024487799856003E-2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{28DDB265-E07C-4FF8-B75C-2570F900831C}</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S38"/>
  <sheetViews>
    <sheetView showGridLines="0" zoomScaleNormal="100" workbookViewId="0"/>
  </sheetViews>
  <sheetFormatPr defaultColWidth="9.140625" defaultRowHeight="12" x14ac:dyDescent="0.2"/>
  <cols>
    <col min="1" max="1" width="30.85546875" style="82" customWidth="1"/>
    <col min="2" max="3" width="8.28515625" style="82" customWidth="1"/>
    <col min="4" max="4" width="5.7109375" style="82" customWidth="1"/>
    <col min="5" max="6" width="8.28515625" style="82" customWidth="1"/>
    <col min="7" max="7" width="5.7109375" style="82" customWidth="1"/>
    <col min="8" max="9" width="8.28515625" style="82" customWidth="1"/>
    <col min="10" max="10" width="5.7109375" style="82" customWidth="1"/>
    <col min="11" max="12" width="8.28515625" style="82" customWidth="1"/>
    <col min="13" max="13" width="5.7109375" style="82" customWidth="1"/>
    <col min="14" max="15" width="8.28515625" style="82" customWidth="1"/>
    <col min="16" max="16" width="7.28515625" style="82" customWidth="1"/>
    <col min="17" max="16384" width="9.140625" style="82"/>
  </cols>
  <sheetData>
    <row r="1" spans="1:19" s="92" customFormat="1" ht="18.75" x14ac:dyDescent="0.3">
      <c r="A1" s="155" t="s">
        <v>301</v>
      </c>
      <c r="B1" s="88"/>
      <c r="C1" s="88"/>
      <c r="D1" s="88"/>
      <c r="E1" s="88"/>
      <c r="F1" s="88"/>
      <c r="G1" s="88"/>
      <c r="H1" s="88"/>
      <c r="I1" s="88"/>
      <c r="J1" s="81"/>
      <c r="P1" s="245" t="str">
        <f>'3'!N1</f>
        <v>2020</v>
      </c>
    </row>
    <row r="2" spans="1:19" ht="6" customHeight="1" x14ac:dyDescent="0.2">
      <c r="A2" s="8"/>
      <c r="B2" s="8"/>
      <c r="C2" s="8"/>
      <c r="D2" s="8"/>
      <c r="E2" s="8"/>
      <c r="F2" s="8"/>
      <c r="G2" s="8"/>
      <c r="H2" s="8"/>
      <c r="I2" s="8"/>
      <c r="J2" s="8"/>
    </row>
    <row r="3" spans="1:19" x14ac:dyDescent="0.2">
      <c r="A3" s="364"/>
      <c r="B3" s="347" t="s">
        <v>45</v>
      </c>
      <c r="C3" s="348"/>
      <c r="D3" s="349"/>
      <c r="E3" s="347" t="s">
        <v>46</v>
      </c>
      <c r="F3" s="348"/>
      <c r="G3" s="349"/>
      <c r="H3" s="347" t="s">
        <v>47</v>
      </c>
      <c r="I3" s="348"/>
      <c r="J3" s="349"/>
      <c r="K3" s="347" t="s">
        <v>48</v>
      </c>
      <c r="L3" s="348"/>
      <c r="M3" s="349"/>
      <c r="N3" s="347" t="s">
        <v>7</v>
      </c>
      <c r="O3" s="348"/>
      <c r="P3" s="348"/>
      <c r="Q3" s="151"/>
    </row>
    <row r="4" spans="1:19" ht="25.5" customHeight="1" x14ac:dyDescent="0.2">
      <c r="A4" s="396"/>
      <c r="B4" s="187" t="s">
        <v>175</v>
      </c>
      <c r="C4" s="185" t="s">
        <v>178</v>
      </c>
      <c r="D4" s="222" t="s">
        <v>184</v>
      </c>
      <c r="E4" s="187" t="s">
        <v>175</v>
      </c>
      <c r="F4" s="185" t="s">
        <v>178</v>
      </c>
      <c r="G4" s="222" t="s">
        <v>184</v>
      </c>
      <c r="H4" s="187" t="s">
        <v>175</v>
      </c>
      <c r="I4" s="185" t="s">
        <v>178</v>
      </c>
      <c r="J4" s="222" t="s">
        <v>184</v>
      </c>
      <c r="K4" s="187" t="s">
        <v>175</v>
      </c>
      <c r="L4" s="185" t="s">
        <v>178</v>
      </c>
      <c r="M4" s="222" t="s">
        <v>184</v>
      </c>
      <c r="N4" s="187" t="s">
        <v>175</v>
      </c>
      <c r="O4" s="185" t="s">
        <v>178</v>
      </c>
      <c r="P4" s="223" t="s">
        <v>184</v>
      </c>
      <c r="Q4" s="151"/>
      <c r="S4" s="154"/>
    </row>
    <row r="5" spans="1:19" x14ac:dyDescent="0.2">
      <c r="A5" s="327" t="s">
        <v>239</v>
      </c>
      <c r="B5" s="295">
        <v>51037.649899393</v>
      </c>
      <c r="C5" s="296">
        <v>35395.994419028997</v>
      </c>
      <c r="D5" s="297">
        <v>0.69352712142511808</v>
      </c>
      <c r="E5" s="296">
        <v>29331.745854733577</v>
      </c>
      <c r="F5" s="296">
        <v>19828.466483740995</v>
      </c>
      <c r="G5" s="298">
        <v>0.67600703285587294</v>
      </c>
      <c r="H5" s="295">
        <v>22503.675068527071</v>
      </c>
      <c r="I5" s="296">
        <v>14474.515560815762</v>
      </c>
      <c r="J5" s="297">
        <v>0.64320674364248009</v>
      </c>
      <c r="K5" s="295">
        <v>44682.872042142852</v>
      </c>
      <c r="L5" s="296">
        <v>30598.075780059997</v>
      </c>
      <c r="M5" s="297">
        <v>0.68478310327056158</v>
      </c>
      <c r="N5" s="296">
        <v>147555.9428647965</v>
      </c>
      <c r="O5" s="296">
        <v>100297.05224364574</v>
      </c>
      <c r="P5" s="298">
        <v>0.67972221447933523</v>
      </c>
      <c r="Q5" s="151"/>
      <c r="S5" s="150"/>
    </row>
    <row r="6" spans="1:19" x14ac:dyDescent="0.2">
      <c r="A6" s="184" t="s">
        <v>41</v>
      </c>
      <c r="B6" s="181">
        <v>6057.5490759999993</v>
      </c>
      <c r="C6" s="183">
        <v>4915.1327162030784</v>
      </c>
      <c r="D6" s="227">
        <v>0.81140617344345212</v>
      </c>
      <c r="E6" s="183">
        <v>5004.0823749999972</v>
      </c>
      <c r="F6" s="183">
        <v>4167.7645604275849</v>
      </c>
      <c r="G6" s="224">
        <v>0.83287289219086591</v>
      </c>
      <c r="H6" s="181">
        <v>4288.8693899999989</v>
      </c>
      <c r="I6" s="183">
        <v>3720.7396749790469</v>
      </c>
      <c r="J6" s="227">
        <v>0.86753392016422481</v>
      </c>
      <c r="K6" s="181">
        <v>5784.0350419999995</v>
      </c>
      <c r="L6" s="183">
        <v>4390.8464805331296</v>
      </c>
      <c r="M6" s="227">
        <v>0.7591320676049822</v>
      </c>
      <c r="N6" s="278">
        <v>21134.535882999997</v>
      </c>
      <c r="O6" s="278">
        <v>17194.483432142843</v>
      </c>
      <c r="P6" s="299">
        <v>0.81357279513166803</v>
      </c>
      <c r="Q6" s="151"/>
      <c r="R6" s="141"/>
      <c r="S6" s="141"/>
    </row>
    <row r="7" spans="1:19" x14ac:dyDescent="0.2">
      <c r="A7" s="184" t="s">
        <v>40</v>
      </c>
      <c r="B7" s="228">
        <v>623.2883052000011</v>
      </c>
      <c r="C7" s="225">
        <v>602.23632799999996</v>
      </c>
      <c r="D7" s="227">
        <v>0.96622433467086155</v>
      </c>
      <c r="E7" s="225">
        <v>468.37732380000006</v>
      </c>
      <c r="F7" s="226">
        <v>443.91501480000005</v>
      </c>
      <c r="G7" s="224">
        <v>0.94777221749009022</v>
      </c>
      <c r="H7" s="228">
        <v>392.27921600000013</v>
      </c>
      <c r="I7" s="225">
        <v>368.40921400000002</v>
      </c>
      <c r="J7" s="227">
        <v>0.93915047999891965</v>
      </c>
      <c r="K7" s="228">
        <v>626.55557479999993</v>
      </c>
      <c r="L7" s="225">
        <v>594.71935680000001</v>
      </c>
      <c r="M7" s="227">
        <v>0.94918851690025707</v>
      </c>
      <c r="N7" s="303">
        <v>2110.5004198000015</v>
      </c>
      <c r="O7" s="304">
        <v>2009.2799136000001</v>
      </c>
      <c r="P7" s="305">
        <v>0.95203957068646616</v>
      </c>
      <c r="Q7" s="151"/>
      <c r="R7" s="141"/>
      <c r="S7" s="141"/>
    </row>
    <row r="8" spans="1:19" x14ac:dyDescent="0.2">
      <c r="A8" s="184" t="s">
        <v>39</v>
      </c>
      <c r="B8" s="228">
        <v>5142.9444420000009</v>
      </c>
      <c r="C8" s="225">
        <v>4531.2323310000002</v>
      </c>
      <c r="D8" s="227">
        <v>0.88105799743733637</v>
      </c>
      <c r="E8" s="225">
        <v>2219.868982</v>
      </c>
      <c r="F8" s="226">
        <v>1777.8016510000002</v>
      </c>
      <c r="G8" s="224">
        <v>0.80085881888321298</v>
      </c>
      <c r="H8" s="228">
        <v>1263.1663809999998</v>
      </c>
      <c r="I8" s="225">
        <v>887.41157900000007</v>
      </c>
      <c r="J8" s="227">
        <v>0.7025294469106047</v>
      </c>
      <c r="K8" s="228">
        <v>4243.2862439999999</v>
      </c>
      <c r="L8" s="225">
        <v>3548.017836</v>
      </c>
      <c r="M8" s="227">
        <v>0.83614859615395776</v>
      </c>
      <c r="N8" s="303">
        <v>12869.266049000002</v>
      </c>
      <c r="O8" s="304">
        <v>10744.463397</v>
      </c>
      <c r="P8" s="305">
        <v>0.83489325312649754</v>
      </c>
      <c r="Q8" s="151"/>
      <c r="R8" s="141"/>
      <c r="S8" s="141"/>
    </row>
    <row r="9" spans="1:19" x14ac:dyDescent="0.2">
      <c r="A9" s="184" t="s">
        <v>64</v>
      </c>
      <c r="B9" s="228">
        <v>3.9294199999999999</v>
      </c>
      <c r="C9" s="225">
        <v>0</v>
      </c>
      <c r="D9" s="227">
        <v>0</v>
      </c>
      <c r="E9" s="225">
        <v>2.7857540000000003</v>
      </c>
      <c r="F9" s="226">
        <v>0</v>
      </c>
      <c r="G9" s="224">
        <v>0</v>
      </c>
      <c r="H9" s="228">
        <v>3.8605740000000002</v>
      </c>
      <c r="I9" s="225">
        <v>0</v>
      </c>
      <c r="J9" s="227">
        <v>0</v>
      </c>
      <c r="K9" s="228">
        <v>2.6951999999999998</v>
      </c>
      <c r="L9" s="225">
        <v>0</v>
      </c>
      <c r="M9" s="227">
        <v>0</v>
      </c>
      <c r="N9" s="303">
        <v>13.270948000000001</v>
      </c>
      <c r="O9" s="304">
        <v>0</v>
      </c>
      <c r="P9" s="305">
        <v>0</v>
      </c>
      <c r="Q9" s="151"/>
      <c r="R9" s="141"/>
      <c r="S9" s="141"/>
    </row>
    <row r="10" spans="1:19" x14ac:dyDescent="0.2">
      <c r="A10" s="184" t="s">
        <v>65</v>
      </c>
      <c r="B10" s="228">
        <v>3.2320699999999998</v>
      </c>
      <c r="C10" s="225">
        <v>0</v>
      </c>
      <c r="D10" s="227">
        <v>0</v>
      </c>
      <c r="E10" s="225">
        <v>3.21461</v>
      </c>
      <c r="F10" s="226">
        <v>0</v>
      </c>
      <c r="G10" s="224">
        <v>0</v>
      </c>
      <c r="H10" s="228">
        <v>5.6111400000000007</v>
      </c>
      <c r="I10" s="225">
        <v>0</v>
      </c>
      <c r="J10" s="227">
        <v>0</v>
      </c>
      <c r="K10" s="228">
        <v>4.2981199999999999</v>
      </c>
      <c r="L10" s="225">
        <v>0</v>
      </c>
      <c r="M10" s="227">
        <v>0</v>
      </c>
      <c r="N10" s="303">
        <v>16.35594</v>
      </c>
      <c r="O10" s="304">
        <v>0</v>
      </c>
      <c r="P10" s="305">
        <v>0</v>
      </c>
      <c r="Q10" s="151"/>
      <c r="R10" s="141"/>
      <c r="S10" s="141"/>
    </row>
    <row r="11" spans="1:19" x14ac:dyDescent="0.2">
      <c r="A11" s="184" t="s">
        <v>66</v>
      </c>
      <c r="B11" s="228">
        <v>6.8649000000000002E-2</v>
      </c>
      <c r="C11" s="225">
        <v>0</v>
      </c>
      <c r="D11" s="227">
        <v>0</v>
      </c>
      <c r="E11" s="225">
        <v>0.19163899999999998</v>
      </c>
      <c r="F11" s="226">
        <v>0</v>
      </c>
      <c r="G11" s="224">
        <v>0</v>
      </c>
      <c r="H11" s="228">
        <v>0.21502299999999999</v>
      </c>
      <c r="I11" s="225">
        <v>0</v>
      </c>
      <c r="J11" s="227">
        <v>0</v>
      </c>
      <c r="K11" s="228">
        <v>3.7408000000000004E-2</v>
      </c>
      <c r="L11" s="225">
        <v>0</v>
      </c>
      <c r="M11" s="227">
        <v>0</v>
      </c>
      <c r="N11" s="303">
        <v>0.51271899999999992</v>
      </c>
      <c r="O11" s="304">
        <v>0</v>
      </c>
      <c r="P11" s="305">
        <v>0</v>
      </c>
      <c r="Q11" s="151"/>
      <c r="R11" s="141"/>
      <c r="S11" s="141"/>
    </row>
    <row r="12" spans="1:19" x14ac:dyDescent="0.2">
      <c r="A12" s="184" t="s">
        <v>38</v>
      </c>
      <c r="B12" s="228">
        <v>22742.794190000001</v>
      </c>
      <c r="C12" s="225">
        <v>19281.165460865919</v>
      </c>
      <c r="D12" s="227">
        <v>0.84779228531839068</v>
      </c>
      <c r="E12" s="225">
        <v>11878.881583000006</v>
      </c>
      <c r="F12" s="226">
        <v>9788.8479461934148</v>
      </c>
      <c r="G12" s="224">
        <v>0.82405467869991567</v>
      </c>
      <c r="H12" s="228">
        <v>7638.7242190000015</v>
      </c>
      <c r="I12" s="225">
        <v>6000.2978266929531</v>
      </c>
      <c r="J12" s="227">
        <v>0.78551046675677239</v>
      </c>
      <c r="K12" s="228">
        <v>18025.526427000004</v>
      </c>
      <c r="L12" s="225">
        <v>15488.229837766867</v>
      </c>
      <c r="M12" s="227">
        <v>0.85923869688307231</v>
      </c>
      <c r="N12" s="303">
        <v>60285.926419000018</v>
      </c>
      <c r="O12" s="304">
        <v>50558.541071519154</v>
      </c>
      <c r="P12" s="305">
        <v>0.83864583452075592</v>
      </c>
      <c r="Q12" s="151"/>
      <c r="R12" s="141"/>
      <c r="S12" s="141"/>
    </row>
    <row r="13" spans="1:19" x14ac:dyDescent="0.2">
      <c r="A13" s="184" t="s">
        <v>77</v>
      </c>
      <c r="B13" s="228">
        <v>307.65199999999999</v>
      </c>
      <c r="C13" s="225">
        <v>0</v>
      </c>
      <c r="D13" s="227">
        <v>0</v>
      </c>
      <c r="E13" s="225">
        <v>102.124</v>
      </c>
      <c r="F13" s="226">
        <v>0</v>
      </c>
      <c r="G13" s="224">
        <v>0</v>
      </c>
      <c r="H13" s="228">
        <v>55.451000000000001</v>
      </c>
      <c r="I13" s="225">
        <v>0</v>
      </c>
      <c r="J13" s="227">
        <v>0</v>
      </c>
      <c r="K13" s="228">
        <v>321.34699999999998</v>
      </c>
      <c r="L13" s="225">
        <v>0</v>
      </c>
      <c r="M13" s="227">
        <v>0</v>
      </c>
      <c r="N13" s="303">
        <v>786.57399999999996</v>
      </c>
      <c r="O13" s="304">
        <v>0</v>
      </c>
      <c r="P13" s="305">
        <v>0</v>
      </c>
      <c r="Q13" s="151"/>
      <c r="R13" s="141"/>
      <c r="S13" s="141"/>
    </row>
    <row r="14" spans="1:19" x14ac:dyDescent="0.2">
      <c r="A14" s="184" t="s">
        <v>37</v>
      </c>
      <c r="B14" s="228">
        <v>9.8420000000000007E-2</v>
      </c>
      <c r="C14" s="225">
        <v>0</v>
      </c>
      <c r="D14" s="227">
        <v>0</v>
      </c>
      <c r="E14" s="225">
        <v>2.3719999999999998E-2</v>
      </c>
      <c r="F14" s="226">
        <v>0</v>
      </c>
      <c r="G14" s="224">
        <v>0</v>
      </c>
      <c r="H14" s="228">
        <v>0</v>
      </c>
      <c r="I14" s="225">
        <v>0</v>
      </c>
      <c r="J14" s="227">
        <v>0</v>
      </c>
      <c r="K14" s="228">
        <v>0</v>
      </c>
      <c r="L14" s="225">
        <v>0</v>
      </c>
      <c r="M14" s="227">
        <v>0</v>
      </c>
      <c r="N14" s="303">
        <v>0.12214</v>
      </c>
      <c r="O14" s="304">
        <v>0</v>
      </c>
      <c r="P14" s="305">
        <v>0</v>
      </c>
      <c r="Q14" s="151"/>
      <c r="R14" s="141"/>
      <c r="S14" s="141"/>
    </row>
    <row r="15" spans="1:19" x14ac:dyDescent="0.2">
      <c r="A15" s="184" t="s">
        <v>36</v>
      </c>
      <c r="B15" s="228">
        <v>1792.7575960000001</v>
      </c>
      <c r="C15" s="225">
        <v>212.05776</v>
      </c>
      <c r="D15" s="227">
        <v>0.11828579640278372</v>
      </c>
      <c r="E15" s="225">
        <v>1502.807186</v>
      </c>
      <c r="F15" s="226">
        <v>194.11804000000001</v>
      </c>
      <c r="G15" s="224">
        <v>0.12917028998023436</v>
      </c>
      <c r="H15" s="228">
        <v>1887.7116639999999</v>
      </c>
      <c r="I15" s="225">
        <v>156.48141000000001</v>
      </c>
      <c r="J15" s="227">
        <v>8.2894762470461708E-2</v>
      </c>
      <c r="K15" s="228">
        <v>1696.1792449999998</v>
      </c>
      <c r="L15" s="225">
        <v>224.49606999999997</v>
      </c>
      <c r="M15" s="227">
        <v>0.13235397771890553</v>
      </c>
      <c r="N15" s="303">
        <v>6879.4556909999992</v>
      </c>
      <c r="O15" s="304">
        <v>787.15328</v>
      </c>
      <c r="P15" s="305">
        <v>0.11442086632373952</v>
      </c>
      <c r="Q15" s="151"/>
      <c r="R15" s="141"/>
      <c r="S15" s="141"/>
    </row>
    <row r="16" spans="1:19" x14ac:dyDescent="0.2">
      <c r="A16" s="184" t="s">
        <v>35</v>
      </c>
      <c r="B16" s="228">
        <v>208.58297199999998</v>
      </c>
      <c r="C16" s="225">
        <v>129.31822199999999</v>
      </c>
      <c r="D16" s="227">
        <v>0.61998455942990405</v>
      </c>
      <c r="E16" s="225">
        <v>100.19259699999999</v>
      </c>
      <c r="F16" s="226">
        <v>63.312417999999994</v>
      </c>
      <c r="G16" s="224">
        <v>0.63190714579441432</v>
      </c>
      <c r="H16" s="228">
        <v>37.073834000000005</v>
      </c>
      <c r="I16" s="225">
        <v>17.398264999999999</v>
      </c>
      <c r="J16" s="227">
        <v>0.46928691000774281</v>
      </c>
      <c r="K16" s="228">
        <v>126.556865</v>
      </c>
      <c r="L16" s="225">
        <v>115.37001000000001</v>
      </c>
      <c r="M16" s="227">
        <v>0.91160609896586808</v>
      </c>
      <c r="N16" s="303">
        <v>472.40626799999995</v>
      </c>
      <c r="O16" s="304">
        <v>325.39891499999999</v>
      </c>
      <c r="P16" s="305">
        <v>0.68881159510779399</v>
      </c>
      <c r="Q16" s="151"/>
      <c r="R16" s="141"/>
      <c r="S16" s="141"/>
    </row>
    <row r="17" spans="1:19" x14ac:dyDescent="0.2">
      <c r="A17" s="184" t="s">
        <v>34</v>
      </c>
      <c r="B17" s="228">
        <v>959.70372499999974</v>
      </c>
      <c r="C17" s="225">
        <v>682.62099999999998</v>
      </c>
      <c r="D17" s="227">
        <v>0.71128305769574895</v>
      </c>
      <c r="E17" s="225">
        <v>898.67581647858196</v>
      </c>
      <c r="F17" s="226">
        <v>555.05192499999998</v>
      </c>
      <c r="G17" s="224">
        <v>0.61763309396145127</v>
      </c>
      <c r="H17" s="228">
        <v>683.93719342364193</v>
      </c>
      <c r="I17" s="225">
        <v>520.51019500000007</v>
      </c>
      <c r="J17" s="227">
        <v>0.76104969872224437</v>
      </c>
      <c r="K17" s="228">
        <v>927.45604917492233</v>
      </c>
      <c r="L17" s="225">
        <v>607.58750799999996</v>
      </c>
      <c r="M17" s="227">
        <v>0.65511191451122475</v>
      </c>
      <c r="N17" s="303">
        <v>3469.7727840771458</v>
      </c>
      <c r="O17" s="304">
        <v>2365.7706279999998</v>
      </c>
      <c r="P17" s="305">
        <v>0.68182292479108908</v>
      </c>
      <c r="Q17" s="151"/>
      <c r="R17" s="141"/>
      <c r="S17" s="141"/>
    </row>
    <row r="18" spans="1:19" x14ac:dyDescent="0.2">
      <c r="A18" s="184" t="s">
        <v>33</v>
      </c>
      <c r="B18" s="228">
        <v>2558.458978000001</v>
      </c>
      <c r="C18" s="225">
        <v>1288.1043890000001</v>
      </c>
      <c r="D18" s="227">
        <v>0.50346884592495489</v>
      </c>
      <c r="E18" s="225">
        <v>1831.3881259999996</v>
      </c>
      <c r="F18" s="226">
        <v>924.25596100000007</v>
      </c>
      <c r="G18" s="224">
        <v>0.50467508655235227</v>
      </c>
      <c r="H18" s="228">
        <v>1884.4967819999997</v>
      </c>
      <c r="I18" s="225">
        <v>914.40282400000001</v>
      </c>
      <c r="J18" s="227">
        <v>0.48522387129234174</v>
      </c>
      <c r="K18" s="228">
        <v>2036.8706789999999</v>
      </c>
      <c r="L18" s="225">
        <v>1230.022997</v>
      </c>
      <c r="M18" s="227">
        <v>0.60387878802589412</v>
      </c>
      <c r="N18" s="303">
        <v>8311.2145650000002</v>
      </c>
      <c r="O18" s="304">
        <v>4356.7861709999997</v>
      </c>
      <c r="P18" s="305">
        <v>0.52420571469147237</v>
      </c>
      <c r="Q18" s="151"/>
      <c r="R18" s="141"/>
      <c r="S18" s="141"/>
    </row>
    <row r="19" spans="1:19" x14ac:dyDescent="0.2">
      <c r="A19" s="184" t="s">
        <v>3</v>
      </c>
      <c r="B19" s="228">
        <v>0</v>
      </c>
      <c r="C19" s="225">
        <v>0</v>
      </c>
      <c r="D19" s="227">
        <v>0</v>
      </c>
      <c r="E19" s="225">
        <v>0</v>
      </c>
      <c r="F19" s="226">
        <v>0</v>
      </c>
      <c r="G19" s="224">
        <v>0</v>
      </c>
      <c r="H19" s="228">
        <v>0</v>
      </c>
      <c r="I19" s="225">
        <v>0</v>
      </c>
      <c r="J19" s="227">
        <v>0</v>
      </c>
      <c r="K19" s="228">
        <v>0</v>
      </c>
      <c r="L19" s="225">
        <v>0</v>
      </c>
      <c r="M19" s="227">
        <v>0</v>
      </c>
      <c r="N19" s="303">
        <v>0</v>
      </c>
      <c r="O19" s="304">
        <v>0</v>
      </c>
      <c r="P19" s="305">
        <v>0</v>
      </c>
      <c r="Q19" s="151"/>
      <c r="R19" s="141"/>
      <c r="S19" s="141"/>
    </row>
    <row r="20" spans="1:19" x14ac:dyDescent="0.2">
      <c r="A20" s="184" t="s">
        <v>32</v>
      </c>
      <c r="B20" s="228">
        <v>33.420868000000013</v>
      </c>
      <c r="C20" s="225">
        <v>3.9416209999999992</v>
      </c>
      <c r="D20" s="227">
        <v>0.11793891768460345</v>
      </c>
      <c r="E20" s="225">
        <v>22.841308999999999</v>
      </c>
      <c r="F20" s="226">
        <v>3.1436119999999996</v>
      </c>
      <c r="G20" s="224">
        <v>0.13762836446895402</v>
      </c>
      <c r="H20" s="228">
        <v>27.539654000000006</v>
      </c>
      <c r="I20" s="225">
        <v>3.0824729999999994</v>
      </c>
      <c r="J20" s="227">
        <v>0.11192853040201589</v>
      </c>
      <c r="K20" s="228">
        <v>90.354311999999979</v>
      </c>
      <c r="L20" s="225">
        <v>6.8046360000000004</v>
      </c>
      <c r="M20" s="227">
        <v>7.5310583959734001E-2</v>
      </c>
      <c r="N20" s="303">
        <v>174.15614299999999</v>
      </c>
      <c r="O20" s="304">
        <v>16.972341999999998</v>
      </c>
      <c r="P20" s="305">
        <v>9.7454742093134206E-2</v>
      </c>
      <c r="Q20" s="151"/>
      <c r="R20" s="141"/>
      <c r="S20" s="141"/>
    </row>
    <row r="21" spans="1:19" x14ac:dyDescent="0.2">
      <c r="A21" s="184" t="s">
        <v>31</v>
      </c>
      <c r="B21" s="181">
        <v>10603.169188192989</v>
      </c>
      <c r="C21" s="183">
        <v>3750.1845909599983</v>
      </c>
      <c r="D21" s="227">
        <v>0.35368525432339265</v>
      </c>
      <c r="E21" s="181">
        <v>5296.2908334549929</v>
      </c>
      <c r="F21" s="183">
        <v>1910.2553553199991</v>
      </c>
      <c r="G21" s="227">
        <v>0.3606779565905861</v>
      </c>
      <c r="H21" s="181">
        <v>4334.7389981034285</v>
      </c>
      <c r="I21" s="183">
        <v>1885.7820991437598</v>
      </c>
      <c r="J21" s="227">
        <v>0.43503936453125391</v>
      </c>
      <c r="K21" s="181">
        <v>10797.673876167921</v>
      </c>
      <c r="L21" s="183">
        <v>4391.9810479600001</v>
      </c>
      <c r="M21" s="227">
        <v>0.40675251895260128</v>
      </c>
      <c r="N21" s="278">
        <v>31031.872895919332</v>
      </c>
      <c r="O21" s="278">
        <v>11938.203093383758</v>
      </c>
      <c r="P21" s="299">
        <v>0.38470778523179705</v>
      </c>
      <c r="Q21" s="151"/>
      <c r="R21" s="141"/>
      <c r="S21" s="141"/>
    </row>
    <row r="22" spans="1:19" s="93" customFormat="1" ht="11.25" x14ac:dyDescent="0.2">
      <c r="A22" s="87"/>
      <c r="B22" s="5"/>
      <c r="C22" s="5"/>
      <c r="D22" s="5"/>
      <c r="E22" s="5"/>
      <c r="F22" s="5"/>
      <c r="G22" s="5"/>
      <c r="H22" s="5"/>
      <c r="I22" s="5"/>
      <c r="P22" s="4" t="s">
        <v>79</v>
      </c>
    </row>
    <row r="23" spans="1:19" x14ac:dyDescent="0.2">
      <c r="A23" s="139"/>
      <c r="B23" s="28"/>
      <c r="C23" s="8"/>
      <c r="D23" s="8"/>
      <c r="E23" s="8"/>
      <c r="F23" s="8"/>
      <c r="G23" s="8"/>
      <c r="H23" s="8"/>
      <c r="I23" s="8"/>
      <c r="S23" s="154"/>
    </row>
    <row r="24" spans="1:19" x14ac:dyDescent="0.2">
      <c r="A24" s="139"/>
      <c r="B24" s="28"/>
    </row>
    <row r="25" spans="1:19" x14ac:dyDescent="0.2">
      <c r="A25" s="139"/>
      <c r="B25" s="28"/>
      <c r="C25" s="94"/>
      <c r="D25" s="94"/>
      <c r="E25" s="94"/>
      <c r="F25" s="94"/>
      <c r="G25" s="94"/>
      <c r="H25" s="94"/>
      <c r="I25" s="94"/>
      <c r="J25" s="94"/>
    </row>
    <row r="26" spans="1:19" x14ac:dyDescent="0.2">
      <c r="A26" s="139"/>
      <c r="B26" s="28"/>
      <c r="C26" s="94"/>
      <c r="D26" s="94"/>
      <c r="E26" s="94"/>
      <c r="F26" s="94"/>
      <c r="G26" s="94"/>
      <c r="H26" s="94"/>
      <c r="I26" s="94"/>
      <c r="J26" s="94"/>
    </row>
    <row r="27" spans="1:19" x14ac:dyDescent="0.2">
      <c r="A27" s="139"/>
      <c r="B27" s="28"/>
    </row>
    <row r="28" spans="1:19" x14ac:dyDescent="0.2">
      <c r="A28" s="139"/>
      <c r="B28" s="28"/>
    </row>
    <row r="29" spans="1:19" x14ac:dyDescent="0.2">
      <c r="A29" s="139"/>
      <c r="B29" s="28"/>
    </row>
    <row r="30" spans="1:19" x14ac:dyDescent="0.2">
      <c r="A30" s="139"/>
      <c r="B30" s="28"/>
    </row>
    <row r="31" spans="1:19" x14ac:dyDescent="0.2">
      <c r="A31" s="139"/>
      <c r="B31" s="28"/>
    </row>
    <row r="32" spans="1:19" x14ac:dyDescent="0.2">
      <c r="A32" s="139"/>
      <c r="B32" s="28"/>
    </row>
    <row r="33" spans="1:2" x14ac:dyDescent="0.2">
      <c r="A33" s="139"/>
      <c r="B33" s="28"/>
    </row>
    <row r="34" spans="1:2" x14ac:dyDescent="0.2">
      <c r="A34" s="139"/>
      <c r="B34" s="28"/>
    </row>
    <row r="35" spans="1:2" x14ac:dyDescent="0.2">
      <c r="A35" s="139"/>
      <c r="B35" s="28"/>
    </row>
    <row r="36" spans="1:2" x14ac:dyDescent="0.2">
      <c r="A36" s="139"/>
      <c r="B36" s="28"/>
    </row>
    <row r="37" spans="1:2" x14ac:dyDescent="0.2">
      <c r="A37" s="139"/>
      <c r="B37" s="28"/>
    </row>
    <row r="38" spans="1:2" x14ac:dyDescent="0.2">
      <c r="A38" s="139"/>
      <c r="B38" s="28"/>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28"/>
  <sheetViews>
    <sheetView showGridLines="0" zoomScaleNormal="100" zoomScaleSheetLayoutView="100" workbookViewId="0">
      <selection activeCell="F17" sqref="F17"/>
    </sheetView>
  </sheetViews>
  <sheetFormatPr defaultColWidth="9.140625" defaultRowHeight="12" x14ac:dyDescent="0.2"/>
  <cols>
    <col min="1" max="1" width="29.7109375" style="82" customWidth="1"/>
    <col min="2" max="6" width="10.7109375" style="82" customWidth="1"/>
    <col min="7" max="7" width="11.42578125" style="82" bestFit="1" customWidth="1"/>
    <col min="8" max="10" width="9.140625" style="82"/>
    <col min="11" max="11" width="9.140625" style="82" customWidth="1"/>
    <col min="12" max="12" width="12.7109375" style="82" customWidth="1"/>
    <col min="13" max="16384" width="9.140625" style="82"/>
  </cols>
  <sheetData>
    <row r="1" spans="1:12" s="154" customFormat="1" ht="18.75" x14ac:dyDescent="0.3">
      <c r="A1" s="155" t="s">
        <v>290</v>
      </c>
      <c r="L1" s="245" t="str">
        <f>'3'!N1</f>
        <v>2020</v>
      </c>
    </row>
    <row r="2" spans="1:12" s="92" customFormat="1" ht="18.75" x14ac:dyDescent="0.3">
      <c r="A2" s="179" t="s">
        <v>302</v>
      </c>
      <c r="B2" s="221"/>
      <c r="C2" s="221"/>
      <c r="D2" s="221"/>
      <c r="E2" s="221"/>
    </row>
    <row r="3" spans="1:12" ht="6" customHeight="1" x14ac:dyDescent="0.2">
      <c r="A3" s="8"/>
      <c r="B3" s="8"/>
      <c r="C3" s="8"/>
      <c r="D3" s="8"/>
      <c r="E3" s="8"/>
    </row>
    <row r="4" spans="1:12" s="90" customFormat="1" x14ac:dyDescent="0.2">
      <c r="A4" s="229"/>
      <c r="B4" s="185" t="s">
        <v>45</v>
      </c>
      <c r="C4" s="185" t="s">
        <v>46</v>
      </c>
      <c r="D4" s="185" t="s">
        <v>47</v>
      </c>
      <c r="E4" s="185" t="s">
        <v>48</v>
      </c>
      <c r="F4" s="185" t="s">
        <v>7</v>
      </c>
    </row>
    <row r="5" spans="1:12" s="90" customFormat="1" x14ac:dyDescent="0.2">
      <c r="A5" s="230" t="s">
        <v>188</v>
      </c>
      <c r="B5" s="231">
        <v>59492.390079999997</v>
      </c>
      <c r="C5" s="231">
        <v>33647.194624999996</v>
      </c>
      <c r="D5" s="231">
        <v>26175.937772000001</v>
      </c>
      <c r="E5" s="231">
        <v>50852.251840000004</v>
      </c>
      <c r="F5" s="196">
        <f>SUM(B5:E5)</f>
        <v>170167.774317</v>
      </c>
      <c r="H5" s="168">
        <v>2017</v>
      </c>
    </row>
    <row r="6" spans="1:12" s="90" customFormat="1" x14ac:dyDescent="0.2">
      <c r="A6" s="232" t="s">
        <v>189</v>
      </c>
      <c r="B6" s="233">
        <v>59760.704269999995</v>
      </c>
      <c r="C6" s="233">
        <v>28688.566620000005</v>
      </c>
      <c r="D6" s="233">
        <v>24452.443356</v>
      </c>
      <c r="E6" s="233">
        <v>50022.549169999998</v>
      </c>
      <c r="F6" s="199">
        <f>SUM(B6:E6)</f>
        <v>162924.263416</v>
      </c>
      <c r="H6" s="168">
        <f>+H5+1</f>
        <v>2018</v>
      </c>
    </row>
    <row r="7" spans="1:12" s="90" customFormat="1" x14ac:dyDescent="0.2">
      <c r="A7" s="232" t="s">
        <v>204</v>
      </c>
      <c r="B7" s="233">
        <v>55805.660349999998</v>
      </c>
      <c r="C7" s="233">
        <v>32752.193618000001</v>
      </c>
      <c r="D7" s="233">
        <v>24975.849622999998</v>
      </c>
      <c r="E7" s="233">
        <v>48371.097999999998</v>
      </c>
      <c r="F7" s="199">
        <f>SUM(B7:E7)</f>
        <v>161904.801591</v>
      </c>
      <c r="H7" s="168">
        <f>+H6+1</f>
        <v>2019</v>
      </c>
    </row>
    <row r="8" spans="1:12" s="90" customFormat="1" x14ac:dyDescent="0.2">
      <c r="A8" s="232" t="s">
        <v>282</v>
      </c>
      <c r="B8" s="233">
        <v>53528.76771021785</v>
      </c>
      <c r="C8" s="233">
        <v>31489.553688778622</v>
      </c>
      <c r="D8" s="233">
        <v>24527.664056400004</v>
      </c>
      <c r="E8" s="233">
        <v>47371.722850400001</v>
      </c>
      <c r="F8" s="199">
        <f>SUM(B8:E8)</f>
        <v>156917.70830579646</v>
      </c>
      <c r="H8" s="168"/>
    </row>
    <row r="9" spans="1:12" s="90" customFormat="1" x14ac:dyDescent="0.2">
      <c r="A9" s="230" t="s">
        <v>187</v>
      </c>
      <c r="B9" s="196">
        <f>+B8-B7</f>
        <v>-2276.8926397821488</v>
      </c>
      <c r="C9" s="196">
        <f t="shared" ref="C9:F9" si="0">+C8-C7</f>
        <v>-1262.6399292213791</v>
      </c>
      <c r="D9" s="196">
        <f t="shared" si="0"/>
        <v>-448.18556659999376</v>
      </c>
      <c r="E9" s="196">
        <f t="shared" si="0"/>
        <v>-999.3751495999968</v>
      </c>
      <c r="F9" s="196">
        <f t="shared" si="0"/>
        <v>-4987.093285203533</v>
      </c>
    </row>
    <row r="10" spans="1:12" s="90" customFormat="1" x14ac:dyDescent="0.2">
      <c r="A10" s="300" t="s">
        <v>187</v>
      </c>
      <c r="B10" s="301">
        <f>+(B8-B7)/B7</f>
        <v>-4.0800388804684201E-2</v>
      </c>
      <c r="C10" s="301">
        <f t="shared" ref="C10:F10" si="1">+(C8-C7)/C7</f>
        <v>-3.8551308774855783E-2</v>
      </c>
      <c r="D10" s="301">
        <f t="shared" si="1"/>
        <v>-1.7944757570419721E-2</v>
      </c>
      <c r="E10" s="301">
        <f t="shared" si="1"/>
        <v>-2.0660584334885199E-2</v>
      </c>
      <c r="F10" s="301">
        <f t="shared" si="1"/>
        <v>-3.0802627446478135E-2</v>
      </c>
    </row>
    <row r="11" spans="1:12" s="90" customFormat="1" x14ac:dyDescent="0.2">
      <c r="A11" s="230" t="s">
        <v>191</v>
      </c>
      <c r="B11" s="231">
        <v>37510.164870000008</v>
      </c>
      <c r="C11" s="231">
        <v>16101.258852000003</v>
      </c>
      <c r="D11" s="231">
        <v>10892.098497999999</v>
      </c>
      <c r="E11" s="231">
        <v>29809.263052999999</v>
      </c>
      <c r="F11" s="196">
        <f>SUM(B11:E11)</f>
        <v>94312.785273000001</v>
      </c>
    </row>
    <row r="12" spans="1:12" s="90" customFormat="1" x14ac:dyDescent="0.2">
      <c r="A12" s="232" t="s">
        <v>192</v>
      </c>
      <c r="B12" s="233">
        <v>38059.708079999997</v>
      </c>
      <c r="C12" s="233">
        <v>12376.442391999999</v>
      </c>
      <c r="D12" s="233">
        <v>9704.6084629999987</v>
      </c>
      <c r="E12" s="233">
        <v>28893.454439000001</v>
      </c>
      <c r="F12" s="199">
        <f>SUM(B12:E12)</f>
        <v>89034.213373999984</v>
      </c>
    </row>
    <row r="13" spans="1:12" s="90" customFormat="1" x14ac:dyDescent="0.2">
      <c r="A13" s="232" t="s">
        <v>205</v>
      </c>
      <c r="B13" s="233">
        <v>34395.786870000004</v>
      </c>
      <c r="C13" s="233">
        <v>15803.19463</v>
      </c>
      <c r="D13" s="233">
        <v>10045.009110999999</v>
      </c>
      <c r="E13" s="233">
        <v>27515.391414999998</v>
      </c>
      <c r="F13" s="199">
        <f>SUM(B13:E13)</f>
        <v>87759.382026000007</v>
      </c>
    </row>
    <row r="14" spans="1:12" s="90" customFormat="1" x14ac:dyDescent="0.2">
      <c r="A14" s="232" t="s">
        <v>283</v>
      </c>
      <c r="B14" s="233">
        <v>32870.945788518613</v>
      </c>
      <c r="C14" s="233">
        <v>14818.914658930849</v>
      </c>
      <c r="D14" s="233">
        <v>9700.1600115525835</v>
      </c>
      <c r="E14" s="233">
        <v>28538.475790229295</v>
      </c>
      <c r="F14" s="199">
        <f>SUM(B14:E14)</f>
        <v>85928.496249231335</v>
      </c>
    </row>
    <row r="15" spans="1:12" s="90" customFormat="1" x14ac:dyDescent="0.2">
      <c r="A15" s="230" t="s">
        <v>190</v>
      </c>
      <c r="B15" s="196">
        <f>+B14-B13</f>
        <v>-1524.8410814813906</v>
      </c>
      <c r="C15" s="196">
        <f t="shared" ref="C15:F15" si="2">+C14-C13</f>
        <v>-984.27997106915063</v>
      </c>
      <c r="D15" s="196">
        <f t="shared" si="2"/>
        <v>-344.84909944741594</v>
      </c>
      <c r="E15" s="196">
        <f t="shared" si="2"/>
        <v>1023.0843752292967</v>
      </c>
      <c r="F15" s="196">
        <f t="shared" si="2"/>
        <v>-1830.8857767686713</v>
      </c>
    </row>
    <row r="16" spans="1:12" s="90" customFormat="1" x14ac:dyDescent="0.2">
      <c r="A16" s="300" t="s">
        <v>190</v>
      </c>
      <c r="B16" s="301">
        <f>+(B14-B13)/B13</f>
        <v>-4.4332205198403432E-2</v>
      </c>
      <c r="C16" s="301">
        <f t="shared" ref="C16:F16" si="3">+(C14-C13)/C13</f>
        <v>-6.2283607467609262E-2</v>
      </c>
      <c r="D16" s="301">
        <f t="shared" si="3"/>
        <v>-3.4330391902759119E-2</v>
      </c>
      <c r="E16" s="301">
        <f t="shared" si="3"/>
        <v>3.7182257733450338E-2</v>
      </c>
      <c r="F16" s="301">
        <f t="shared" si="3"/>
        <v>-2.0862564599944934E-2</v>
      </c>
    </row>
    <row r="17" spans="2:19" s="93" customFormat="1" ht="11.25" x14ac:dyDescent="0.2">
      <c r="F17" s="119" t="s">
        <v>79</v>
      </c>
    </row>
    <row r="18" spans="2:19" x14ac:dyDescent="0.2">
      <c r="B18" s="167"/>
      <c r="C18" s="167"/>
      <c r="D18" s="167"/>
      <c r="E18" s="167"/>
      <c r="F18" s="167"/>
    </row>
    <row r="26" spans="2:19" x14ac:dyDescent="0.2">
      <c r="P26" s="95"/>
      <c r="Q26" s="95"/>
      <c r="R26" s="95"/>
      <c r="S26" s="95"/>
    </row>
    <row r="27" spans="2:19" x14ac:dyDescent="0.2">
      <c r="Q27" s="150"/>
      <c r="R27" s="150"/>
      <c r="S27" s="150"/>
    </row>
    <row r="28" spans="2:19" x14ac:dyDescent="0.2">
      <c r="Q28" s="150"/>
      <c r="R28" s="150"/>
      <c r="S28" s="15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36"/>
  <sheetViews>
    <sheetView showGridLines="0" zoomScaleNormal="100" workbookViewId="0">
      <selection activeCell="N16" sqref="N16"/>
    </sheetView>
  </sheetViews>
  <sheetFormatPr defaultColWidth="9.140625" defaultRowHeight="12.75" x14ac:dyDescent="0.2"/>
  <cols>
    <col min="1" max="1" width="29" style="157" customWidth="1"/>
    <col min="2" max="14" width="8.85546875" style="157" customWidth="1"/>
    <col min="15" max="16384" width="9.140625" style="157"/>
  </cols>
  <sheetData>
    <row r="1" spans="1:14" ht="15.75" x14ac:dyDescent="0.25">
      <c r="A1" s="179" t="s">
        <v>303</v>
      </c>
      <c r="N1" s="245" t="str">
        <f>'3'!N1</f>
        <v>2020</v>
      </c>
    </row>
    <row r="2" spans="1:14" s="90" customFormat="1" ht="6" customHeight="1" x14ac:dyDescent="0.2"/>
    <row r="3" spans="1:14" s="90" customFormat="1" ht="12" x14ac:dyDescent="0.2">
      <c r="A3" s="229"/>
      <c r="B3" s="185" t="s">
        <v>8</v>
      </c>
      <c r="C3" s="185" t="s">
        <v>9</v>
      </c>
      <c r="D3" s="185" t="s">
        <v>10</v>
      </c>
      <c r="E3" s="185" t="s">
        <v>11</v>
      </c>
      <c r="F3" s="185" t="s">
        <v>12</v>
      </c>
      <c r="G3" s="185" t="s">
        <v>13</v>
      </c>
      <c r="H3" s="185" t="s">
        <v>14</v>
      </c>
      <c r="I3" s="185" t="s">
        <v>15</v>
      </c>
      <c r="J3" s="185" t="s">
        <v>16</v>
      </c>
      <c r="K3" s="185" t="s">
        <v>17</v>
      </c>
      <c r="L3" s="185" t="s">
        <v>18</v>
      </c>
      <c r="M3" s="185" t="s">
        <v>19</v>
      </c>
      <c r="N3" s="185" t="s">
        <v>7</v>
      </c>
    </row>
    <row r="4" spans="1:14" s="90" customFormat="1" ht="12" x14ac:dyDescent="0.2">
      <c r="A4" s="230" t="s">
        <v>188</v>
      </c>
      <c r="B4" s="231">
        <v>24789.614329999997</v>
      </c>
      <c r="C4" s="231">
        <v>18587.654649999997</v>
      </c>
      <c r="D4" s="231">
        <v>16115.1211</v>
      </c>
      <c r="E4" s="231">
        <v>14166.977929999999</v>
      </c>
      <c r="F4" s="196">
        <v>11027.894619999999</v>
      </c>
      <c r="G4" s="196">
        <v>8452.322075</v>
      </c>
      <c r="H4" s="196">
        <v>7792.7375029999994</v>
      </c>
      <c r="I4" s="196">
        <v>8048.3981189999995</v>
      </c>
      <c r="J4" s="196">
        <v>10334.80215</v>
      </c>
      <c r="K4" s="196">
        <v>13440.56381</v>
      </c>
      <c r="L4" s="196">
        <v>17328.765500000001</v>
      </c>
      <c r="M4" s="196">
        <v>20082.92253</v>
      </c>
      <c r="N4" s="196">
        <f>SUM(B4:M4)</f>
        <v>170167.774317</v>
      </c>
    </row>
    <row r="5" spans="1:14" s="90" customFormat="1" ht="12" x14ac:dyDescent="0.2">
      <c r="A5" s="232" t="s">
        <v>189</v>
      </c>
      <c r="B5" s="233">
        <v>20205.211440000003</v>
      </c>
      <c r="C5" s="233">
        <v>19893.166390000002</v>
      </c>
      <c r="D5" s="233">
        <v>19662.326440000001</v>
      </c>
      <c r="E5" s="233">
        <v>11150.511060000001</v>
      </c>
      <c r="F5" s="233">
        <v>9168.122096000001</v>
      </c>
      <c r="G5" s="233">
        <v>8369.9334639999997</v>
      </c>
      <c r="H5" s="233">
        <v>7962.9605089999995</v>
      </c>
      <c r="I5" s="233">
        <v>7784.6699979999994</v>
      </c>
      <c r="J5" s="233">
        <v>8704.8128489999999</v>
      </c>
      <c r="K5" s="233">
        <v>13135.075859999999</v>
      </c>
      <c r="L5" s="233">
        <v>16756.354490000002</v>
      </c>
      <c r="M5" s="233">
        <v>20131.11882</v>
      </c>
      <c r="N5" s="199">
        <f>SUM(B5:M5)</f>
        <v>162924.263416</v>
      </c>
    </row>
    <row r="6" spans="1:14" s="90" customFormat="1" ht="12" x14ac:dyDescent="0.2">
      <c r="A6" s="232" t="s">
        <v>204</v>
      </c>
      <c r="B6" s="233">
        <v>22055.28255</v>
      </c>
      <c r="C6" s="233">
        <v>17611.139940000001</v>
      </c>
      <c r="D6" s="233">
        <v>16139.237859999999</v>
      </c>
      <c r="E6" s="233">
        <v>12700.07538</v>
      </c>
      <c r="F6" s="233">
        <v>11948.05927</v>
      </c>
      <c r="G6" s="233">
        <v>8104.0589680000003</v>
      </c>
      <c r="H6" s="233">
        <v>7551.9348600000003</v>
      </c>
      <c r="I6" s="233">
        <v>7912.3546059999999</v>
      </c>
      <c r="J6" s="233">
        <v>9511.5601569999999</v>
      </c>
      <c r="K6" s="233">
        <v>13235.615029999999</v>
      </c>
      <c r="L6" s="233">
        <v>16157.453589999999</v>
      </c>
      <c r="M6" s="233">
        <v>18978.02938</v>
      </c>
      <c r="N6" s="199">
        <f>SUM(B6:M6)</f>
        <v>161904.80159099997</v>
      </c>
    </row>
    <row r="7" spans="1:14" s="90" customFormat="1" ht="12" x14ac:dyDescent="0.2">
      <c r="A7" s="232" t="s">
        <v>282</v>
      </c>
      <c r="B7" s="233">
        <v>20414.695697199997</v>
      </c>
      <c r="C7" s="233">
        <v>16681.781302230935</v>
      </c>
      <c r="D7" s="233">
        <v>16432.290710786918</v>
      </c>
      <c r="E7" s="233">
        <v>12068.091523978623</v>
      </c>
      <c r="F7" s="233">
        <v>10838.722607399999</v>
      </c>
      <c r="G7" s="233">
        <v>8582.739557400002</v>
      </c>
      <c r="H7" s="233">
        <v>8024.1053863999996</v>
      </c>
      <c r="I7" s="233">
        <v>7694.3480824000017</v>
      </c>
      <c r="J7" s="233">
        <v>8809.2105876000023</v>
      </c>
      <c r="K7" s="233">
        <v>13094.066603000003</v>
      </c>
      <c r="L7" s="233">
        <v>16139.0916548</v>
      </c>
      <c r="M7" s="233">
        <v>18138.5645926</v>
      </c>
      <c r="N7" s="199">
        <f>SUM(B7:M7)</f>
        <v>156917.70830579643</v>
      </c>
    </row>
    <row r="8" spans="1:14" s="90" customFormat="1" ht="12" x14ac:dyDescent="0.2">
      <c r="A8" s="230" t="s">
        <v>187</v>
      </c>
      <c r="B8" s="196">
        <f>+B7-B6</f>
        <v>-1640.5868528000028</v>
      </c>
      <c r="C8" s="196">
        <f t="shared" ref="C8:N8" si="0">+C7-C6</f>
        <v>-929.35863776906626</v>
      </c>
      <c r="D8" s="196">
        <f t="shared" si="0"/>
        <v>293.0528507869185</v>
      </c>
      <c r="E8" s="196">
        <f t="shared" si="0"/>
        <v>-631.98385602137751</v>
      </c>
      <c r="F8" s="196">
        <f t="shared" si="0"/>
        <v>-1109.3366626000006</v>
      </c>
      <c r="G8" s="196">
        <f t="shared" si="0"/>
        <v>478.68058940000174</v>
      </c>
      <c r="H8" s="196">
        <f t="shared" si="0"/>
        <v>472.17052639999929</v>
      </c>
      <c r="I8" s="196">
        <f t="shared" si="0"/>
        <v>-218.00652359999822</v>
      </c>
      <c r="J8" s="196">
        <f t="shared" si="0"/>
        <v>-702.34956939999756</v>
      </c>
      <c r="K8" s="196">
        <f t="shared" si="0"/>
        <v>-141.54842699999608</v>
      </c>
      <c r="L8" s="196">
        <f t="shared" si="0"/>
        <v>-18.361935199998697</v>
      </c>
      <c r="M8" s="196">
        <f t="shared" si="0"/>
        <v>-839.4647874000002</v>
      </c>
      <c r="N8" s="196">
        <f t="shared" si="0"/>
        <v>-4987.093285203533</v>
      </c>
    </row>
    <row r="9" spans="1:14" s="90" customFormat="1" ht="12" x14ac:dyDescent="0.2">
      <c r="A9" s="300" t="s">
        <v>187</v>
      </c>
      <c r="B9" s="301">
        <f>+(B7-B6)/B6</f>
        <v>-7.4385211301679868E-2</v>
      </c>
      <c r="C9" s="301">
        <f t="shared" ref="C9:N9" si="1">+(C7-C6)/C6</f>
        <v>-5.2771066548521574E-2</v>
      </c>
      <c r="D9" s="301">
        <f t="shared" si="1"/>
        <v>1.8157787457438124E-2</v>
      </c>
      <c r="E9" s="301">
        <f t="shared" si="1"/>
        <v>-4.9762212987855312E-2</v>
      </c>
      <c r="F9" s="301">
        <f t="shared" si="1"/>
        <v>-9.284659855893071E-2</v>
      </c>
      <c r="G9" s="301">
        <f t="shared" si="1"/>
        <v>5.9066770280193956E-2</v>
      </c>
      <c r="H9" s="301">
        <f t="shared" si="1"/>
        <v>6.2523119591632606E-2</v>
      </c>
      <c r="I9" s="301">
        <f t="shared" si="1"/>
        <v>-2.7552673566308843E-2</v>
      </c>
      <c r="J9" s="301">
        <f t="shared" si="1"/>
        <v>-7.3841678736911082E-2</v>
      </c>
      <c r="K9" s="301">
        <f t="shared" si="1"/>
        <v>-1.069451073328748E-2</v>
      </c>
      <c r="L9" s="301">
        <f t="shared" si="1"/>
        <v>-1.1364374403255643E-3</v>
      </c>
      <c r="M9" s="301">
        <f t="shared" si="1"/>
        <v>-4.4233506577066969E-2</v>
      </c>
      <c r="N9" s="301">
        <f t="shared" si="1"/>
        <v>-3.0802627446478138E-2</v>
      </c>
    </row>
    <row r="10" spans="1:14" s="90" customFormat="1" ht="12" x14ac:dyDescent="0.2">
      <c r="A10" s="230" t="s">
        <v>191</v>
      </c>
      <c r="B10" s="231">
        <v>16476.822179999999</v>
      </c>
      <c r="C10" s="231">
        <v>11652.65742</v>
      </c>
      <c r="D10" s="231">
        <v>9380.6852699999999</v>
      </c>
      <c r="E10" s="231">
        <v>7846.1932240000006</v>
      </c>
      <c r="F10" s="196">
        <v>5061.2887709999995</v>
      </c>
      <c r="G10" s="196">
        <v>3193.7768569999998</v>
      </c>
      <c r="H10" s="196">
        <v>3007.044367</v>
      </c>
      <c r="I10" s="196">
        <v>3096.8376860000003</v>
      </c>
      <c r="J10" s="196">
        <v>4788.216445</v>
      </c>
      <c r="K10" s="196">
        <v>7068.3588329999993</v>
      </c>
      <c r="L10" s="196">
        <v>10311.594859999999</v>
      </c>
      <c r="M10" s="196">
        <v>12429.309359999999</v>
      </c>
      <c r="N10" s="196">
        <f>SUM(B10:M10)</f>
        <v>94312.785273000001</v>
      </c>
    </row>
    <row r="11" spans="1:14" s="90" customFormat="1" ht="12" x14ac:dyDescent="0.2">
      <c r="A11" s="232" t="s">
        <v>192</v>
      </c>
      <c r="B11" s="233">
        <v>12397.06983</v>
      </c>
      <c r="C11" s="233">
        <v>13087.221869999999</v>
      </c>
      <c r="D11" s="233">
        <v>12575.416380000001</v>
      </c>
      <c r="E11" s="233">
        <v>5467.8344289999995</v>
      </c>
      <c r="F11" s="233">
        <v>3743.242471</v>
      </c>
      <c r="G11" s="233">
        <v>3165.3654919999999</v>
      </c>
      <c r="H11" s="233">
        <v>3043.6241650000002</v>
      </c>
      <c r="I11" s="233">
        <v>2999.7638299999999</v>
      </c>
      <c r="J11" s="233">
        <v>3661.220468</v>
      </c>
      <c r="K11" s="233">
        <v>6796.5151679999999</v>
      </c>
      <c r="L11" s="233">
        <v>9833.6370210000005</v>
      </c>
      <c r="M11" s="233">
        <v>12263.302250000001</v>
      </c>
      <c r="N11" s="199">
        <f>SUM(B11:M11)</f>
        <v>89034.213374000014</v>
      </c>
    </row>
    <row r="12" spans="1:14" s="90" customFormat="1" ht="12" x14ac:dyDescent="0.2">
      <c r="A12" s="232" t="s">
        <v>205</v>
      </c>
      <c r="B12" s="233">
        <v>14045.05731</v>
      </c>
      <c r="C12" s="233">
        <v>10949.893169999999</v>
      </c>
      <c r="D12" s="233">
        <v>9400.8363900000004</v>
      </c>
      <c r="E12" s="233">
        <v>6672.0772619999998</v>
      </c>
      <c r="F12" s="233">
        <v>6033.6550930000003</v>
      </c>
      <c r="G12" s="233">
        <v>3097.4622749999999</v>
      </c>
      <c r="H12" s="233">
        <v>2995.3719489999999</v>
      </c>
      <c r="I12" s="233">
        <v>2997.8343650000002</v>
      </c>
      <c r="J12" s="233">
        <v>4051.8027969999998</v>
      </c>
      <c r="K12" s="233">
        <v>6856.4012860000003</v>
      </c>
      <c r="L12" s="233">
        <v>9198.4051190000009</v>
      </c>
      <c r="M12" s="233">
        <v>11460.585009999999</v>
      </c>
      <c r="N12" s="199">
        <f>SUM(B12:M12)</f>
        <v>87759.382025999992</v>
      </c>
    </row>
    <row r="13" spans="1:14" s="90" customFormat="1" ht="12" x14ac:dyDescent="0.2">
      <c r="A13" s="232" t="s">
        <v>283</v>
      </c>
      <c r="B13" s="233">
        <v>12828.653282152001</v>
      </c>
      <c r="C13" s="233">
        <v>10230.655329161164</v>
      </c>
      <c r="D13" s="233">
        <v>9811.6371772054445</v>
      </c>
      <c r="E13" s="233">
        <v>6347.7918524037395</v>
      </c>
      <c r="F13" s="233">
        <v>5236.2863215845528</v>
      </c>
      <c r="G13" s="233">
        <v>3234.8364849425575</v>
      </c>
      <c r="H13" s="233">
        <v>3001.1451649450755</v>
      </c>
      <c r="I13" s="233">
        <v>2961.1161144077792</v>
      </c>
      <c r="J13" s="233">
        <v>3737.8987321997274</v>
      </c>
      <c r="K13" s="233">
        <v>7281.3866980098837</v>
      </c>
      <c r="L13" s="233">
        <v>9737.8378540964059</v>
      </c>
      <c r="M13" s="233">
        <v>11519.251238123004</v>
      </c>
      <c r="N13" s="199">
        <f>SUM(B13:M13)</f>
        <v>85928.496249231335</v>
      </c>
    </row>
    <row r="14" spans="1:14" s="90" customFormat="1" ht="12" x14ac:dyDescent="0.2">
      <c r="A14" s="230" t="s">
        <v>190</v>
      </c>
      <c r="B14" s="196">
        <f>+B13-B12</f>
        <v>-1216.4040278479988</v>
      </c>
      <c r="C14" s="196">
        <f t="shared" ref="C14:N14" si="2">+C13-C12</f>
        <v>-719.23784083883584</v>
      </c>
      <c r="D14" s="196">
        <f t="shared" si="2"/>
        <v>410.80078720544407</v>
      </c>
      <c r="E14" s="196">
        <f t="shared" si="2"/>
        <v>-324.28540959626025</v>
      </c>
      <c r="F14" s="196">
        <f t="shared" si="2"/>
        <v>-797.36877141544755</v>
      </c>
      <c r="G14" s="196">
        <f t="shared" si="2"/>
        <v>137.37420994255763</v>
      </c>
      <c r="H14" s="196">
        <f t="shared" si="2"/>
        <v>5.7732159450756626</v>
      </c>
      <c r="I14" s="196">
        <f t="shared" si="2"/>
        <v>-36.718250592221011</v>
      </c>
      <c r="J14" s="196">
        <f t="shared" si="2"/>
        <v>-313.90406480027241</v>
      </c>
      <c r="K14" s="196">
        <f t="shared" si="2"/>
        <v>424.98541200988348</v>
      </c>
      <c r="L14" s="196">
        <f t="shared" si="2"/>
        <v>539.43273509640494</v>
      </c>
      <c r="M14" s="196">
        <f t="shared" si="2"/>
        <v>58.666228123005567</v>
      </c>
      <c r="N14" s="196">
        <f t="shared" si="2"/>
        <v>-1830.8857767686568</v>
      </c>
    </row>
    <row r="15" spans="1:14" s="90" customFormat="1" ht="12" x14ac:dyDescent="0.2">
      <c r="A15" s="300" t="s">
        <v>190</v>
      </c>
      <c r="B15" s="301">
        <f>+(B13-B12)/B12</f>
        <v>-8.660726695518188E-2</v>
      </c>
      <c r="C15" s="301">
        <f t="shared" ref="C15:N15" si="3">+(C13-C12)/C12</f>
        <v>-6.5684461909580064E-2</v>
      </c>
      <c r="D15" s="301">
        <f t="shared" si="3"/>
        <v>4.3698323230306112E-2</v>
      </c>
      <c r="E15" s="301">
        <f t="shared" si="3"/>
        <v>-4.8603365468081153E-2</v>
      </c>
      <c r="F15" s="301">
        <f t="shared" si="3"/>
        <v>-0.13215352205672515</v>
      </c>
      <c r="G15" s="301">
        <f t="shared" si="3"/>
        <v>4.4350567576342037E-2</v>
      </c>
      <c r="H15" s="301">
        <f t="shared" si="3"/>
        <v>1.9273786505889666E-3</v>
      </c>
      <c r="I15" s="301">
        <f t="shared" si="3"/>
        <v>-1.224825861659005E-2</v>
      </c>
      <c r="J15" s="301">
        <f t="shared" si="3"/>
        <v>-7.7472690682945003E-2</v>
      </c>
      <c r="K15" s="301">
        <f t="shared" si="3"/>
        <v>6.1983742532347959E-2</v>
      </c>
      <c r="L15" s="301">
        <f t="shared" si="3"/>
        <v>5.8644159299112174E-2</v>
      </c>
      <c r="M15" s="301">
        <f t="shared" si="3"/>
        <v>5.1189558012803022E-3</v>
      </c>
      <c r="N15" s="301">
        <f t="shared" si="3"/>
        <v>-2.0862564599944771E-2</v>
      </c>
    </row>
    <row r="16" spans="1:14" s="91" customFormat="1" ht="11.25" x14ac:dyDescent="0.2">
      <c r="N16" s="119" t="s">
        <v>79</v>
      </c>
    </row>
    <row r="17" s="90" customFormat="1" ht="12" x14ac:dyDescent="0.2"/>
    <row r="18" s="90" customFormat="1" ht="12" x14ac:dyDescent="0.2"/>
    <row r="19" s="90" customFormat="1" ht="12" x14ac:dyDescent="0.2"/>
    <row r="20" s="90" customFormat="1" ht="12" x14ac:dyDescent="0.2"/>
    <row r="21" s="90" customFormat="1" ht="12" x14ac:dyDescent="0.2"/>
    <row r="22" s="90" customFormat="1" ht="12" x14ac:dyDescent="0.2"/>
    <row r="23" s="90" customFormat="1" ht="12" x14ac:dyDescent="0.2"/>
    <row r="24" s="90" customFormat="1" ht="12" x14ac:dyDescent="0.2"/>
    <row r="25" s="90" customFormat="1" ht="12" x14ac:dyDescent="0.2"/>
    <row r="26" s="90" customFormat="1" ht="12" x14ac:dyDescent="0.2"/>
    <row r="27" s="90" customFormat="1" ht="12" x14ac:dyDescent="0.2"/>
    <row r="28" s="90" customFormat="1" ht="12" x14ac:dyDescent="0.2"/>
    <row r="29" s="90" customFormat="1" ht="12" x14ac:dyDescent="0.2"/>
    <row r="30" s="90" customFormat="1" ht="12" x14ac:dyDescent="0.2"/>
    <row r="31" s="90" customFormat="1" ht="12" x14ac:dyDescent="0.2"/>
    <row r="32" s="90" customFormat="1" ht="12" x14ac:dyDescent="0.2"/>
    <row r="33" s="90" customFormat="1" ht="12" x14ac:dyDescent="0.2"/>
    <row r="34" s="90" customFormat="1" ht="12" x14ac:dyDescent="0.2"/>
    <row r="35" s="90" customFormat="1" ht="12" x14ac:dyDescent="0.2"/>
    <row r="36" s="90" customFormat="1" ht="12" x14ac:dyDescent="0.2"/>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X39"/>
  <sheetViews>
    <sheetView showGridLines="0" zoomScaleNormal="100" zoomScaleSheetLayoutView="100" workbookViewId="0">
      <selection activeCell="Q23" sqref="Q23"/>
    </sheetView>
  </sheetViews>
  <sheetFormatPr defaultColWidth="9.140625" defaultRowHeight="12" x14ac:dyDescent="0.2"/>
  <cols>
    <col min="1" max="1" width="21" style="82" customWidth="1"/>
    <col min="2" max="2" width="8.28515625" style="82" customWidth="1"/>
    <col min="3" max="3" width="8.28515625" style="154" customWidth="1"/>
    <col min="4" max="4" width="8.28515625" style="82" customWidth="1"/>
    <col min="5" max="5" width="8.28515625" style="154" customWidth="1"/>
    <col min="6" max="6" width="9.28515625" style="82" customWidth="1"/>
    <col min="7" max="7" width="7.85546875" style="82" customWidth="1"/>
    <col min="8" max="8" width="1.28515625" style="154" customWidth="1"/>
    <col min="9" max="9" width="21" style="82" customWidth="1"/>
    <col min="10" max="10" width="8.28515625" style="82" customWidth="1"/>
    <col min="11" max="11" width="8.28515625" style="154" customWidth="1"/>
    <col min="12" max="12" width="8.28515625" style="82" customWidth="1"/>
    <col min="13" max="13" width="8.28515625" style="154" customWidth="1"/>
    <col min="14" max="14" width="9.28515625" style="82" customWidth="1"/>
    <col min="15" max="15" width="7.85546875" style="82" customWidth="1"/>
    <col min="16" max="18" width="8.5703125" style="82" customWidth="1"/>
    <col min="19" max="19" width="10.42578125" style="82" customWidth="1"/>
    <col min="20" max="20" width="10" style="82" customWidth="1"/>
    <col min="21" max="21" width="11.42578125" style="82" bestFit="1" customWidth="1"/>
    <col min="22" max="16384" width="9.140625" style="82"/>
  </cols>
  <sheetData>
    <row r="1" spans="1:19" s="92" customFormat="1" ht="18.75" x14ac:dyDescent="0.3">
      <c r="A1" s="179" t="s">
        <v>255</v>
      </c>
      <c r="B1" s="88"/>
      <c r="C1" s="155"/>
      <c r="D1" s="88"/>
      <c r="E1" s="155"/>
      <c r="F1" s="88"/>
      <c r="G1" s="88"/>
      <c r="H1" s="155"/>
      <c r="I1" s="15"/>
      <c r="J1" s="88"/>
      <c r="K1" s="155"/>
      <c r="N1" s="88"/>
      <c r="O1" s="245" t="str">
        <f>'3'!N1</f>
        <v>2020</v>
      </c>
      <c r="P1" s="88"/>
      <c r="Q1" s="88"/>
    </row>
    <row r="2" spans="1:19" ht="6" customHeight="1" x14ac:dyDescent="0.2">
      <c r="A2" s="8"/>
      <c r="B2" s="8"/>
      <c r="C2" s="153"/>
      <c r="D2" s="8"/>
      <c r="E2" s="153"/>
      <c r="F2" s="8"/>
      <c r="G2" s="8"/>
      <c r="H2" s="153"/>
      <c r="I2" s="8"/>
      <c r="J2" s="8"/>
      <c r="K2" s="153"/>
      <c r="L2" s="8"/>
      <c r="M2" s="153"/>
      <c r="N2" s="8"/>
      <c r="O2" s="8"/>
      <c r="P2" s="8"/>
      <c r="Q2" s="8"/>
      <c r="R2" s="8"/>
      <c r="S2" s="8"/>
    </row>
    <row r="3" spans="1:19" ht="36" x14ac:dyDescent="0.2">
      <c r="A3" s="234"/>
      <c r="B3" s="185">
        <v>2017</v>
      </c>
      <c r="C3" s="185">
        <v>2018</v>
      </c>
      <c r="D3" s="185">
        <v>2019</v>
      </c>
      <c r="E3" s="306">
        <v>2020</v>
      </c>
      <c r="F3" s="223" t="s">
        <v>292</v>
      </c>
      <c r="G3" s="223" t="s">
        <v>186</v>
      </c>
      <c r="H3" s="158"/>
      <c r="I3" s="234"/>
      <c r="J3" s="185">
        <v>2017</v>
      </c>
      <c r="K3" s="185">
        <v>2018</v>
      </c>
      <c r="L3" s="185">
        <v>2019</v>
      </c>
      <c r="M3" s="306">
        <v>2020</v>
      </c>
      <c r="N3" s="223" t="s">
        <v>292</v>
      </c>
      <c r="O3" s="223" t="s">
        <v>186</v>
      </c>
    </row>
    <row r="4" spans="1:19" s="95" customFormat="1" x14ac:dyDescent="0.2">
      <c r="A4" s="284" t="s">
        <v>63</v>
      </c>
      <c r="B4" s="278">
        <f>SUM(B5:B20)</f>
        <v>170167.77430649998</v>
      </c>
      <c r="C4" s="278">
        <f>SUM(C5:C20)</f>
        <v>162924.26340279999</v>
      </c>
      <c r="D4" s="278">
        <f>SUM(D5:D20)</f>
        <v>161904.8015991</v>
      </c>
      <c r="E4" s="278">
        <f>SUM(E5:E20)</f>
        <v>156917.70830579646</v>
      </c>
      <c r="F4" s="278">
        <f>+E4-D4</f>
        <v>-4987.0932933035365</v>
      </c>
      <c r="G4" s="302">
        <f>+E4/D4-1</f>
        <v>-3.0802627494966539E-2</v>
      </c>
      <c r="H4" s="156"/>
      <c r="I4" s="284" t="s">
        <v>125</v>
      </c>
      <c r="J4" s="278">
        <f>SUM(J5:J20)</f>
        <v>94312.785272000008</v>
      </c>
      <c r="K4" s="278">
        <f>SUM(K5:K20)</f>
        <v>89034.213380800007</v>
      </c>
      <c r="L4" s="278">
        <f t="shared" ref="L4:M4" si="0">SUM(L5:L20)</f>
        <v>87759.382022899998</v>
      </c>
      <c r="M4" s="278">
        <f t="shared" si="0"/>
        <v>85928.496249231335</v>
      </c>
      <c r="N4" s="278">
        <f>+M4-L4</f>
        <v>-1830.8857736686623</v>
      </c>
      <c r="O4" s="302">
        <f>+M4/L4-1</f>
        <v>-2.0862564565357955E-2</v>
      </c>
    </row>
    <row r="5" spans="1:19" x14ac:dyDescent="0.2">
      <c r="A5" s="184" t="s">
        <v>41</v>
      </c>
      <c r="B5" s="183">
        <v>17648.941729099999</v>
      </c>
      <c r="C5" s="183">
        <v>17078.197468499999</v>
      </c>
      <c r="D5" s="183">
        <v>20039.075443199999</v>
      </c>
      <c r="E5" s="183">
        <v>21971.368778000004</v>
      </c>
      <c r="F5" s="183">
        <f t="shared" ref="F5:F20" si="1">+E5-D5</f>
        <v>1932.2933348000042</v>
      </c>
      <c r="G5" s="235">
        <f t="shared" ref="G5:G20" si="2">+E5/D5-1</f>
        <v>9.642627177471419E-2</v>
      </c>
      <c r="I5" s="184" t="s">
        <v>41</v>
      </c>
      <c r="J5" s="183">
        <v>6082.1881524</v>
      </c>
      <c r="K5" s="183">
        <v>5759.4469505000006</v>
      </c>
      <c r="L5" s="183">
        <v>6495.7399109999997</v>
      </c>
      <c r="M5" s="183">
        <v>7593.0430720000013</v>
      </c>
      <c r="N5" s="183">
        <f t="shared" ref="N5:N20" si="3">+M5-L5</f>
        <v>1097.3031610000016</v>
      </c>
      <c r="O5" s="235">
        <f t="shared" ref="O5:O20" si="4">+M5/L5-1</f>
        <v>0.16892658512108971</v>
      </c>
      <c r="Q5" s="138"/>
    </row>
    <row r="6" spans="1:19" x14ac:dyDescent="0.2">
      <c r="A6" s="214" t="s">
        <v>40</v>
      </c>
      <c r="B6" s="198">
        <v>4210.6081240000003</v>
      </c>
      <c r="C6" s="198">
        <v>4141.1557339999999</v>
      </c>
      <c r="D6" s="198">
        <v>4105.3321150000002</v>
      </c>
      <c r="E6" s="198">
        <v>4198.8931317999995</v>
      </c>
      <c r="F6" s="198">
        <f t="shared" si="1"/>
        <v>93.561016799999379</v>
      </c>
      <c r="G6" s="236">
        <f t="shared" si="2"/>
        <v>2.2790121281089037E-2</v>
      </c>
      <c r="I6" s="214" t="s">
        <v>40</v>
      </c>
      <c r="J6" s="198">
        <v>494.420458</v>
      </c>
      <c r="K6" s="198">
        <v>515.05650100000003</v>
      </c>
      <c r="L6" s="198">
        <v>515.11789899999997</v>
      </c>
      <c r="M6" s="198">
        <v>542.07335599999999</v>
      </c>
      <c r="N6" s="198">
        <f t="shared" si="3"/>
        <v>26.955457000000024</v>
      </c>
      <c r="O6" s="236">
        <f t="shared" si="4"/>
        <v>5.2328713586401676E-2</v>
      </c>
    </row>
    <row r="7" spans="1:19" x14ac:dyDescent="0.2">
      <c r="A7" s="214" t="s">
        <v>39</v>
      </c>
      <c r="B7" s="198">
        <v>19473.084548999999</v>
      </c>
      <c r="C7" s="198">
        <v>16943.333249000003</v>
      </c>
      <c r="D7" s="198">
        <v>14806.717403999999</v>
      </c>
      <c r="E7" s="198">
        <v>13783.883112</v>
      </c>
      <c r="F7" s="198">
        <f t="shared" si="1"/>
        <v>-1022.8342919999996</v>
      </c>
      <c r="G7" s="236">
        <f t="shared" si="2"/>
        <v>-6.9079071619458587E-2</v>
      </c>
      <c r="I7" s="214" t="s">
        <v>39</v>
      </c>
      <c r="J7" s="198">
        <v>13369.976956</v>
      </c>
      <c r="K7" s="198">
        <v>11279.011150999999</v>
      </c>
      <c r="L7" s="198">
        <v>9965.4769489999999</v>
      </c>
      <c r="M7" s="198">
        <v>9169.2607190000017</v>
      </c>
      <c r="N7" s="198">
        <f t="shared" si="3"/>
        <v>-796.21622999999818</v>
      </c>
      <c r="O7" s="236">
        <f t="shared" si="4"/>
        <v>-7.9897453385800676E-2</v>
      </c>
      <c r="Q7" s="138"/>
    </row>
    <row r="8" spans="1:19" x14ac:dyDescent="0.2">
      <c r="A8" s="214" t="s">
        <v>64</v>
      </c>
      <c r="B8" s="198">
        <v>12.909853</v>
      </c>
      <c r="C8" s="198">
        <v>15.360851</v>
      </c>
      <c r="D8" s="198">
        <v>17.542829000000001</v>
      </c>
      <c r="E8" s="198">
        <v>13.270947999999999</v>
      </c>
      <c r="F8" s="198">
        <f t="shared" si="1"/>
        <v>-4.2718810000000023</v>
      </c>
      <c r="G8" s="236">
        <f t="shared" si="2"/>
        <v>-0.24351152257141662</v>
      </c>
      <c r="I8" s="214" t="s">
        <v>64</v>
      </c>
      <c r="J8" s="198">
        <v>8.8172250000000005</v>
      </c>
      <c r="K8" s="198">
        <v>11.94238</v>
      </c>
      <c r="L8" s="198">
        <v>13.437289</v>
      </c>
      <c r="M8" s="198">
        <v>8.7761449999999996</v>
      </c>
      <c r="N8" s="198">
        <f t="shared" si="3"/>
        <v>-4.6611440000000002</v>
      </c>
      <c r="O8" s="236">
        <f t="shared" si="4"/>
        <v>-0.34688127940092683</v>
      </c>
    </row>
    <row r="9" spans="1:19" x14ac:dyDescent="0.2">
      <c r="A9" s="214" t="s">
        <v>284</v>
      </c>
      <c r="B9" s="198">
        <v>86.138499999999993</v>
      </c>
      <c r="C9" s="198">
        <v>86.572721999999999</v>
      </c>
      <c r="D9" s="198">
        <v>70.696782000000013</v>
      </c>
      <c r="E9" s="198">
        <v>92.760940000000019</v>
      </c>
      <c r="F9" s="198">
        <f t="shared" si="1"/>
        <v>22.064158000000006</v>
      </c>
      <c r="G9" s="236">
        <f t="shared" si="2"/>
        <v>0.3120956481442112</v>
      </c>
      <c r="I9" s="214" t="s">
        <v>284</v>
      </c>
      <c r="J9" s="198">
        <v>75.622399999999999</v>
      </c>
      <c r="K9" s="198">
        <v>74.477722</v>
      </c>
      <c r="L9" s="198">
        <v>69.087782000000004</v>
      </c>
      <c r="M9" s="198">
        <v>89.888940000000019</v>
      </c>
      <c r="N9" s="198">
        <f t="shared" si="3"/>
        <v>20.801158000000015</v>
      </c>
      <c r="O9" s="236">
        <f t="shared" si="4"/>
        <v>0.30108301928118086</v>
      </c>
    </row>
    <row r="10" spans="1:19" x14ac:dyDescent="0.2">
      <c r="A10" s="214" t="s">
        <v>285</v>
      </c>
      <c r="B10" s="198">
        <v>0.41697000000000001</v>
      </c>
      <c r="C10" s="198">
        <v>0.86835000000000007</v>
      </c>
      <c r="D10" s="198">
        <v>0.46586900000000003</v>
      </c>
      <c r="E10" s="198">
        <v>0.51271900000000004</v>
      </c>
      <c r="F10" s="198">
        <f t="shared" si="1"/>
        <v>4.6850000000000003E-2</v>
      </c>
      <c r="G10" s="236">
        <f t="shared" si="2"/>
        <v>0.10056475103516216</v>
      </c>
      <c r="I10" s="214" t="s">
        <v>285</v>
      </c>
      <c r="J10" s="198">
        <v>0.41697000000000001</v>
      </c>
      <c r="K10" s="198">
        <v>0.86835000000000007</v>
      </c>
      <c r="L10" s="198">
        <v>0.461175</v>
      </c>
      <c r="M10" s="198">
        <v>0.51271900000000004</v>
      </c>
      <c r="N10" s="198">
        <f t="shared" si="3"/>
        <v>5.1544000000000034E-2</v>
      </c>
      <c r="O10" s="236">
        <f t="shared" si="4"/>
        <v>0.11176668292947367</v>
      </c>
    </row>
    <row r="11" spans="1:19" x14ac:dyDescent="0.2">
      <c r="A11" s="214" t="s">
        <v>38</v>
      </c>
      <c r="B11" s="198">
        <v>70523.397094</v>
      </c>
      <c r="C11" s="198">
        <v>68822.119166999997</v>
      </c>
      <c r="D11" s="198">
        <v>67377.671444000007</v>
      </c>
      <c r="E11" s="198">
        <v>62430.927916000001</v>
      </c>
      <c r="F11" s="198">
        <f t="shared" si="1"/>
        <v>-4946.7435280000063</v>
      </c>
      <c r="G11" s="236">
        <f t="shared" si="2"/>
        <v>-7.3418143162032878E-2</v>
      </c>
      <c r="I11" s="214" t="s">
        <v>38</v>
      </c>
      <c r="J11" s="198">
        <v>42615.243241000004</v>
      </c>
      <c r="K11" s="198">
        <v>40940.746039999998</v>
      </c>
      <c r="L11" s="198">
        <v>40137.958996000001</v>
      </c>
      <c r="M11" s="198">
        <v>37446.912076000001</v>
      </c>
      <c r="N11" s="198">
        <f t="shared" si="3"/>
        <v>-2691.0469200000007</v>
      </c>
      <c r="O11" s="236">
        <f t="shared" si="4"/>
        <v>-6.7044936696162849E-2</v>
      </c>
      <c r="Q11" s="138"/>
    </row>
    <row r="12" spans="1:19" x14ac:dyDescent="0.2">
      <c r="A12" s="214" t="s">
        <v>77</v>
      </c>
      <c r="B12" s="198">
        <v>908.072</v>
      </c>
      <c r="C12" s="198">
        <v>864.33</v>
      </c>
      <c r="D12" s="198">
        <v>852.88300000000004</v>
      </c>
      <c r="E12" s="198">
        <v>786.57400000000007</v>
      </c>
      <c r="F12" s="198">
        <f t="shared" si="1"/>
        <v>-66.308999999999969</v>
      </c>
      <c r="G12" s="236">
        <f t="shared" si="2"/>
        <v>-7.7746889080917314E-2</v>
      </c>
      <c r="I12" s="214" t="s">
        <v>77</v>
      </c>
      <c r="J12" s="198">
        <v>247.82925</v>
      </c>
      <c r="K12" s="198">
        <v>236.42644000000001</v>
      </c>
      <c r="L12" s="198">
        <v>233.99844000000002</v>
      </c>
      <c r="M12" s="198">
        <v>199.05996999999996</v>
      </c>
      <c r="N12" s="198">
        <f t="shared" si="3"/>
        <v>-34.938470000000052</v>
      </c>
      <c r="O12" s="236">
        <f t="shared" si="4"/>
        <v>-0.14931069625934279</v>
      </c>
    </row>
    <row r="13" spans="1:19" x14ac:dyDescent="0.2">
      <c r="A13" s="214" t="s">
        <v>37</v>
      </c>
      <c r="B13" s="198">
        <v>0.40596100000000002</v>
      </c>
      <c r="C13" s="198">
        <v>0.64134000000000002</v>
      </c>
      <c r="D13" s="198">
        <v>0.238009</v>
      </c>
      <c r="E13" s="198">
        <v>0.12214000000000001</v>
      </c>
      <c r="F13" s="198">
        <f t="shared" si="1"/>
        <v>-0.11586899999999999</v>
      </c>
      <c r="G13" s="236">
        <f t="shared" si="2"/>
        <v>-0.48682612842371498</v>
      </c>
      <c r="I13" s="214" t="s">
        <v>37</v>
      </c>
      <c r="J13" s="198">
        <v>0.40596100000000002</v>
      </c>
      <c r="K13" s="198">
        <v>0.64134000000000002</v>
      </c>
      <c r="L13" s="198">
        <v>0.238009</v>
      </c>
      <c r="M13" s="198">
        <v>0.12214000000000001</v>
      </c>
      <c r="N13" s="198">
        <f t="shared" si="3"/>
        <v>-0.11586899999999999</v>
      </c>
      <c r="O13" s="236">
        <f t="shared" si="4"/>
        <v>-0.48682612842371498</v>
      </c>
    </row>
    <row r="14" spans="1:19" x14ac:dyDescent="0.2">
      <c r="A14" s="214" t="s">
        <v>36</v>
      </c>
      <c r="B14" s="198">
        <v>8866.312390000001</v>
      </c>
      <c r="C14" s="198">
        <v>7905.5588189999999</v>
      </c>
      <c r="D14" s="198">
        <v>8079.141044</v>
      </c>
      <c r="E14" s="198">
        <v>7393.7418319999997</v>
      </c>
      <c r="F14" s="198">
        <f t="shared" si="1"/>
        <v>-685.39921200000026</v>
      </c>
      <c r="G14" s="236">
        <f t="shared" si="2"/>
        <v>-8.4835653724477877E-2</v>
      </c>
      <c r="I14" s="214" t="s">
        <v>36</v>
      </c>
      <c r="J14" s="198">
        <v>944.20140000000004</v>
      </c>
      <c r="K14" s="198">
        <v>1055.1701640000001</v>
      </c>
      <c r="L14" s="198">
        <v>978.3297</v>
      </c>
      <c r="M14" s="198">
        <v>969.92695300000014</v>
      </c>
      <c r="N14" s="198">
        <f t="shared" si="3"/>
        <v>-8.402746999999863</v>
      </c>
      <c r="O14" s="236">
        <f t="shared" si="4"/>
        <v>-8.5888703981897851E-3</v>
      </c>
    </row>
    <row r="15" spans="1:19" x14ac:dyDescent="0.2">
      <c r="A15" s="214" t="s">
        <v>35</v>
      </c>
      <c r="B15" s="198">
        <v>802.62934500000006</v>
      </c>
      <c r="C15" s="198">
        <v>524.75572799999998</v>
      </c>
      <c r="D15" s="198">
        <v>549.38404500000001</v>
      </c>
      <c r="E15" s="198">
        <v>581.9372679999999</v>
      </c>
      <c r="F15" s="198">
        <f t="shared" si="1"/>
        <v>32.553222999999889</v>
      </c>
      <c r="G15" s="236">
        <f t="shared" si="2"/>
        <v>5.9254037856159236E-2</v>
      </c>
      <c r="I15" s="214" t="s">
        <v>35</v>
      </c>
      <c r="J15" s="198">
        <v>155.97668300000001</v>
      </c>
      <c r="K15" s="198">
        <v>108.60781300000002</v>
      </c>
      <c r="L15" s="198">
        <v>89.595888000000002</v>
      </c>
      <c r="M15" s="198">
        <v>93.012365999999986</v>
      </c>
      <c r="N15" s="198">
        <f t="shared" si="3"/>
        <v>3.4164779999999837</v>
      </c>
      <c r="O15" s="236">
        <f t="shared" si="4"/>
        <v>3.8132084811749234E-2</v>
      </c>
    </row>
    <row r="16" spans="1:19" x14ac:dyDescent="0.2">
      <c r="A16" s="214" t="s">
        <v>34</v>
      </c>
      <c r="B16" s="198">
        <v>4590.1970123999999</v>
      </c>
      <c r="C16" s="198">
        <v>4621.5520692999999</v>
      </c>
      <c r="D16" s="198">
        <v>4466.3744048999997</v>
      </c>
      <c r="E16" s="198">
        <v>4585.729829077146</v>
      </c>
      <c r="F16" s="198">
        <f t="shared" si="1"/>
        <v>119.35542417714623</v>
      </c>
      <c r="G16" s="236">
        <f t="shared" si="2"/>
        <v>2.6723112161444185E-2</v>
      </c>
      <c r="I16" s="214" t="s">
        <v>34</v>
      </c>
      <c r="J16" s="198">
        <v>2925.7496345999994</v>
      </c>
      <c r="K16" s="198">
        <v>2872.8598032999998</v>
      </c>
      <c r="L16" s="198">
        <v>2822.2576228999997</v>
      </c>
      <c r="M16" s="198">
        <v>3027.4604307136306</v>
      </c>
      <c r="N16" s="198">
        <f t="shared" si="3"/>
        <v>205.2028078136309</v>
      </c>
      <c r="O16" s="236">
        <f t="shared" si="4"/>
        <v>7.2708744286347438E-2</v>
      </c>
    </row>
    <row r="17" spans="1:24" x14ac:dyDescent="0.2">
      <c r="A17" s="214" t="s">
        <v>33</v>
      </c>
      <c r="B17" s="198">
        <v>10390.423849999999</v>
      </c>
      <c r="C17" s="198">
        <v>11021.664392000001</v>
      </c>
      <c r="D17" s="198">
        <v>10470.820880999998</v>
      </c>
      <c r="E17" s="198">
        <v>9028.0374730000003</v>
      </c>
      <c r="F17" s="198">
        <f t="shared" si="1"/>
        <v>-1442.7834079999975</v>
      </c>
      <c r="G17" s="236">
        <f t="shared" si="2"/>
        <v>-0.137790859417529</v>
      </c>
      <c r="I17" s="214" t="s">
        <v>33</v>
      </c>
      <c r="J17" s="198">
        <v>3974.3239709999998</v>
      </c>
      <c r="K17" s="198">
        <v>4026.0788819999998</v>
      </c>
      <c r="L17" s="198">
        <v>3938.267726</v>
      </c>
      <c r="M17" s="198">
        <v>3422.7796839999996</v>
      </c>
      <c r="N17" s="198">
        <f t="shared" si="3"/>
        <v>-515.48804200000041</v>
      </c>
      <c r="O17" s="236">
        <f t="shared" si="4"/>
        <v>-0.13089207688873117</v>
      </c>
    </row>
    <row r="18" spans="1:24" x14ac:dyDescent="0.2">
      <c r="A18" s="214" t="s">
        <v>3</v>
      </c>
      <c r="B18" s="198">
        <v>0</v>
      </c>
      <c r="C18" s="198">
        <v>0</v>
      </c>
      <c r="D18" s="198">
        <v>0</v>
      </c>
      <c r="E18" s="198">
        <v>0</v>
      </c>
      <c r="F18" s="198">
        <f t="shared" si="1"/>
        <v>0</v>
      </c>
      <c r="G18" s="236">
        <v>0</v>
      </c>
      <c r="I18" s="214" t="s">
        <v>3</v>
      </c>
      <c r="J18" s="198">
        <v>0</v>
      </c>
      <c r="K18" s="198">
        <v>0</v>
      </c>
      <c r="L18" s="198">
        <v>0</v>
      </c>
      <c r="M18" s="198">
        <v>0</v>
      </c>
      <c r="N18" s="198">
        <f t="shared" si="3"/>
        <v>0</v>
      </c>
      <c r="O18" s="236">
        <v>0</v>
      </c>
    </row>
    <row r="19" spans="1:24" x14ac:dyDescent="0.2">
      <c r="A19" s="214" t="s">
        <v>32</v>
      </c>
      <c r="B19" s="198">
        <v>430.26517899999999</v>
      </c>
      <c r="C19" s="198">
        <v>183.56304300000002</v>
      </c>
      <c r="D19" s="198">
        <v>151.08361900000003</v>
      </c>
      <c r="E19" s="198">
        <v>182.76715300000004</v>
      </c>
      <c r="F19" s="198">
        <f t="shared" si="1"/>
        <v>31.683534000000009</v>
      </c>
      <c r="G19" s="236">
        <f t="shared" si="2"/>
        <v>0.20970859852119372</v>
      </c>
      <c r="I19" s="214" t="s">
        <v>32</v>
      </c>
      <c r="J19" s="198">
        <v>328.58276000000001</v>
      </c>
      <c r="K19" s="198">
        <v>90.904353999999998</v>
      </c>
      <c r="L19" s="198">
        <v>96.114485999999999</v>
      </c>
      <c r="M19" s="198">
        <v>134.94146599999999</v>
      </c>
      <c r="N19" s="198">
        <f t="shared" si="3"/>
        <v>38.826979999999992</v>
      </c>
      <c r="O19" s="236">
        <f t="shared" si="4"/>
        <v>0.40396595368569099</v>
      </c>
    </row>
    <row r="20" spans="1:24" x14ac:dyDescent="0.2">
      <c r="A20" s="184" t="s">
        <v>31</v>
      </c>
      <c r="B20" s="183">
        <v>32223.971750000001</v>
      </c>
      <c r="C20" s="183">
        <v>30714.590469999999</v>
      </c>
      <c r="D20" s="183">
        <v>30917.37471</v>
      </c>
      <c r="E20" s="183">
        <v>31867.181065919329</v>
      </c>
      <c r="F20" s="183">
        <f t="shared" si="1"/>
        <v>949.80635591932878</v>
      </c>
      <c r="G20" s="235">
        <f t="shared" si="2"/>
        <v>3.0720795825271763E-2</v>
      </c>
      <c r="I20" s="184" t="s">
        <v>31</v>
      </c>
      <c r="J20" s="183">
        <v>23089.030210000001</v>
      </c>
      <c r="K20" s="183">
        <v>22061.975489999997</v>
      </c>
      <c r="L20" s="183">
        <v>22403.300149999999</v>
      </c>
      <c r="M20" s="183">
        <v>23230.726212517697</v>
      </c>
      <c r="N20" s="183">
        <f t="shared" si="3"/>
        <v>827.42606251769757</v>
      </c>
      <c r="O20" s="235">
        <f t="shared" si="4"/>
        <v>3.6933222202877092E-2</v>
      </c>
    </row>
    <row r="21" spans="1:24" s="93" customFormat="1" ht="11.25" x14ac:dyDescent="0.2">
      <c r="A21" s="87"/>
      <c r="B21" s="5"/>
      <c r="C21" s="5"/>
      <c r="D21" s="5"/>
      <c r="E21" s="5"/>
      <c r="F21" s="5"/>
      <c r="G21" s="328" t="s">
        <v>79</v>
      </c>
      <c r="H21" s="5"/>
      <c r="I21" s="87"/>
      <c r="J21" s="5"/>
      <c r="K21" s="5"/>
      <c r="L21" s="5"/>
      <c r="M21" s="5"/>
      <c r="O21" s="328" t="s">
        <v>79</v>
      </c>
    </row>
    <row r="22" spans="1:24" s="93" customFormat="1" x14ac:dyDescent="0.2">
      <c r="A22" s="87"/>
      <c r="B22" s="5"/>
      <c r="C22" s="5"/>
      <c r="D22" s="5"/>
      <c r="E22" s="5"/>
      <c r="F22" s="5"/>
      <c r="G22" s="5"/>
      <c r="H22" s="5"/>
      <c r="I22" s="87"/>
      <c r="J22" s="5"/>
      <c r="K22" s="5"/>
      <c r="L22" s="5"/>
      <c r="M22" s="5"/>
      <c r="N22" s="154"/>
      <c r="O22" s="154"/>
      <c r="P22" s="154"/>
      <c r="Q22" s="154"/>
      <c r="R22" s="154"/>
      <c r="S22" s="154"/>
      <c r="T22" s="154"/>
      <c r="U22" s="154"/>
      <c r="V22" s="154"/>
      <c r="W22" s="154"/>
      <c r="X22" s="154"/>
    </row>
    <row r="23" spans="1:24" ht="36" x14ac:dyDescent="0.2">
      <c r="A23" s="234"/>
      <c r="B23" s="185">
        <v>2017</v>
      </c>
      <c r="C23" s="185">
        <v>2018</v>
      </c>
      <c r="D23" s="185">
        <v>2019</v>
      </c>
      <c r="E23" s="306">
        <v>2020</v>
      </c>
      <c r="F23" s="223" t="s">
        <v>292</v>
      </c>
      <c r="G23" s="223" t="s">
        <v>186</v>
      </c>
      <c r="I23" s="234"/>
      <c r="J23" s="185">
        <v>2017</v>
      </c>
      <c r="K23" s="185">
        <v>2018</v>
      </c>
      <c r="L23" s="185">
        <v>2019</v>
      </c>
      <c r="M23" s="306">
        <v>2020</v>
      </c>
      <c r="N23" s="223" t="s">
        <v>292</v>
      </c>
      <c r="O23" s="223" t="s">
        <v>186</v>
      </c>
      <c r="P23" s="94"/>
      <c r="Q23" s="94"/>
      <c r="R23" s="94"/>
      <c r="S23" s="94"/>
    </row>
    <row r="24" spans="1:24" x14ac:dyDescent="0.2">
      <c r="A24" s="284" t="s">
        <v>63</v>
      </c>
      <c r="B24" s="278">
        <f>SUM(B25:B38)</f>
        <v>170167.774313</v>
      </c>
      <c r="C24" s="278">
        <f>SUM(C25:C38)</f>
        <v>162924.263419</v>
      </c>
      <c r="D24" s="278">
        <f>SUM(D25:D38)</f>
        <v>161904.801607</v>
      </c>
      <c r="E24" s="278">
        <f>SUM(E25:E38)</f>
        <v>156917.70830579649</v>
      </c>
      <c r="F24" s="278">
        <f>+E24-D24</f>
        <v>-4987.0933012035093</v>
      </c>
      <c r="G24" s="302">
        <f>+E24/D24-1</f>
        <v>-3.0802627542257488E-2</v>
      </c>
      <c r="H24" s="156"/>
      <c r="I24" s="284" t="s">
        <v>125</v>
      </c>
      <c r="J24" s="278">
        <f>SUM(J25:J38)</f>
        <v>94312.785271000001</v>
      </c>
      <c r="K24" s="278">
        <f>SUM(K25:K38)</f>
        <v>89034.213371999984</v>
      </c>
      <c r="L24" s="278">
        <f>SUM(L25:L38)</f>
        <v>87759.382009000008</v>
      </c>
      <c r="M24" s="278">
        <f>SUM(M25:M38)</f>
        <v>85928.496249231335</v>
      </c>
      <c r="N24" s="278">
        <f>+M24-L24</f>
        <v>-1830.8857597686729</v>
      </c>
      <c r="O24" s="302">
        <f>+M24/L24-1</f>
        <v>-2.0862564410274786E-2</v>
      </c>
      <c r="P24" s="94"/>
      <c r="Q24" s="94"/>
      <c r="R24" s="94"/>
      <c r="S24" s="94"/>
    </row>
    <row r="25" spans="1:24" x14ac:dyDescent="0.2">
      <c r="A25" s="184" t="s">
        <v>139</v>
      </c>
      <c r="B25" s="183">
        <v>6513.7377800000004</v>
      </c>
      <c r="C25" s="183">
        <v>6063.5777390000003</v>
      </c>
      <c r="D25" s="183">
        <v>5633.5828940000001</v>
      </c>
      <c r="E25" s="183">
        <v>5417.9085559999985</v>
      </c>
      <c r="F25" s="183">
        <f t="shared" ref="F25:F38" si="5">+E25-D25</f>
        <v>-215.67433800000163</v>
      </c>
      <c r="G25" s="235">
        <f t="shared" ref="G25:G38" si="6">+E25/D25-1</f>
        <v>-3.828368944916094E-2</v>
      </c>
      <c r="I25" s="184" t="s">
        <v>139</v>
      </c>
      <c r="J25" s="183">
        <v>5035.7732669999996</v>
      </c>
      <c r="K25" s="183">
        <v>4535.4341430000004</v>
      </c>
      <c r="L25" s="183">
        <v>4187.4446690000004</v>
      </c>
      <c r="M25" s="183">
        <v>4112.2357439999996</v>
      </c>
      <c r="N25" s="183">
        <f t="shared" ref="N25:N38" si="7">+M25-L25</f>
        <v>-75.208925000000818</v>
      </c>
      <c r="O25" s="235">
        <f t="shared" ref="O25:O38" si="8">+M25/L25-1</f>
        <v>-1.7960577618321483E-2</v>
      </c>
    </row>
    <row r="26" spans="1:24" x14ac:dyDescent="0.2">
      <c r="A26" s="214" t="s">
        <v>107</v>
      </c>
      <c r="B26" s="198">
        <v>7990.7359110000007</v>
      </c>
      <c r="C26" s="198">
        <v>7562.3986640000003</v>
      </c>
      <c r="D26" s="198">
        <v>7421.300424</v>
      </c>
      <c r="E26" s="198">
        <v>7376.0111740000011</v>
      </c>
      <c r="F26" s="198">
        <f t="shared" si="5"/>
        <v>-45.289249999998901</v>
      </c>
      <c r="G26" s="236">
        <f t="shared" si="6"/>
        <v>-6.1026029688188155E-3</v>
      </c>
      <c r="I26" s="214" t="s">
        <v>107</v>
      </c>
      <c r="J26" s="198">
        <v>5365.7857570000006</v>
      </c>
      <c r="K26" s="198">
        <v>5054.8182379999998</v>
      </c>
      <c r="L26" s="198">
        <v>5007.1827389999999</v>
      </c>
      <c r="M26" s="198">
        <v>4954.4136230000004</v>
      </c>
      <c r="N26" s="198">
        <f t="shared" si="7"/>
        <v>-52.769115999999485</v>
      </c>
      <c r="O26" s="236">
        <f t="shared" si="8"/>
        <v>-1.0538683876861743E-2</v>
      </c>
    </row>
    <row r="27" spans="1:24" x14ac:dyDescent="0.2">
      <c r="A27" s="214" t="s">
        <v>108</v>
      </c>
      <c r="B27" s="198">
        <v>8316.7549390000004</v>
      </c>
      <c r="C27" s="198">
        <v>7953.8981320000003</v>
      </c>
      <c r="D27" s="198">
        <v>7654.2264680000008</v>
      </c>
      <c r="E27" s="198">
        <v>7704.9019176000002</v>
      </c>
      <c r="F27" s="198">
        <f t="shared" si="5"/>
        <v>50.675449599999411</v>
      </c>
      <c r="G27" s="236">
        <f t="shared" si="6"/>
        <v>6.6205840409685468E-3</v>
      </c>
      <c r="I27" s="214" t="s">
        <v>108</v>
      </c>
      <c r="J27" s="198">
        <v>5808.8513169999997</v>
      </c>
      <c r="K27" s="198">
        <v>5522.948746</v>
      </c>
      <c r="L27" s="198">
        <v>5337.8068650000005</v>
      </c>
      <c r="M27" s="198">
        <v>5413.6417510000001</v>
      </c>
      <c r="N27" s="198">
        <f t="shared" si="7"/>
        <v>75.834885999999642</v>
      </c>
      <c r="O27" s="236">
        <f t="shared" si="8"/>
        <v>1.4207124371106161E-2</v>
      </c>
    </row>
    <row r="28" spans="1:24" x14ac:dyDescent="0.2">
      <c r="A28" s="214" t="s">
        <v>109</v>
      </c>
      <c r="B28" s="198">
        <v>15685.14906</v>
      </c>
      <c r="C28" s="198">
        <v>15930.18269</v>
      </c>
      <c r="D28" s="198">
        <v>15117.193090000001</v>
      </c>
      <c r="E28" s="198">
        <v>13067.266131999999</v>
      </c>
      <c r="F28" s="198">
        <f t="shared" si="5"/>
        <v>-2049.9269580000018</v>
      </c>
      <c r="G28" s="236">
        <f t="shared" si="6"/>
        <v>-0.13560235328051906</v>
      </c>
      <c r="I28" s="214" t="s">
        <v>109</v>
      </c>
      <c r="J28" s="198">
        <v>4116.5819350000002</v>
      </c>
      <c r="K28" s="198">
        <v>3856.9742140000003</v>
      </c>
      <c r="L28" s="198">
        <v>3445.387514</v>
      </c>
      <c r="M28" s="198">
        <v>3172.5281955246533</v>
      </c>
      <c r="N28" s="198">
        <f t="shared" si="7"/>
        <v>-272.85931847534675</v>
      </c>
      <c r="O28" s="236">
        <f t="shared" si="8"/>
        <v>-7.9195538199000604E-2</v>
      </c>
    </row>
    <row r="29" spans="1:24" x14ac:dyDescent="0.2">
      <c r="A29" s="214" t="s">
        <v>138</v>
      </c>
      <c r="B29" s="198">
        <v>3824.870551</v>
      </c>
      <c r="C29" s="198">
        <v>3581.1791990000002</v>
      </c>
      <c r="D29" s="198">
        <v>3418.6148280000002</v>
      </c>
      <c r="E29" s="198">
        <v>3493.1955028000002</v>
      </c>
      <c r="F29" s="198">
        <f t="shared" si="5"/>
        <v>74.580674799999997</v>
      </c>
      <c r="G29" s="236">
        <f t="shared" si="6"/>
        <v>2.1816050813665999E-2</v>
      </c>
      <c r="I29" s="214" t="s">
        <v>138</v>
      </c>
      <c r="J29" s="198">
        <v>1572.92687</v>
      </c>
      <c r="K29" s="198">
        <v>1462.72018</v>
      </c>
      <c r="L29" s="198">
        <v>1510.343089</v>
      </c>
      <c r="M29" s="198">
        <v>1544.9439206</v>
      </c>
      <c r="N29" s="198">
        <f t="shared" si="7"/>
        <v>34.600831599999992</v>
      </c>
      <c r="O29" s="236">
        <f t="shared" si="8"/>
        <v>2.29092527730963E-2</v>
      </c>
    </row>
    <row r="30" spans="1:24" x14ac:dyDescent="0.2">
      <c r="A30" s="214" t="s">
        <v>110</v>
      </c>
      <c r="B30" s="198">
        <v>4739.0619239999996</v>
      </c>
      <c r="C30" s="198">
        <v>4633.6833749999996</v>
      </c>
      <c r="D30" s="198">
        <v>4584.5415789999997</v>
      </c>
      <c r="E30" s="198">
        <v>4417.0206223999994</v>
      </c>
      <c r="F30" s="198">
        <f t="shared" si="5"/>
        <v>-167.52095660000032</v>
      </c>
      <c r="G30" s="236">
        <f t="shared" si="6"/>
        <v>-3.6540394216806438E-2</v>
      </c>
      <c r="I30" s="214" t="s">
        <v>110</v>
      </c>
      <c r="J30" s="198">
        <v>3085.2212919999997</v>
      </c>
      <c r="K30" s="198">
        <v>2983.9337439999999</v>
      </c>
      <c r="L30" s="198">
        <v>2983.035445</v>
      </c>
      <c r="M30" s="198">
        <v>2888.4898429999998</v>
      </c>
      <c r="N30" s="198">
        <f t="shared" si="7"/>
        <v>-94.545602000000144</v>
      </c>
      <c r="O30" s="236">
        <f t="shared" si="8"/>
        <v>-3.1694427955414439E-2</v>
      </c>
    </row>
    <row r="31" spans="1:24" x14ac:dyDescent="0.2">
      <c r="A31" s="214" t="s">
        <v>111</v>
      </c>
      <c r="B31" s="198">
        <v>2745.779348</v>
      </c>
      <c r="C31" s="198">
        <v>2604.0657679999999</v>
      </c>
      <c r="D31" s="198">
        <v>2554.2391039999998</v>
      </c>
      <c r="E31" s="198">
        <v>2463.2868278000001</v>
      </c>
      <c r="F31" s="198">
        <f t="shared" si="5"/>
        <v>-90.952276199999687</v>
      </c>
      <c r="G31" s="236">
        <f t="shared" si="6"/>
        <v>-3.5608364172941442E-2</v>
      </c>
      <c r="I31" s="214" t="s">
        <v>111</v>
      </c>
      <c r="J31" s="198">
        <v>2309.2863909999996</v>
      </c>
      <c r="K31" s="198">
        <v>2150.4273549999998</v>
      </c>
      <c r="L31" s="198">
        <v>2145.2324079999999</v>
      </c>
      <c r="M31" s="198">
        <v>2053.263090073181</v>
      </c>
      <c r="N31" s="198">
        <f t="shared" si="7"/>
        <v>-91.969317926818803</v>
      </c>
      <c r="O31" s="236">
        <f t="shared" si="8"/>
        <v>-4.2871493822229656E-2</v>
      </c>
    </row>
    <row r="32" spans="1:24" x14ac:dyDescent="0.2">
      <c r="A32" s="214" t="s">
        <v>112</v>
      </c>
      <c r="B32" s="198">
        <v>33398.786090000001</v>
      </c>
      <c r="C32" s="198">
        <v>32381.484809999998</v>
      </c>
      <c r="D32" s="198">
        <v>30852.073469999999</v>
      </c>
      <c r="E32" s="198">
        <v>30371.757801200001</v>
      </c>
      <c r="F32" s="198">
        <f t="shared" si="5"/>
        <v>-480.31566879999809</v>
      </c>
      <c r="G32" s="236">
        <f t="shared" si="6"/>
        <v>-1.5568343219039993E-2</v>
      </c>
      <c r="I32" s="214" t="s">
        <v>112</v>
      </c>
      <c r="J32" s="198">
        <v>16589.356480000002</v>
      </c>
      <c r="K32" s="198">
        <v>15533.736989999999</v>
      </c>
      <c r="L32" s="198">
        <v>15065.649810000001</v>
      </c>
      <c r="M32" s="198">
        <v>14829.813361000002</v>
      </c>
      <c r="N32" s="198">
        <f t="shared" si="7"/>
        <v>-235.83644899999854</v>
      </c>
      <c r="O32" s="236">
        <f t="shared" si="8"/>
        <v>-1.5653918149847068E-2</v>
      </c>
    </row>
    <row r="33" spans="1:15" x14ac:dyDescent="0.2">
      <c r="A33" s="214" t="s">
        <v>113</v>
      </c>
      <c r="B33" s="198">
        <v>7051.9067910000003</v>
      </c>
      <c r="C33" s="198">
        <v>6467.6665999999996</v>
      </c>
      <c r="D33" s="198">
        <v>6464.6489199999996</v>
      </c>
      <c r="E33" s="198">
        <v>6387.0466789999991</v>
      </c>
      <c r="F33" s="198">
        <f t="shared" si="5"/>
        <v>-77.602241000000504</v>
      </c>
      <c r="G33" s="236">
        <f t="shared" si="6"/>
        <v>-1.2004092095383334E-2</v>
      </c>
      <c r="I33" s="214" t="s">
        <v>113</v>
      </c>
      <c r="J33" s="198">
        <v>3597.3100290000002</v>
      </c>
      <c r="K33" s="198">
        <v>3314.4136370000001</v>
      </c>
      <c r="L33" s="198">
        <v>3270.4735430000001</v>
      </c>
      <c r="M33" s="198">
        <v>3331.0254999999997</v>
      </c>
      <c r="N33" s="198">
        <f t="shared" si="7"/>
        <v>60.551956999999675</v>
      </c>
      <c r="O33" s="236">
        <f t="shared" si="8"/>
        <v>1.8514736842804469E-2</v>
      </c>
    </row>
    <row r="34" spans="1:15" x14ac:dyDescent="0.2">
      <c r="A34" s="214" t="s">
        <v>114</v>
      </c>
      <c r="B34" s="198">
        <v>6608.6864320000004</v>
      </c>
      <c r="C34" s="198">
        <v>6646.0677720000003</v>
      </c>
      <c r="D34" s="198">
        <v>6740.3847249999999</v>
      </c>
      <c r="E34" s="198">
        <v>6530.1886409999979</v>
      </c>
      <c r="F34" s="198">
        <f t="shared" si="5"/>
        <v>-210.19608400000197</v>
      </c>
      <c r="G34" s="236">
        <f t="shared" si="6"/>
        <v>-3.11845825684679E-2</v>
      </c>
      <c r="I34" s="214" t="s">
        <v>114</v>
      </c>
      <c r="J34" s="198">
        <v>4382.4026409999997</v>
      </c>
      <c r="K34" s="198">
        <v>4086.2227590000002</v>
      </c>
      <c r="L34" s="198">
        <v>4068.9708900000001</v>
      </c>
      <c r="M34" s="198">
        <v>3980.4604380000001</v>
      </c>
      <c r="N34" s="198">
        <f t="shared" si="7"/>
        <v>-88.510451999999987</v>
      </c>
      <c r="O34" s="236">
        <f t="shared" si="8"/>
        <v>-2.1752539989294495E-2</v>
      </c>
    </row>
    <row r="35" spans="1:15" x14ac:dyDescent="0.2">
      <c r="A35" s="214" t="s">
        <v>115</v>
      </c>
      <c r="B35" s="198">
        <v>6016.3371090000001</v>
      </c>
      <c r="C35" s="198">
        <v>5635.7049139999999</v>
      </c>
      <c r="D35" s="198">
        <v>5718.723336</v>
      </c>
      <c r="E35" s="198">
        <v>5655.1949490000006</v>
      </c>
      <c r="F35" s="198">
        <f t="shared" si="5"/>
        <v>-63.528386999999384</v>
      </c>
      <c r="G35" s="236">
        <f t="shared" si="6"/>
        <v>-1.1108840779213924E-2</v>
      </c>
      <c r="I35" s="214" t="s">
        <v>115</v>
      </c>
      <c r="J35" s="198">
        <v>4411.6453899999997</v>
      </c>
      <c r="K35" s="198">
        <v>4077.4876439999998</v>
      </c>
      <c r="L35" s="198">
        <v>4076.0866080000001</v>
      </c>
      <c r="M35" s="198">
        <v>3969.1197830000001</v>
      </c>
      <c r="N35" s="198">
        <f t="shared" si="7"/>
        <v>-106.96682499999997</v>
      </c>
      <c r="O35" s="236">
        <f t="shared" si="8"/>
        <v>-2.6242529977174578E-2</v>
      </c>
    </row>
    <row r="36" spans="1:15" x14ac:dyDescent="0.2">
      <c r="A36" s="214" t="s">
        <v>116</v>
      </c>
      <c r="B36" s="198">
        <v>30886.67455</v>
      </c>
      <c r="C36" s="198">
        <v>28289.18028</v>
      </c>
      <c r="D36" s="198">
        <v>27676.479360000001</v>
      </c>
      <c r="E36" s="198">
        <v>26020.340783996478</v>
      </c>
      <c r="F36" s="198">
        <f t="shared" si="5"/>
        <v>-1656.1385760035228</v>
      </c>
      <c r="G36" s="236">
        <f t="shared" si="6"/>
        <v>-5.9839206947582047E-2</v>
      </c>
      <c r="I36" s="214" t="s">
        <v>116</v>
      </c>
      <c r="J36" s="198">
        <v>20876.991429999998</v>
      </c>
      <c r="K36" s="198">
        <v>20229.221000000001</v>
      </c>
      <c r="L36" s="198">
        <v>20301.7425</v>
      </c>
      <c r="M36" s="198">
        <v>19644.215095000003</v>
      </c>
      <c r="N36" s="198">
        <f t="shared" si="7"/>
        <v>-657.52740499999709</v>
      </c>
      <c r="O36" s="236">
        <f t="shared" si="8"/>
        <v>-3.2387732481583664E-2</v>
      </c>
    </row>
    <row r="37" spans="1:15" x14ac:dyDescent="0.2">
      <c r="A37" s="214" t="s">
        <v>117</v>
      </c>
      <c r="B37" s="198">
        <v>28157.99597</v>
      </c>
      <c r="C37" s="198">
        <v>27447.00245</v>
      </c>
      <c r="D37" s="198">
        <v>30302.920329999997</v>
      </c>
      <c r="E37" s="198">
        <v>30482.399668999995</v>
      </c>
      <c r="F37" s="198">
        <f t="shared" si="5"/>
        <v>179.47933899999771</v>
      </c>
      <c r="G37" s="236">
        <f t="shared" si="6"/>
        <v>5.9228396816366491E-3</v>
      </c>
      <c r="I37" s="214" t="s">
        <v>117</v>
      </c>
      <c r="J37" s="198">
        <v>12877.49063</v>
      </c>
      <c r="K37" s="198">
        <v>12237.542880000001</v>
      </c>
      <c r="L37" s="198">
        <v>12339.010289999998</v>
      </c>
      <c r="M37" s="198">
        <v>12165.459374000002</v>
      </c>
      <c r="N37" s="198">
        <f t="shared" si="7"/>
        <v>-173.5509159999965</v>
      </c>
      <c r="O37" s="236">
        <f t="shared" si="8"/>
        <v>-1.4065221757748936E-2</v>
      </c>
    </row>
    <row r="38" spans="1:15" x14ac:dyDescent="0.2">
      <c r="A38" s="184" t="s">
        <v>118</v>
      </c>
      <c r="B38" s="183">
        <v>8231.2978579999999</v>
      </c>
      <c r="C38" s="183">
        <v>7728.171026</v>
      </c>
      <c r="D38" s="183">
        <v>7765.873079</v>
      </c>
      <c r="E38" s="183">
        <v>7531.1890500000009</v>
      </c>
      <c r="F38" s="183">
        <f t="shared" si="5"/>
        <v>-234.6840289999991</v>
      </c>
      <c r="G38" s="235">
        <f t="shared" si="6"/>
        <v>-3.0219915599009384E-2</v>
      </c>
      <c r="I38" s="184" t="s">
        <v>118</v>
      </c>
      <c r="J38" s="183">
        <v>4283.1618420000004</v>
      </c>
      <c r="K38" s="183">
        <v>3988.3318420000001</v>
      </c>
      <c r="L38" s="183">
        <v>4021.0156390000002</v>
      </c>
      <c r="M38" s="183">
        <v>3868.8865310334882</v>
      </c>
      <c r="N38" s="183">
        <f t="shared" si="7"/>
        <v>-152.12910796651204</v>
      </c>
      <c r="O38" s="235">
        <f t="shared" si="8"/>
        <v>-3.7833503180391914E-2</v>
      </c>
    </row>
    <row r="39" spans="1:15" s="93" customFormat="1" ht="11.25" x14ac:dyDescent="0.2">
      <c r="G39" s="328" t="s">
        <v>79</v>
      </c>
      <c r="O39" s="328" t="s">
        <v>79</v>
      </c>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20"/>
  <sheetViews>
    <sheetView showGridLines="0" zoomScaleNormal="100" zoomScaleSheetLayoutView="100" workbookViewId="0">
      <selection activeCell="A13" sqref="A13:XFD13"/>
    </sheetView>
  </sheetViews>
  <sheetFormatPr defaultColWidth="9.140625" defaultRowHeight="12" x14ac:dyDescent="0.2"/>
  <cols>
    <col min="1" max="1" width="32.140625" style="315" bestFit="1" customWidth="1"/>
    <col min="2" max="3" width="10.7109375" style="315" customWidth="1"/>
    <col min="4" max="4" width="9.28515625" style="315" customWidth="1"/>
    <col min="5" max="5" width="10.7109375" style="315" customWidth="1"/>
    <col min="6" max="6" width="11.42578125" style="315" bestFit="1" customWidth="1"/>
    <col min="7" max="9" width="9.140625" style="315"/>
    <col min="10" max="10" width="9.140625" style="315" customWidth="1"/>
    <col min="11" max="11" width="12.7109375" style="315" customWidth="1"/>
    <col min="12" max="12" width="9.7109375" style="315" customWidth="1"/>
    <col min="13" max="16384" width="9.140625" style="315"/>
  </cols>
  <sheetData>
    <row r="1" spans="1:14" ht="15.75" x14ac:dyDescent="0.25">
      <c r="A1" s="313" t="s">
        <v>287</v>
      </c>
      <c r="B1" s="314"/>
      <c r="C1" s="314"/>
      <c r="D1" s="314"/>
      <c r="E1" s="314"/>
      <c r="L1" s="321" t="str">
        <f>'3'!N1</f>
        <v>2020</v>
      </c>
    </row>
    <row r="2" spans="1:14" ht="6" customHeight="1" x14ac:dyDescent="0.2">
      <c r="A2" s="314"/>
      <c r="B2" s="314"/>
      <c r="C2" s="314"/>
      <c r="D2" s="314"/>
      <c r="E2" s="314"/>
    </row>
    <row r="3" spans="1:14" ht="36" customHeight="1" x14ac:dyDescent="0.2">
      <c r="A3" s="316"/>
      <c r="B3" s="309">
        <v>2019</v>
      </c>
      <c r="C3" s="309">
        <v>2020</v>
      </c>
      <c r="D3" s="223" t="s">
        <v>292</v>
      </c>
      <c r="E3" s="223" t="s">
        <v>186</v>
      </c>
    </row>
    <row r="4" spans="1:14" ht="30" customHeight="1" x14ac:dyDescent="0.2">
      <c r="A4" s="323" t="s">
        <v>166</v>
      </c>
      <c r="B4" s="310">
        <f>+SUM(B5:B120)</f>
        <v>79881.550404599984</v>
      </c>
      <c r="C4" s="310">
        <f>+SUM(C5:C120)</f>
        <v>77955.291218148384</v>
      </c>
      <c r="D4" s="310">
        <f t="shared" ref="D4" si="0">+C4-B4</f>
        <v>-1926.2591864515998</v>
      </c>
      <c r="E4" s="324">
        <f t="shared" ref="E4" si="1">+C4/B4-1</f>
        <v>-2.4113943416159245E-2</v>
      </c>
      <c r="G4" s="322"/>
    </row>
    <row r="5" spans="1:14" ht="12" customHeight="1" x14ac:dyDescent="0.2">
      <c r="A5" s="184" t="s">
        <v>26</v>
      </c>
      <c r="B5" s="325">
        <v>22188.163133999999</v>
      </c>
      <c r="C5" s="325">
        <f>+'7.1'!N8</f>
        <v>20738.055958999998</v>
      </c>
      <c r="D5" s="325">
        <f t="shared" ref="D5:D12" si="2">+C5-B5</f>
        <v>-1450.107175000001</v>
      </c>
      <c r="E5" s="235">
        <f t="shared" ref="E5:E12" si="3">+C5/B5-1</f>
        <v>-6.5354989786330364E-2</v>
      </c>
      <c r="G5" s="322"/>
    </row>
    <row r="6" spans="1:14" ht="12" customHeight="1" x14ac:dyDescent="0.2">
      <c r="A6" s="214" t="s">
        <v>0</v>
      </c>
      <c r="B6" s="317">
        <v>2037.6519300000002</v>
      </c>
      <c r="C6" s="318">
        <f>+'7.1'!N9</f>
        <v>2142.5060239999998</v>
      </c>
      <c r="D6" s="317">
        <f t="shared" si="2"/>
        <v>104.85409399999958</v>
      </c>
      <c r="E6" s="236">
        <f t="shared" si="3"/>
        <v>5.1458294940490479E-2</v>
      </c>
      <c r="G6" s="322"/>
    </row>
    <row r="7" spans="1:14" ht="12" customHeight="1" x14ac:dyDescent="0.2">
      <c r="A7" s="214" t="s">
        <v>1</v>
      </c>
      <c r="B7" s="317">
        <v>690.67628300000001</v>
      </c>
      <c r="C7" s="318">
        <f>+'7.1'!N10</f>
        <v>675.54300799999999</v>
      </c>
      <c r="D7" s="317">
        <f t="shared" si="2"/>
        <v>-15.133275000000026</v>
      </c>
      <c r="E7" s="236">
        <f t="shared" si="3"/>
        <v>-2.1910807381813613E-2</v>
      </c>
      <c r="G7" s="322"/>
    </row>
    <row r="8" spans="1:14" ht="12" customHeight="1" x14ac:dyDescent="0.2">
      <c r="A8" s="214" t="s">
        <v>2</v>
      </c>
      <c r="B8" s="317">
        <v>402.19587199999995</v>
      </c>
      <c r="C8" s="318">
        <f>+'7.1'!N11</f>
        <v>253.01849399999998</v>
      </c>
      <c r="D8" s="317">
        <f t="shared" si="2"/>
        <v>-149.17737799999998</v>
      </c>
      <c r="E8" s="236">
        <f t="shared" si="3"/>
        <v>-0.37090728270826212</v>
      </c>
      <c r="G8" s="322"/>
    </row>
    <row r="9" spans="1:14" ht="12" customHeight="1" x14ac:dyDescent="0.2">
      <c r="A9" s="214" t="s">
        <v>6</v>
      </c>
      <c r="B9" s="317">
        <v>313.62856060000001</v>
      </c>
      <c r="C9" s="318">
        <f>+'7.1'!N12</f>
        <v>383.28756062371843</v>
      </c>
      <c r="D9" s="317">
        <f t="shared" si="2"/>
        <v>69.65900002371842</v>
      </c>
      <c r="E9" s="236">
        <f t="shared" si="3"/>
        <v>0.22210668534286038</v>
      </c>
      <c r="G9" s="322"/>
    </row>
    <row r="10" spans="1:14" ht="12" customHeight="1" x14ac:dyDescent="0.2">
      <c r="A10" s="214" t="s">
        <v>25</v>
      </c>
      <c r="B10" s="317">
        <v>33846.344669999999</v>
      </c>
      <c r="C10" s="318">
        <f>+'7.1'!N13</f>
        <v>33508.532210038909</v>
      </c>
      <c r="D10" s="317">
        <f t="shared" si="2"/>
        <v>-337.81245996108919</v>
      </c>
      <c r="E10" s="236">
        <f t="shared" si="3"/>
        <v>-9.9807664093343185E-3</v>
      </c>
      <c r="G10" s="322"/>
    </row>
    <row r="11" spans="1:14" ht="12" customHeight="1" x14ac:dyDescent="0.2">
      <c r="A11" s="214" t="s">
        <v>5</v>
      </c>
      <c r="B11" s="317">
        <v>18668.072137999996</v>
      </c>
      <c r="C11" s="318">
        <f>+'7.1'!N14</f>
        <v>18657.963497485754</v>
      </c>
      <c r="D11" s="317">
        <f t="shared" si="2"/>
        <v>-10.108640514241415</v>
      </c>
      <c r="E11" s="236">
        <f t="shared" si="3"/>
        <v>-5.4149354253163473E-4</v>
      </c>
      <c r="G11" s="322"/>
    </row>
    <row r="12" spans="1:14" x14ac:dyDescent="0.2">
      <c r="A12" s="184" t="s">
        <v>3</v>
      </c>
      <c r="B12" s="183">
        <v>1734.8178170000001</v>
      </c>
      <c r="C12" s="183">
        <f>+'7.1'!N15</f>
        <v>1596.3844650000001</v>
      </c>
      <c r="D12" s="183">
        <f t="shared" si="2"/>
        <v>-138.43335200000001</v>
      </c>
      <c r="E12" s="235">
        <f t="shared" si="3"/>
        <v>-7.9797054562992242E-2</v>
      </c>
      <c r="G12" s="322"/>
    </row>
    <row r="13" spans="1:14" s="5" customFormat="1" ht="11.25" x14ac:dyDescent="0.2">
      <c r="A13" s="142" t="s">
        <v>181</v>
      </c>
      <c r="E13" s="328" t="s">
        <v>79</v>
      </c>
      <c r="N13" s="4"/>
    </row>
    <row r="14" spans="1:14" ht="5.25" customHeight="1" x14ac:dyDescent="0.2"/>
    <row r="18" spans="15:18" x14ac:dyDescent="0.2">
      <c r="O18" s="319"/>
      <c r="P18" s="319"/>
      <c r="Q18" s="319"/>
      <c r="R18" s="319"/>
    </row>
    <row r="19" spans="15:18" x14ac:dyDescent="0.2">
      <c r="P19" s="320"/>
      <c r="Q19" s="320"/>
      <c r="R19" s="320"/>
    </row>
    <row r="20" spans="15:18" x14ac:dyDescent="0.2">
      <c r="P20" s="320"/>
      <c r="Q20" s="320"/>
      <c r="R20" s="32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L23"/>
  <sheetViews>
    <sheetView showGridLines="0" zoomScaleNormal="100" zoomScaleSheetLayoutView="100" workbookViewId="0">
      <selection activeCell="N31" sqref="N31"/>
    </sheetView>
  </sheetViews>
  <sheetFormatPr defaultRowHeight="12.75" x14ac:dyDescent="0.2"/>
  <cols>
    <col min="1" max="1" width="31.28515625" customWidth="1"/>
    <col min="2" max="3" width="9.140625" customWidth="1"/>
    <col min="6" max="6" width="9.28515625" customWidth="1"/>
    <col min="12" max="12" width="20.7109375" customWidth="1"/>
    <col min="13" max="13" width="15.28515625" customWidth="1"/>
  </cols>
  <sheetData>
    <row r="1" spans="1:12" ht="15.75" x14ac:dyDescent="0.25">
      <c r="A1" s="179" t="s">
        <v>304</v>
      </c>
      <c r="L1" s="245" t="str">
        <f>'3'!N1</f>
        <v>2020</v>
      </c>
    </row>
    <row r="2" spans="1:12" ht="6" customHeight="1" x14ac:dyDescent="0.2"/>
    <row r="3" spans="1:12" ht="36" x14ac:dyDescent="0.2">
      <c r="A3" s="185"/>
      <c r="B3" s="185">
        <v>2017</v>
      </c>
      <c r="C3" s="185">
        <v>2018</v>
      </c>
      <c r="D3" s="185">
        <v>2019</v>
      </c>
      <c r="E3" s="306">
        <v>2020</v>
      </c>
      <c r="F3" s="223" t="s">
        <v>292</v>
      </c>
      <c r="G3" s="223" t="s">
        <v>186</v>
      </c>
    </row>
    <row r="4" spans="1:12" x14ac:dyDescent="0.2">
      <c r="A4" s="284" t="s">
        <v>305</v>
      </c>
      <c r="B4" s="278">
        <f>SUM(B5:B20)</f>
        <v>103620.95282343167</v>
      </c>
      <c r="C4" s="278">
        <f>SUM(C5:C20)</f>
        <v>102301.63699019999</v>
      </c>
      <c r="D4" s="278">
        <f>SUM(D5:D20)</f>
        <v>99298.921240800017</v>
      </c>
      <c r="E4" s="278">
        <f>SUM(E5:E20)</f>
        <v>100297.05224364574</v>
      </c>
      <c r="F4" s="278">
        <f>+E4-D4</f>
        <v>998.13100284572283</v>
      </c>
      <c r="G4" s="302">
        <f>+E4/D4-1</f>
        <v>1.0051780929475118E-2</v>
      </c>
    </row>
    <row r="5" spans="1:12" x14ac:dyDescent="0.2">
      <c r="A5" s="184" t="s">
        <v>41</v>
      </c>
      <c r="B5" s="183">
        <v>10527.950374741195</v>
      </c>
      <c r="C5" s="183">
        <v>12114.8908978</v>
      </c>
      <c r="D5" s="183">
        <v>12780.684266200002</v>
      </c>
      <c r="E5" s="183">
        <v>17194.483432142843</v>
      </c>
      <c r="F5" s="183">
        <f t="shared" ref="F5:F20" si="0">+E5-D5</f>
        <v>4413.7991659428408</v>
      </c>
      <c r="G5" s="235">
        <f t="shared" ref="G5:G20" si="1">+E5/D5-1</f>
        <v>0.34534920619357168</v>
      </c>
      <c r="K5" s="308"/>
    </row>
    <row r="6" spans="1:12" x14ac:dyDescent="0.2">
      <c r="A6" s="214" t="s">
        <v>40</v>
      </c>
      <c r="B6" s="198">
        <v>2003.6269192329996</v>
      </c>
      <c r="C6" s="198">
        <v>1996.6380130000002</v>
      </c>
      <c r="D6" s="198">
        <v>1971.9887340000002</v>
      </c>
      <c r="E6" s="198">
        <v>2009.2799136000001</v>
      </c>
      <c r="F6" s="198">
        <f t="shared" si="0"/>
        <v>37.29117959999985</v>
      </c>
      <c r="G6" s="236">
        <f t="shared" si="1"/>
        <v>1.891044251777152E-2</v>
      </c>
      <c r="K6" s="308"/>
    </row>
    <row r="7" spans="1:12" x14ac:dyDescent="0.2">
      <c r="A7" s="214" t="s">
        <v>39</v>
      </c>
      <c r="B7" s="198">
        <v>14724.9680092</v>
      </c>
      <c r="C7" s="198">
        <v>12784.2748398</v>
      </c>
      <c r="D7" s="198">
        <v>11105.674919000001</v>
      </c>
      <c r="E7" s="198">
        <v>10744.463397</v>
      </c>
      <c r="F7" s="198">
        <f t="shared" si="0"/>
        <v>-361.21152200000142</v>
      </c>
      <c r="G7" s="236">
        <f t="shared" si="1"/>
        <v>-3.2524950048918422E-2</v>
      </c>
      <c r="K7" s="308"/>
    </row>
    <row r="8" spans="1:12" x14ac:dyDescent="0.2">
      <c r="A8" s="214" t="s">
        <v>64</v>
      </c>
      <c r="B8" s="198">
        <v>0</v>
      </c>
      <c r="C8" s="198">
        <v>0</v>
      </c>
      <c r="D8" s="198">
        <v>0</v>
      </c>
      <c r="E8" s="198">
        <v>0</v>
      </c>
      <c r="F8" s="198">
        <f t="shared" si="0"/>
        <v>0</v>
      </c>
      <c r="G8" s="236">
        <v>0</v>
      </c>
      <c r="K8" s="308"/>
    </row>
    <row r="9" spans="1:12" x14ac:dyDescent="0.2">
      <c r="A9" s="214" t="s">
        <v>65</v>
      </c>
      <c r="B9" s="198">
        <v>0</v>
      </c>
      <c r="C9" s="198">
        <v>0</v>
      </c>
      <c r="D9" s="198">
        <v>0</v>
      </c>
      <c r="E9" s="198">
        <v>0</v>
      </c>
      <c r="F9" s="198">
        <f t="shared" si="0"/>
        <v>0</v>
      </c>
      <c r="G9" s="236">
        <v>0</v>
      </c>
      <c r="K9" s="308"/>
    </row>
    <row r="10" spans="1:12" x14ac:dyDescent="0.2">
      <c r="A10" s="214" t="s">
        <v>66</v>
      </c>
      <c r="B10" s="198">
        <v>0</v>
      </c>
      <c r="C10" s="198">
        <v>0</v>
      </c>
      <c r="D10" s="198">
        <v>0</v>
      </c>
      <c r="E10" s="198">
        <v>0</v>
      </c>
      <c r="F10" s="198">
        <f t="shared" si="0"/>
        <v>0</v>
      </c>
      <c r="G10" s="236">
        <v>0</v>
      </c>
      <c r="K10" s="308"/>
    </row>
    <row r="11" spans="1:12" x14ac:dyDescent="0.2">
      <c r="A11" s="214" t="s">
        <v>38</v>
      </c>
      <c r="B11" s="198">
        <v>57245.380185057482</v>
      </c>
      <c r="C11" s="198">
        <v>56044.8712122</v>
      </c>
      <c r="D11" s="198">
        <v>54526.170524000001</v>
      </c>
      <c r="E11" s="198">
        <v>50558.541071519154</v>
      </c>
      <c r="F11" s="198">
        <f t="shared" si="0"/>
        <v>-3967.6294524808472</v>
      </c>
      <c r="G11" s="236">
        <f t="shared" si="1"/>
        <v>-7.2765598873929194E-2</v>
      </c>
      <c r="K11" s="308"/>
    </row>
    <row r="12" spans="1:12" x14ac:dyDescent="0.2">
      <c r="A12" s="214" t="s">
        <v>77</v>
      </c>
      <c r="B12" s="198">
        <v>0</v>
      </c>
      <c r="C12" s="198">
        <v>0</v>
      </c>
      <c r="D12" s="198">
        <v>0</v>
      </c>
      <c r="E12" s="198">
        <v>0</v>
      </c>
      <c r="F12" s="198">
        <f t="shared" si="0"/>
        <v>0</v>
      </c>
      <c r="G12" s="236">
        <v>0</v>
      </c>
      <c r="K12" s="308"/>
    </row>
    <row r="13" spans="1:12" x14ac:dyDescent="0.2">
      <c r="A13" s="214" t="s">
        <v>37</v>
      </c>
      <c r="B13" s="198">
        <v>0</v>
      </c>
      <c r="C13" s="198">
        <v>0</v>
      </c>
      <c r="D13" s="198">
        <v>0</v>
      </c>
      <c r="E13" s="198">
        <v>0</v>
      </c>
      <c r="F13" s="198">
        <f t="shared" si="0"/>
        <v>0</v>
      </c>
      <c r="G13" s="236">
        <v>0</v>
      </c>
      <c r="K13" s="308"/>
    </row>
    <row r="14" spans="1:12" x14ac:dyDescent="0.2">
      <c r="A14" s="214" t="s">
        <v>36</v>
      </c>
      <c r="B14" s="198">
        <v>630.11542000000009</v>
      </c>
      <c r="C14" s="198">
        <v>748.95317</v>
      </c>
      <c r="D14" s="198">
        <v>697.70323199999996</v>
      </c>
      <c r="E14" s="198">
        <v>787.15328</v>
      </c>
      <c r="F14" s="198">
        <f t="shared" si="0"/>
        <v>89.450048000000038</v>
      </c>
      <c r="G14" s="236">
        <f t="shared" si="1"/>
        <v>0.12820644064323328</v>
      </c>
      <c r="K14" s="308"/>
    </row>
    <row r="15" spans="1:12" x14ac:dyDescent="0.2">
      <c r="A15" s="214" t="s">
        <v>35</v>
      </c>
      <c r="B15" s="198">
        <v>353.21351299999998</v>
      </c>
      <c r="C15" s="198">
        <v>296.60518200000001</v>
      </c>
      <c r="D15" s="198">
        <v>227.97512399999999</v>
      </c>
      <c r="E15" s="198">
        <v>325.39891499999999</v>
      </c>
      <c r="F15" s="198">
        <f t="shared" si="0"/>
        <v>97.423790999999994</v>
      </c>
      <c r="G15" s="236">
        <f t="shared" si="1"/>
        <v>0.42734395442197459</v>
      </c>
      <c r="K15" s="308"/>
    </row>
    <row r="16" spans="1:12" x14ac:dyDescent="0.2">
      <c r="A16" s="214" t="s">
        <v>34</v>
      </c>
      <c r="B16" s="198">
        <v>2492.852124</v>
      </c>
      <c r="C16" s="198">
        <v>2354.4121970000001</v>
      </c>
      <c r="D16" s="198">
        <v>2023.9110490000003</v>
      </c>
      <c r="E16" s="198">
        <v>2365.7706279999998</v>
      </c>
      <c r="F16" s="198">
        <f t="shared" si="0"/>
        <v>341.85957899999948</v>
      </c>
      <c r="G16" s="236">
        <f t="shared" si="1"/>
        <v>0.16891037734534331</v>
      </c>
    </row>
    <row r="17" spans="1:7" x14ac:dyDescent="0.2">
      <c r="A17" s="214" t="s">
        <v>33</v>
      </c>
      <c r="B17" s="198">
        <v>4556.337082</v>
      </c>
      <c r="C17" s="198">
        <v>4795.1426036000003</v>
      </c>
      <c r="D17" s="198">
        <v>4451.2921349999997</v>
      </c>
      <c r="E17" s="198">
        <v>4356.7861709999997</v>
      </c>
      <c r="F17" s="198">
        <f t="shared" si="0"/>
        <v>-94.505963999999949</v>
      </c>
      <c r="G17" s="236">
        <f t="shared" si="1"/>
        <v>-2.1231130452416314E-2</v>
      </c>
    </row>
    <row r="18" spans="1:7" x14ac:dyDescent="0.2">
      <c r="A18" s="214" t="s">
        <v>3</v>
      </c>
      <c r="B18" s="198">
        <v>0</v>
      </c>
      <c r="C18" s="198">
        <v>0</v>
      </c>
      <c r="D18" s="198">
        <v>0</v>
      </c>
      <c r="E18" s="198">
        <v>0</v>
      </c>
      <c r="F18" s="198">
        <f t="shared" si="0"/>
        <v>0</v>
      </c>
      <c r="G18" s="236">
        <v>0</v>
      </c>
    </row>
    <row r="19" spans="1:7" x14ac:dyDescent="0.2">
      <c r="A19" s="214" t="s">
        <v>32</v>
      </c>
      <c r="B19" s="198">
        <v>163.65148760000002</v>
      </c>
      <c r="C19" s="198">
        <v>43.1060132</v>
      </c>
      <c r="D19" s="198">
        <v>24.411899999999999</v>
      </c>
      <c r="E19" s="198">
        <v>16.972341999999998</v>
      </c>
      <c r="F19" s="198">
        <f t="shared" si="0"/>
        <v>-7.4395580000000017</v>
      </c>
      <c r="G19" s="236">
        <f t="shared" si="1"/>
        <v>-0.30475128933020379</v>
      </c>
    </row>
    <row r="20" spans="1:7" x14ac:dyDescent="0.2">
      <c r="A20" s="184" t="s">
        <v>31</v>
      </c>
      <c r="B20" s="183">
        <v>10922.857708600004</v>
      </c>
      <c r="C20" s="183">
        <v>11122.742861599998</v>
      </c>
      <c r="D20" s="183">
        <v>11489.109357599997</v>
      </c>
      <c r="E20" s="183">
        <v>11938.203093383758</v>
      </c>
      <c r="F20" s="183">
        <f t="shared" si="0"/>
        <v>449.09373578376108</v>
      </c>
      <c r="G20" s="235">
        <f t="shared" si="1"/>
        <v>3.9088646630966783E-2</v>
      </c>
    </row>
    <row r="21" spans="1:7" s="329" customFormat="1" ht="11.25" x14ac:dyDescent="0.2">
      <c r="G21" s="328" t="s">
        <v>79</v>
      </c>
    </row>
    <row r="23" spans="1:7" x14ac:dyDescent="0.2">
      <c r="B23" s="307"/>
      <c r="C23" s="307"/>
      <c r="D23" s="307"/>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dimension ref="A1:I67"/>
  <sheetViews>
    <sheetView showGridLines="0" zoomScaleNormal="100" zoomScaleSheetLayoutView="100" workbookViewId="0">
      <selection activeCell="N15" sqref="N15"/>
    </sheetView>
  </sheetViews>
  <sheetFormatPr defaultColWidth="9.140625" defaultRowHeight="12" x14ac:dyDescent="0.2"/>
  <cols>
    <col min="1" max="9" width="11" style="90" customWidth="1"/>
    <col min="10" max="16384" width="9.140625" style="90"/>
  </cols>
  <sheetData>
    <row r="1" spans="1:9" s="102" customFormat="1" ht="18.75" x14ac:dyDescent="0.3">
      <c r="A1" s="190" t="s">
        <v>278</v>
      </c>
    </row>
    <row r="2" spans="1:9" ht="6" customHeight="1" x14ac:dyDescent="0.2"/>
    <row r="3" spans="1:9" x14ac:dyDescent="0.2">
      <c r="A3" s="335" t="s">
        <v>295</v>
      </c>
      <c r="B3" s="335"/>
      <c r="C3" s="335"/>
      <c r="D3" s="335"/>
      <c r="E3" s="335"/>
      <c r="F3" s="335"/>
      <c r="G3" s="335"/>
      <c r="H3" s="335"/>
      <c r="I3" s="335"/>
    </row>
    <row r="4" spans="1:9" x14ac:dyDescent="0.2">
      <c r="A4" s="335"/>
      <c r="B4" s="335"/>
      <c r="C4" s="335"/>
      <c r="D4" s="335"/>
      <c r="E4" s="335"/>
      <c r="F4" s="335"/>
      <c r="G4" s="335"/>
      <c r="H4" s="335"/>
      <c r="I4" s="335"/>
    </row>
    <row r="5" spans="1:9" x14ac:dyDescent="0.2">
      <c r="A5" s="335"/>
      <c r="B5" s="335"/>
      <c r="C5" s="335"/>
      <c r="D5" s="335"/>
      <c r="E5" s="335"/>
      <c r="F5" s="335"/>
      <c r="G5" s="335"/>
      <c r="H5" s="335"/>
      <c r="I5" s="335"/>
    </row>
    <row r="6" spans="1:9" x14ac:dyDescent="0.2">
      <c r="A6" s="335"/>
      <c r="B6" s="335"/>
      <c r="C6" s="335"/>
      <c r="D6" s="335"/>
      <c r="E6" s="335"/>
      <c r="F6" s="335"/>
      <c r="G6" s="335"/>
      <c r="H6" s="335"/>
      <c r="I6" s="335"/>
    </row>
    <row r="7" spans="1:9" x14ac:dyDescent="0.2">
      <c r="A7" s="335"/>
      <c r="B7" s="335"/>
      <c r="C7" s="335"/>
      <c r="D7" s="335"/>
      <c r="E7" s="335"/>
      <c r="F7" s="335"/>
      <c r="G7" s="335"/>
      <c r="H7" s="335"/>
      <c r="I7" s="335"/>
    </row>
    <row r="8" spans="1:9" x14ac:dyDescent="0.2">
      <c r="A8" s="335"/>
      <c r="B8" s="335"/>
      <c r="C8" s="335"/>
      <c r="D8" s="335"/>
      <c r="E8" s="335"/>
      <c r="F8" s="335"/>
      <c r="G8" s="335"/>
      <c r="H8" s="335"/>
      <c r="I8" s="335"/>
    </row>
    <row r="9" spans="1:9" x14ac:dyDescent="0.2">
      <c r="A9" s="335"/>
      <c r="B9" s="335"/>
      <c r="C9" s="335"/>
      <c r="D9" s="335"/>
      <c r="E9" s="335"/>
      <c r="F9" s="335"/>
      <c r="G9" s="335"/>
      <c r="H9" s="335"/>
      <c r="I9" s="335"/>
    </row>
    <row r="10" spans="1:9" x14ac:dyDescent="0.2">
      <c r="A10" s="335"/>
      <c r="B10" s="335"/>
      <c r="C10" s="335"/>
      <c r="D10" s="335"/>
      <c r="E10" s="335"/>
      <c r="F10" s="335"/>
      <c r="G10" s="335"/>
      <c r="H10" s="335"/>
      <c r="I10" s="335"/>
    </row>
    <row r="11" spans="1:9" x14ac:dyDescent="0.2">
      <c r="A11" s="335"/>
      <c r="B11" s="335"/>
      <c r="C11" s="335"/>
      <c r="D11" s="335"/>
      <c r="E11" s="335"/>
      <c r="F11" s="335"/>
      <c r="G11" s="335"/>
      <c r="H11" s="335"/>
      <c r="I11" s="335"/>
    </row>
    <row r="12" spans="1:9" x14ac:dyDescent="0.2">
      <c r="A12" s="335"/>
      <c r="B12" s="335"/>
      <c r="C12" s="335"/>
      <c r="D12" s="335"/>
      <c r="E12" s="335"/>
      <c r="F12" s="335"/>
      <c r="G12" s="335"/>
      <c r="H12" s="335"/>
      <c r="I12" s="335"/>
    </row>
    <row r="13" spans="1:9" x14ac:dyDescent="0.2">
      <c r="A13" s="335"/>
      <c r="B13" s="335"/>
      <c r="C13" s="335"/>
      <c r="D13" s="335"/>
      <c r="E13" s="335"/>
      <c r="F13" s="335"/>
      <c r="G13" s="335"/>
      <c r="H13" s="335"/>
      <c r="I13" s="335"/>
    </row>
    <row r="14" spans="1:9" x14ac:dyDescent="0.2">
      <c r="A14" s="335"/>
      <c r="B14" s="335"/>
      <c r="C14" s="335"/>
      <c r="D14" s="335"/>
      <c r="E14" s="335"/>
      <c r="F14" s="335"/>
      <c r="G14" s="335"/>
      <c r="H14" s="335"/>
      <c r="I14" s="335"/>
    </row>
    <row r="15" spans="1:9" x14ac:dyDescent="0.2">
      <c r="A15" s="335"/>
      <c r="B15" s="335"/>
      <c r="C15" s="335"/>
      <c r="D15" s="335"/>
      <c r="E15" s="335"/>
      <c r="F15" s="335"/>
      <c r="G15" s="335"/>
      <c r="H15" s="335"/>
      <c r="I15" s="335"/>
    </row>
    <row r="16" spans="1:9" x14ac:dyDescent="0.2">
      <c r="A16" s="335"/>
      <c r="B16" s="335"/>
      <c r="C16" s="335"/>
      <c r="D16" s="335"/>
      <c r="E16" s="335"/>
      <c r="F16" s="335"/>
      <c r="G16" s="335"/>
      <c r="H16" s="335"/>
      <c r="I16" s="335"/>
    </row>
    <row r="17" spans="1:9" x14ac:dyDescent="0.2">
      <c r="A17" s="335"/>
      <c r="B17" s="335"/>
      <c r="C17" s="335"/>
      <c r="D17" s="335"/>
      <c r="E17" s="335"/>
      <c r="F17" s="335"/>
      <c r="G17" s="335"/>
      <c r="H17" s="335"/>
      <c r="I17" s="335"/>
    </row>
    <row r="18" spans="1:9" x14ac:dyDescent="0.2">
      <c r="A18" s="335"/>
      <c r="B18" s="335"/>
      <c r="C18" s="335"/>
      <c r="D18" s="335"/>
      <c r="E18" s="335"/>
      <c r="F18" s="335"/>
      <c r="G18" s="335"/>
      <c r="H18" s="335"/>
      <c r="I18" s="335"/>
    </row>
    <row r="19" spans="1:9" x14ac:dyDescent="0.2">
      <c r="A19" s="335"/>
      <c r="B19" s="335"/>
      <c r="C19" s="335"/>
      <c r="D19" s="335"/>
      <c r="E19" s="335"/>
      <c r="F19" s="335"/>
      <c r="G19" s="335"/>
      <c r="H19" s="335"/>
      <c r="I19" s="335"/>
    </row>
    <row r="20" spans="1:9" x14ac:dyDescent="0.2">
      <c r="A20" s="335"/>
      <c r="B20" s="335"/>
      <c r="C20" s="335"/>
      <c r="D20" s="335"/>
      <c r="E20" s="335"/>
      <c r="F20" s="335"/>
      <c r="G20" s="335"/>
      <c r="H20" s="335"/>
      <c r="I20" s="335"/>
    </row>
    <row r="21" spans="1:9" x14ac:dyDescent="0.2">
      <c r="A21" s="335"/>
      <c r="B21" s="335"/>
      <c r="C21" s="335"/>
      <c r="D21" s="335"/>
      <c r="E21" s="335"/>
      <c r="F21" s="335"/>
      <c r="G21" s="335"/>
      <c r="H21" s="335"/>
      <c r="I21" s="335"/>
    </row>
    <row r="22" spans="1:9" x14ac:dyDescent="0.2">
      <c r="A22" s="335"/>
      <c r="B22" s="335"/>
      <c r="C22" s="335"/>
      <c r="D22" s="335"/>
      <c r="E22" s="335"/>
      <c r="F22" s="335"/>
      <c r="G22" s="335"/>
      <c r="H22" s="335"/>
      <c r="I22" s="335"/>
    </row>
    <row r="23" spans="1:9" x14ac:dyDescent="0.2">
      <c r="A23" s="335"/>
      <c r="B23" s="335"/>
      <c r="C23" s="335"/>
      <c r="D23" s="335"/>
      <c r="E23" s="335"/>
      <c r="F23" s="335"/>
      <c r="G23" s="335"/>
      <c r="H23" s="335"/>
      <c r="I23" s="335"/>
    </row>
    <row r="24" spans="1:9" x14ac:dyDescent="0.2">
      <c r="A24" s="335"/>
      <c r="B24" s="335"/>
      <c r="C24" s="335"/>
      <c r="D24" s="335"/>
      <c r="E24" s="335"/>
      <c r="F24" s="335"/>
      <c r="G24" s="335"/>
      <c r="H24" s="335"/>
      <c r="I24" s="335"/>
    </row>
    <row r="25" spans="1:9" x14ac:dyDescent="0.2">
      <c r="A25" s="335"/>
      <c r="B25" s="335"/>
      <c r="C25" s="335"/>
      <c r="D25" s="335"/>
      <c r="E25" s="335"/>
      <c r="F25" s="335"/>
      <c r="G25" s="335"/>
      <c r="H25" s="335"/>
      <c r="I25" s="335"/>
    </row>
    <row r="26" spans="1:9" x14ac:dyDescent="0.2">
      <c r="A26" s="335"/>
      <c r="B26" s="335"/>
      <c r="C26" s="335"/>
      <c r="D26" s="335"/>
      <c r="E26" s="335"/>
      <c r="F26" s="335"/>
      <c r="G26" s="335"/>
      <c r="H26" s="335"/>
      <c r="I26" s="335"/>
    </row>
    <row r="27" spans="1:9" x14ac:dyDescent="0.2">
      <c r="A27" s="335"/>
      <c r="B27" s="335"/>
      <c r="C27" s="335"/>
      <c r="D27" s="335"/>
      <c r="E27" s="335"/>
      <c r="F27" s="335"/>
      <c r="G27" s="335"/>
      <c r="H27" s="335"/>
      <c r="I27" s="335"/>
    </row>
    <row r="28" spans="1:9" x14ac:dyDescent="0.2">
      <c r="A28" s="335"/>
      <c r="B28" s="335"/>
      <c r="C28" s="335"/>
      <c r="D28" s="335"/>
      <c r="E28" s="335"/>
      <c r="F28" s="335"/>
      <c r="G28" s="335"/>
      <c r="H28" s="335"/>
      <c r="I28" s="335"/>
    </row>
    <row r="29" spans="1:9" x14ac:dyDescent="0.2">
      <c r="A29" s="335"/>
      <c r="B29" s="335"/>
      <c r="C29" s="335"/>
      <c r="D29" s="335"/>
      <c r="E29" s="335"/>
      <c r="F29" s="335"/>
      <c r="G29" s="335"/>
      <c r="H29" s="335"/>
      <c r="I29" s="335"/>
    </row>
    <row r="30" spans="1:9" x14ac:dyDescent="0.2">
      <c r="A30" s="335"/>
      <c r="B30" s="335"/>
      <c r="C30" s="335"/>
      <c r="D30" s="335"/>
      <c r="E30" s="335"/>
      <c r="F30" s="335"/>
      <c r="G30" s="335"/>
      <c r="H30" s="335"/>
      <c r="I30" s="335"/>
    </row>
    <row r="31" spans="1:9" x14ac:dyDescent="0.2">
      <c r="A31" s="335"/>
      <c r="B31" s="335"/>
      <c r="C31" s="335"/>
      <c r="D31" s="335"/>
      <c r="E31" s="335"/>
      <c r="F31" s="335"/>
      <c r="G31" s="335"/>
      <c r="H31" s="335"/>
      <c r="I31" s="335"/>
    </row>
    <row r="32" spans="1:9" x14ac:dyDescent="0.2">
      <c r="A32" s="335"/>
      <c r="B32" s="335"/>
      <c r="C32" s="335"/>
      <c r="D32" s="335"/>
      <c r="E32" s="335"/>
      <c r="F32" s="335"/>
      <c r="G32" s="335"/>
      <c r="H32" s="335"/>
      <c r="I32" s="335"/>
    </row>
    <row r="33" spans="1:9" x14ac:dyDescent="0.2">
      <c r="A33" s="335"/>
      <c r="B33" s="335"/>
      <c r="C33" s="335"/>
      <c r="D33" s="335"/>
      <c r="E33" s="335"/>
      <c r="F33" s="335"/>
      <c r="G33" s="335"/>
      <c r="H33" s="335"/>
      <c r="I33" s="335"/>
    </row>
    <row r="34" spans="1:9" x14ac:dyDescent="0.2">
      <c r="A34" s="335"/>
      <c r="B34" s="335"/>
      <c r="C34" s="335"/>
      <c r="D34" s="335"/>
      <c r="E34" s="335"/>
      <c r="F34" s="335"/>
      <c r="G34" s="335"/>
      <c r="H34" s="335"/>
      <c r="I34" s="335"/>
    </row>
    <row r="35" spans="1:9" x14ac:dyDescent="0.2">
      <c r="A35" s="335"/>
      <c r="B35" s="335"/>
      <c r="C35" s="335"/>
      <c r="D35" s="335"/>
      <c r="E35" s="335"/>
      <c r="F35" s="335"/>
      <c r="G35" s="335"/>
      <c r="H35" s="335"/>
      <c r="I35" s="335"/>
    </row>
    <row r="36" spans="1:9" x14ac:dyDescent="0.2">
      <c r="A36" s="335"/>
      <c r="B36" s="335"/>
      <c r="C36" s="335"/>
      <c r="D36" s="335"/>
      <c r="E36" s="335"/>
      <c r="F36" s="335"/>
      <c r="G36" s="335"/>
      <c r="H36" s="335"/>
      <c r="I36" s="335"/>
    </row>
    <row r="37" spans="1:9" x14ac:dyDescent="0.2">
      <c r="A37" s="335"/>
      <c r="B37" s="335"/>
      <c r="C37" s="335"/>
      <c r="D37" s="335"/>
      <c r="E37" s="335"/>
      <c r="F37" s="335"/>
      <c r="G37" s="335"/>
      <c r="H37" s="335"/>
      <c r="I37" s="335"/>
    </row>
    <row r="38" spans="1:9" x14ac:dyDescent="0.2">
      <c r="A38" s="335"/>
      <c r="B38" s="335"/>
      <c r="C38" s="335"/>
      <c r="D38" s="335"/>
      <c r="E38" s="335"/>
      <c r="F38" s="335"/>
      <c r="G38" s="335"/>
      <c r="H38" s="335"/>
      <c r="I38" s="335"/>
    </row>
    <row r="39" spans="1:9" x14ac:dyDescent="0.2">
      <c r="A39" s="335"/>
      <c r="B39" s="335"/>
      <c r="C39" s="335"/>
      <c r="D39" s="335"/>
      <c r="E39" s="335"/>
      <c r="F39" s="335"/>
      <c r="G39" s="335"/>
      <c r="H39" s="335"/>
      <c r="I39" s="335"/>
    </row>
    <row r="40" spans="1:9" x14ac:dyDescent="0.2">
      <c r="A40" s="335"/>
      <c r="B40" s="335"/>
      <c r="C40" s="335"/>
      <c r="D40" s="335"/>
      <c r="E40" s="335"/>
      <c r="F40" s="335"/>
      <c r="G40" s="335"/>
      <c r="H40" s="335"/>
      <c r="I40" s="335"/>
    </row>
    <row r="41" spans="1:9" x14ac:dyDescent="0.2">
      <c r="A41" s="335"/>
      <c r="B41" s="335"/>
      <c r="C41" s="335"/>
      <c r="D41" s="335"/>
      <c r="E41" s="335"/>
      <c r="F41" s="335"/>
      <c r="G41" s="335"/>
      <c r="H41" s="335"/>
      <c r="I41" s="335"/>
    </row>
    <row r="42" spans="1:9" x14ac:dyDescent="0.2">
      <c r="A42" s="335"/>
      <c r="B42" s="335"/>
      <c r="C42" s="335"/>
      <c r="D42" s="335"/>
      <c r="E42" s="335"/>
      <c r="F42" s="335"/>
      <c r="G42" s="335"/>
      <c r="H42" s="335"/>
      <c r="I42" s="335"/>
    </row>
    <row r="43" spans="1:9" x14ac:dyDescent="0.2">
      <c r="A43" s="335"/>
      <c r="B43" s="335"/>
      <c r="C43" s="335"/>
      <c r="D43" s="335"/>
      <c r="E43" s="335"/>
      <c r="F43" s="335"/>
      <c r="G43" s="335"/>
      <c r="H43" s="335"/>
      <c r="I43" s="335"/>
    </row>
    <row r="44" spans="1:9" x14ac:dyDescent="0.2">
      <c r="A44" s="335"/>
      <c r="B44" s="335"/>
      <c r="C44" s="335"/>
      <c r="D44" s="335"/>
      <c r="E44" s="335"/>
      <c r="F44" s="335"/>
      <c r="G44" s="335"/>
      <c r="H44" s="335"/>
      <c r="I44" s="335"/>
    </row>
    <row r="45" spans="1:9" x14ac:dyDescent="0.2">
      <c r="A45" s="335"/>
      <c r="B45" s="335"/>
      <c r="C45" s="335"/>
      <c r="D45" s="335"/>
      <c r="E45" s="335"/>
      <c r="F45" s="335"/>
      <c r="G45" s="335"/>
      <c r="H45" s="335"/>
      <c r="I45" s="335"/>
    </row>
    <row r="46" spans="1:9" x14ac:dyDescent="0.2">
      <c r="A46" s="335"/>
      <c r="B46" s="335"/>
      <c r="C46" s="335"/>
      <c r="D46" s="335"/>
      <c r="E46" s="335"/>
      <c r="F46" s="335"/>
      <c r="G46" s="335"/>
      <c r="H46" s="335"/>
      <c r="I46" s="335"/>
    </row>
    <row r="47" spans="1:9" x14ac:dyDescent="0.2">
      <c r="A47" s="335"/>
      <c r="B47" s="335"/>
      <c r="C47" s="335"/>
      <c r="D47" s="335"/>
      <c r="E47" s="335"/>
      <c r="F47" s="335"/>
      <c r="G47" s="335"/>
      <c r="H47" s="335"/>
      <c r="I47" s="335"/>
    </row>
    <row r="48" spans="1:9" x14ac:dyDescent="0.2">
      <c r="A48" s="335"/>
      <c r="B48" s="335"/>
      <c r="C48" s="335"/>
      <c r="D48" s="335"/>
      <c r="E48" s="335"/>
      <c r="F48" s="335"/>
      <c r="G48" s="335"/>
      <c r="H48" s="335"/>
      <c r="I48" s="335"/>
    </row>
    <row r="49" spans="1:9" x14ac:dyDescent="0.2">
      <c r="A49" s="335"/>
      <c r="B49" s="335"/>
      <c r="C49" s="335"/>
      <c r="D49" s="335"/>
      <c r="E49" s="335"/>
      <c r="F49" s="335"/>
      <c r="G49" s="335"/>
      <c r="H49" s="335"/>
      <c r="I49" s="335"/>
    </row>
    <row r="50" spans="1:9" x14ac:dyDescent="0.2">
      <c r="A50" s="335"/>
      <c r="B50" s="335"/>
      <c r="C50" s="335"/>
      <c r="D50" s="335"/>
      <c r="E50" s="335"/>
      <c r="F50" s="335"/>
      <c r="G50" s="335"/>
      <c r="H50" s="335"/>
      <c r="I50" s="335"/>
    </row>
    <row r="51" spans="1:9" x14ac:dyDescent="0.2">
      <c r="A51" s="335"/>
      <c r="B51" s="335"/>
      <c r="C51" s="335"/>
      <c r="D51" s="335"/>
      <c r="E51" s="335"/>
      <c r="F51" s="335"/>
      <c r="G51" s="335"/>
      <c r="H51" s="335"/>
      <c r="I51" s="335"/>
    </row>
    <row r="52" spans="1:9" x14ac:dyDescent="0.2">
      <c r="A52" s="335"/>
      <c r="B52" s="335"/>
      <c r="C52" s="335"/>
      <c r="D52" s="335"/>
      <c r="E52" s="335"/>
      <c r="F52" s="335"/>
      <c r="G52" s="335"/>
      <c r="H52" s="335"/>
      <c r="I52" s="335"/>
    </row>
    <row r="53" spans="1:9" x14ac:dyDescent="0.2">
      <c r="A53" s="335"/>
      <c r="B53" s="335"/>
      <c r="C53" s="335"/>
      <c r="D53" s="335"/>
      <c r="E53" s="335"/>
      <c r="F53" s="335"/>
      <c r="G53" s="335"/>
      <c r="H53" s="335"/>
      <c r="I53" s="335"/>
    </row>
    <row r="54" spans="1:9" x14ac:dyDescent="0.2">
      <c r="A54" s="335"/>
      <c r="B54" s="335"/>
      <c r="C54" s="335"/>
      <c r="D54" s="335"/>
      <c r="E54" s="335"/>
      <c r="F54" s="335"/>
      <c r="G54" s="335"/>
      <c r="H54" s="335"/>
      <c r="I54" s="335"/>
    </row>
    <row r="55" spans="1:9" x14ac:dyDescent="0.2">
      <c r="A55" s="335"/>
      <c r="B55" s="335"/>
      <c r="C55" s="335"/>
      <c r="D55" s="335"/>
      <c r="E55" s="335"/>
      <c r="F55" s="335"/>
      <c r="G55" s="335"/>
      <c r="H55" s="335"/>
      <c r="I55" s="335"/>
    </row>
    <row r="56" spans="1:9" x14ac:dyDescent="0.2">
      <c r="A56" s="335"/>
      <c r="B56" s="335"/>
      <c r="C56" s="335"/>
      <c r="D56" s="335"/>
      <c r="E56" s="335"/>
      <c r="F56" s="335"/>
      <c r="G56" s="335"/>
      <c r="H56" s="335"/>
      <c r="I56" s="335"/>
    </row>
    <row r="57" spans="1:9" x14ac:dyDescent="0.2">
      <c r="A57" s="335"/>
      <c r="B57" s="335"/>
      <c r="C57" s="335"/>
      <c r="D57" s="335"/>
      <c r="E57" s="335"/>
      <c r="F57" s="335"/>
      <c r="G57" s="335"/>
      <c r="H57" s="335"/>
      <c r="I57" s="335"/>
    </row>
    <row r="58" spans="1:9" x14ac:dyDescent="0.2">
      <c r="A58" s="335"/>
      <c r="B58" s="335"/>
      <c r="C58" s="335"/>
      <c r="D58" s="335"/>
      <c r="E58" s="335"/>
      <c r="F58" s="335"/>
      <c r="G58" s="335"/>
      <c r="H58" s="335"/>
      <c r="I58" s="335"/>
    </row>
    <row r="59" spans="1:9" x14ac:dyDescent="0.2">
      <c r="A59" s="335"/>
      <c r="B59" s="335"/>
      <c r="C59" s="335"/>
      <c r="D59" s="335"/>
      <c r="E59" s="335"/>
      <c r="F59" s="335"/>
      <c r="G59" s="335"/>
      <c r="H59" s="335"/>
      <c r="I59" s="335"/>
    </row>
    <row r="60" spans="1:9" x14ac:dyDescent="0.2">
      <c r="A60" s="335"/>
      <c r="B60" s="335"/>
      <c r="C60" s="335"/>
      <c r="D60" s="335"/>
      <c r="E60" s="335"/>
      <c r="F60" s="335"/>
      <c r="G60" s="335"/>
      <c r="H60" s="335"/>
      <c r="I60" s="335"/>
    </row>
    <row r="61" spans="1:9" x14ac:dyDescent="0.2">
      <c r="A61" s="335"/>
      <c r="B61" s="335"/>
      <c r="C61" s="335"/>
      <c r="D61" s="335"/>
      <c r="E61" s="335"/>
      <c r="F61" s="335"/>
      <c r="G61" s="335"/>
      <c r="H61" s="335"/>
      <c r="I61" s="335"/>
    </row>
    <row r="62" spans="1:9" x14ac:dyDescent="0.2">
      <c r="A62" s="335"/>
      <c r="B62" s="335"/>
      <c r="C62" s="335"/>
      <c r="D62" s="335"/>
      <c r="E62" s="335"/>
      <c r="F62" s="335"/>
      <c r="G62" s="335"/>
      <c r="H62" s="335"/>
      <c r="I62" s="335"/>
    </row>
    <row r="63" spans="1:9" x14ac:dyDescent="0.2">
      <c r="A63" s="335"/>
      <c r="B63" s="335"/>
      <c r="C63" s="335"/>
      <c r="D63" s="335"/>
      <c r="E63" s="335"/>
      <c r="F63" s="335"/>
      <c r="G63" s="335"/>
      <c r="H63" s="335"/>
      <c r="I63" s="335"/>
    </row>
    <row r="64" spans="1:9" x14ac:dyDescent="0.2">
      <c r="A64" s="335"/>
      <c r="B64" s="335"/>
      <c r="C64" s="335"/>
      <c r="D64" s="335"/>
      <c r="E64" s="335"/>
      <c r="F64" s="335"/>
      <c r="G64" s="335"/>
      <c r="H64" s="335"/>
      <c r="I64" s="335"/>
    </row>
    <row r="65" spans="1:9" x14ac:dyDescent="0.2">
      <c r="A65" s="335"/>
      <c r="B65" s="335"/>
      <c r="C65" s="335"/>
      <c r="D65" s="335"/>
      <c r="E65" s="335"/>
      <c r="F65" s="335"/>
      <c r="G65" s="335"/>
      <c r="H65" s="335"/>
      <c r="I65" s="335"/>
    </row>
    <row r="66" spans="1:9" x14ac:dyDescent="0.2">
      <c r="A66" s="335"/>
      <c r="B66" s="335"/>
      <c r="C66" s="335"/>
      <c r="D66" s="335"/>
      <c r="E66" s="335"/>
      <c r="F66" s="335"/>
      <c r="G66" s="335"/>
      <c r="H66" s="335"/>
      <c r="I66" s="335"/>
    </row>
    <row r="67" spans="1:9" x14ac:dyDescent="0.2">
      <c r="A67" s="335"/>
      <c r="B67" s="335"/>
      <c r="C67" s="335"/>
      <c r="D67" s="335"/>
      <c r="E67" s="335"/>
      <c r="F67" s="335"/>
      <c r="G67" s="335"/>
      <c r="H67" s="335"/>
      <c r="I67" s="335"/>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dimension ref="A1:O2"/>
  <sheetViews>
    <sheetView showGridLines="0" zoomScaleNormal="100" zoomScaleSheetLayoutView="100" workbookViewId="0"/>
  </sheetViews>
  <sheetFormatPr defaultColWidth="9.140625" defaultRowHeight="12.75" x14ac:dyDescent="0.2"/>
  <cols>
    <col min="1" max="14" width="9.140625" style="157"/>
    <col min="15" max="15" width="16" style="157" customWidth="1"/>
    <col min="16" max="16384" width="9.140625" style="157"/>
  </cols>
  <sheetData>
    <row r="1" spans="1:15" x14ac:dyDescent="0.2">
      <c r="O1" s="276" t="str">
        <f>'3'!N1</f>
        <v>2020</v>
      </c>
    </row>
    <row r="2" spans="1:15" x14ac:dyDescent="0.2">
      <c r="A2" s="397" t="s">
        <v>286</v>
      </c>
      <c r="B2" s="397"/>
      <c r="C2" s="397"/>
      <c r="D2" s="397"/>
      <c r="E2" s="397"/>
      <c r="F2" s="397"/>
      <c r="G2" s="397"/>
      <c r="H2" s="397"/>
      <c r="I2" s="397"/>
      <c r="J2" s="397"/>
      <c r="K2" s="397"/>
      <c r="L2" s="397"/>
      <c r="M2" s="397"/>
      <c r="N2" s="397"/>
      <c r="O2" s="397"/>
    </row>
  </sheetData>
  <mergeCells count="1">
    <mergeCell ref="A2:O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zoomScaleNormal="100" zoomScaleSheetLayoutView="100" workbookViewId="0">
      <selection activeCell="P19" sqref="P19"/>
    </sheetView>
  </sheetViews>
  <sheetFormatPr defaultColWidth="9.140625" defaultRowHeight="12" x14ac:dyDescent="0.2"/>
  <cols>
    <col min="1" max="1" width="31.140625" style="82" customWidth="1"/>
    <col min="2" max="13" width="8.5703125" style="82" customWidth="1"/>
    <col min="14" max="14" width="10.140625" style="82" customWidth="1"/>
    <col min="15" max="15" width="8.42578125" style="82" customWidth="1"/>
    <col min="16" max="16" width="11.42578125" style="82" bestFit="1" customWidth="1"/>
    <col min="17" max="17" width="9.5703125" style="82" bestFit="1" customWidth="1"/>
    <col min="18" max="16384" width="9.140625" style="82"/>
  </cols>
  <sheetData>
    <row r="1" spans="1:18" s="92" customFormat="1" ht="18.75" x14ac:dyDescent="0.3">
      <c r="A1" s="155" t="s">
        <v>78</v>
      </c>
      <c r="B1" s="88"/>
      <c r="C1" s="88"/>
      <c r="D1" s="88"/>
      <c r="E1" s="88"/>
      <c r="F1" s="88"/>
      <c r="G1" s="88"/>
      <c r="H1" s="88"/>
      <c r="I1" s="88"/>
      <c r="J1" s="88"/>
      <c r="K1" s="88"/>
      <c r="L1" s="88"/>
      <c r="M1" s="88"/>
      <c r="N1" s="180" t="s">
        <v>281</v>
      </c>
    </row>
    <row r="2" spans="1:18" ht="6" customHeight="1" x14ac:dyDescent="0.2">
      <c r="A2" s="8"/>
      <c r="B2" s="8"/>
      <c r="C2" s="8"/>
      <c r="D2" s="8"/>
      <c r="E2" s="8"/>
      <c r="F2" s="8"/>
      <c r="G2" s="8"/>
      <c r="H2" s="8"/>
      <c r="I2" s="8"/>
      <c r="J2" s="8"/>
      <c r="K2" s="8"/>
      <c r="L2" s="8"/>
      <c r="M2" s="8"/>
      <c r="N2" s="8"/>
    </row>
    <row r="3" spans="1:18" x14ac:dyDescent="0.2">
      <c r="A3" s="345"/>
      <c r="B3" s="347" t="s">
        <v>45</v>
      </c>
      <c r="C3" s="348"/>
      <c r="D3" s="349"/>
      <c r="E3" s="348" t="s">
        <v>46</v>
      </c>
      <c r="F3" s="348"/>
      <c r="G3" s="348"/>
      <c r="H3" s="347" t="s">
        <v>47</v>
      </c>
      <c r="I3" s="348"/>
      <c r="J3" s="349"/>
      <c r="K3" s="347" t="s">
        <v>48</v>
      </c>
      <c r="L3" s="348"/>
      <c r="M3" s="349"/>
      <c r="N3" s="345" t="s">
        <v>7</v>
      </c>
      <c r="Q3" s="145"/>
      <c r="R3" s="145"/>
    </row>
    <row r="4" spans="1:18" x14ac:dyDescent="0.2">
      <c r="A4" s="346"/>
      <c r="B4" s="177" t="s">
        <v>8</v>
      </c>
      <c r="C4" s="186" t="s">
        <v>9</v>
      </c>
      <c r="D4" s="189" t="s">
        <v>10</v>
      </c>
      <c r="E4" s="186" t="s">
        <v>11</v>
      </c>
      <c r="F4" s="186" t="s">
        <v>12</v>
      </c>
      <c r="G4" s="186" t="s">
        <v>13</v>
      </c>
      <c r="H4" s="177" t="s">
        <v>14</v>
      </c>
      <c r="I4" s="186" t="s">
        <v>15</v>
      </c>
      <c r="J4" s="189" t="s">
        <v>16</v>
      </c>
      <c r="K4" s="177" t="s">
        <v>17</v>
      </c>
      <c r="L4" s="186" t="s">
        <v>18</v>
      </c>
      <c r="M4" s="189" t="s">
        <v>19</v>
      </c>
      <c r="N4" s="346"/>
    </row>
    <row r="5" spans="1:18" s="95" customFormat="1" x14ac:dyDescent="0.2">
      <c r="A5" s="340" t="s">
        <v>63</v>
      </c>
      <c r="B5" s="342">
        <f>SUM(B6:D6)</f>
        <v>53528.76771021785</v>
      </c>
      <c r="C5" s="343"/>
      <c r="D5" s="344"/>
      <c r="E5" s="343">
        <f>SUM(E6:G6)</f>
        <v>31489.553688778622</v>
      </c>
      <c r="F5" s="343"/>
      <c r="G5" s="343"/>
      <c r="H5" s="342">
        <f>SUM(H6:J6)</f>
        <v>24527.664056400004</v>
      </c>
      <c r="I5" s="343"/>
      <c r="J5" s="344"/>
      <c r="K5" s="342">
        <f>SUM(K6:M6)</f>
        <v>47371.722850400001</v>
      </c>
      <c r="L5" s="343"/>
      <c r="M5" s="344"/>
      <c r="N5" s="350">
        <f>SUM(B6:M6)</f>
        <v>156917.70830579643</v>
      </c>
      <c r="Q5" s="143"/>
      <c r="R5" s="143"/>
    </row>
    <row r="6" spans="1:18" s="95" customFormat="1" x14ac:dyDescent="0.2">
      <c r="A6" s="341"/>
      <c r="B6" s="181">
        <v>20414.695697199997</v>
      </c>
      <c r="C6" s="183">
        <v>16681.781302230935</v>
      </c>
      <c r="D6" s="172">
        <v>16432.290710786918</v>
      </c>
      <c r="E6" s="183">
        <v>12068.091523978623</v>
      </c>
      <c r="F6" s="183">
        <v>10838.722607399999</v>
      </c>
      <c r="G6" s="183">
        <v>8582.739557400002</v>
      </c>
      <c r="H6" s="181">
        <v>8024.1053863999996</v>
      </c>
      <c r="I6" s="183">
        <v>7694.3480824000017</v>
      </c>
      <c r="J6" s="172">
        <v>8809.2105876000023</v>
      </c>
      <c r="K6" s="181">
        <v>13094.066603000003</v>
      </c>
      <c r="L6" s="183">
        <v>16139.0916548</v>
      </c>
      <c r="M6" s="172">
        <v>18138.5645926</v>
      </c>
      <c r="N6" s="351"/>
    </row>
    <row r="7" spans="1:18" ht="12.75" customHeight="1" x14ac:dyDescent="0.2">
      <c r="A7" s="338" t="s">
        <v>76</v>
      </c>
      <c r="B7" s="342">
        <f>SUM(B8:D8)</f>
        <v>2459.738600000001</v>
      </c>
      <c r="C7" s="343"/>
      <c r="D7" s="344"/>
      <c r="E7" s="343">
        <f>SUM(E8:G8)</f>
        <v>2145.6151339999983</v>
      </c>
      <c r="F7" s="343"/>
      <c r="G7" s="343"/>
      <c r="H7" s="342">
        <f>SUM(H8:J8)</f>
        <v>2017.6661659999995</v>
      </c>
      <c r="I7" s="343"/>
      <c r="J7" s="344"/>
      <c r="K7" s="342">
        <f>SUM(K8:M8)</f>
        <v>2662.3405410000009</v>
      </c>
      <c r="L7" s="343"/>
      <c r="M7" s="344"/>
      <c r="N7" s="336">
        <f>SUM(B8:M8)</f>
        <v>9285.3604410000007</v>
      </c>
      <c r="P7" s="311"/>
    </row>
    <row r="8" spans="1:18" s="95" customFormat="1" ht="12.75" customHeight="1" x14ac:dyDescent="0.2">
      <c r="A8" s="339"/>
      <c r="B8" s="181">
        <v>863.29323400000021</v>
      </c>
      <c r="C8" s="183">
        <v>786.72107500000038</v>
      </c>
      <c r="D8" s="172">
        <v>809.72429100000056</v>
      </c>
      <c r="E8" s="183">
        <v>733.11969000000011</v>
      </c>
      <c r="F8" s="183">
        <v>721.01213799999948</v>
      </c>
      <c r="G8" s="183">
        <v>691.48330599999883</v>
      </c>
      <c r="H8" s="181">
        <v>668.20840699999997</v>
      </c>
      <c r="I8" s="183">
        <v>652.13766000000021</v>
      </c>
      <c r="J8" s="172">
        <v>697.32009899999923</v>
      </c>
      <c r="K8" s="181">
        <v>839.98411900000121</v>
      </c>
      <c r="L8" s="183">
        <v>895.74335999999983</v>
      </c>
      <c r="M8" s="172">
        <v>926.61306200000001</v>
      </c>
      <c r="N8" s="337"/>
      <c r="P8" s="312"/>
    </row>
    <row r="9" spans="1:18" s="130" customFormat="1" ht="12" customHeight="1" x14ac:dyDescent="0.2">
      <c r="A9" s="352" t="s">
        <v>98</v>
      </c>
      <c r="B9" s="342">
        <f>SUM(B10:D10)</f>
        <v>3876.3217419697216</v>
      </c>
      <c r="C9" s="343"/>
      <c r="D9" s="344"/>
      <c r="E9" s="343">
        <f>SUM(E10:G10)</f>
        <v>2777.7827706981357</v>
      </c>
      <c r="F9" s="343"/>
      <c r="G9" s="343"/>
      <c r="H9" s="342">
        <f>SUM(H10:J10)</f>
        <v>2119.7172449285285</v>
      </c>
      <c r="I9" s="343"/>
      <c r="J9" s="344"/>
      <c r="K9" s="342">
        <f>SUM(K10:M10)</f>
        <v>3297.7882472214706</v>
      </c>
      <c r="L9" s="343"/>
      <c r="M9" s="344"/>
      <c r="N9" s="336">
        <f>SUM(B10:M10)</f>
        <v>12071.610004817854</v>
      </c>
      <c r="P9" s="311"/>
    </row>
    <row r="10" spans="1:18" s="130" customFormat="1" ht="12" customHeight="1" x14ac:dyDescent="0.2">
      <c r="A10" s="353"/>
      <c r="B10" s="181">
        <v>1344.7851520708045</v>
      </c>
      <c r="C10" s="183">
        <v>1273.010854839257</v>
      </c>
      <c r="D10" s="172">
        <v>1258.5257350596598</v>
      </c>
      <c r="E10" s="183">
        <v>1038.6987111995495</v>
      </c>
      <c r="F10" s="183">
        <v>985.23284665731342</v>
      </c>
      <c r="G10" s="183">
        <v>753.85121284127263</v>
      </c>
      <c r="H10" s="181">
        <v>715.09754263749801</v>
      </c>
      <c r="I10" s="183">
        <v>660.00380889707617</v>
      </c>
      <c r="J10" s="172">
        <v>744.61589339395425</v>
      </c>
      <c r="K10" s="181">
        <v>989.57553036703473</v>
      </c>
      <c r="L10" s="183">
        <v>1134.272861237127</v>
      </c>
      <c r="M10" s="172">
        <v>1173.9398556173089</v>
      </c>
      <c r="N10" s="337"/>
      <c r="P10" s="312"/>
    </row>
    <row r="11" spans="1:18" s="8" customFormat="1" ht="12" customHeight="1" x14ac:dyDescent="0.2">
      <c r="A11" s="352" t="s">
        <v>198</v>
      </c>
      <c r="B11" s="342">
        <f>SUM(B12:D12)</f>
        <v>14241.102146729547</v>
      </c>
      <c r="C11" s="343"/>
      <c r="D11" s="344"/>
      <c r="E11" s="343">
        <f>SUM(E12:G12)</f>
        <v>11673.608097149638</v>
      </c>
      <c r="F11" s="343"/>
      <c r="G11" s="343"/>
      <c r="H11" s="342">
        <f>SUM(H12:J12)</f>
        <v>10623.775627918902</v>
      </c>
      <c r="I11" s="343"/>
      <c r="J11" s="344"/>
      <c r="K11" s="342">
        <f>SUM(K12:M12)</f>
        <v>12806.430524949241</v>
      </c>
      <c r="L11" s="343"/>
      <c r="M11" s="344"/>
      <c r="N11" s="336">
        <f>SUM(B12:M12)</f>
        <v>49344.916396747329</v>
      </c>
      <c r="P11" s="311"/>
      <c r="Q11" s="144"/>
      <c r="R11" s="144"/>
    </row>
    <row r="12" spans="1:18" s="130" customFormat="1" ht="12" customHeight="1" x14ac:dyDescent="0.2">
      <c r="A12" s="353"/>
      <c r="B12" s="181">
        <v>5342.2980899772019</v>
      </c>
      <c r="C12" s="183">
        <v>4370.0417762305169</v>
      </c>
      <c r="D12" s="172">
        <v>4528.7622805218261</v>
      </c>
      <c r="E12" s="183">
        <v>3926.8295223753353</v>
      </c>
      <c r="F12" s="183">
        <v>3870.8040751581302</v>
      </c>
      <c r="G12" s="183">
        <v>3875.9744996161721</v>
      </c>
      <c r="H12" s="181">
        <v>3617.1944118174306</v>
      </c>
      <c r="I12" s="183">
        <v>3396.4072190951479</v>
      </c>
      <c r="J12" s="172">
        <v>3610.1739970063218</v>
      </c>
      <c r="K12" s="181">
        <v>3968.602086623081</v>
      </c>
      <c r="L12" s="183">
        <v>4350.3253424664708</v>
      </c>
      <c r="M12" s="172">
        <v>4487.503095859689</v>
      </c>
      <c r="N12" s="337"/>
      <c r="P12" s="312"/>
    </row>
    <row r="13" spans="1:18" s="8" customFormat="1" ht="12" customHeight="1" x14ac:dyDescent="0.2">
      <c r="A13" s="352" t="s">
        <v>125</v>
      </c>
      <c r="B13" s="342">
        <f>SUM(B14:D14)</f>
        <v>32870.945788518613</v>
      </c>
      <c r="C13" s="343"/>
      <c r="D13" s="344"/>
      <c r="E13" s="343">
        <f>SUM(E14:G14)</f>
        <v>14818.914658930849</v>
      </c>
      <c r="F13" s="343"/>
      <c r="G13" s="343"/>
      <c r="H13" s="342">
        <f>SUM(H14:J14)</f>
        <v>9700.1600115525835</v>
      </c>
      <c r="I13" s="343"/>
      <c r="J13" s="344"/>
      <c r="K13" s="342">
        <f>SUM(K14:M14)</f>
        <v>28538.475790229295</v>
      </c>
      <c r="L13" s="343"/>
      <c r="M13" s="344"/>
      <c r="N13" s="336">
        <f>SUM(B14:M14)</f>
        <v>85928.496249231335</v>
      </c>
      <c r="P13" s="311"/>
      <c r="Q13" s="144"/>
      <c r="R13" s="144"/>
    </row>
    <row r="14" spans="1:18" s="130" customFormat="1" ht="12" customHeight="1" x14ac:dyDescent="0.2">
      <c r="A14" s="353"/>
      <c r="B14" s="181">
        <v>12828.653282152001</v>
      </c>
      <c r="C14" s="183">
        <v>10230.655329161164</v>
      </c>
      <c r="D14" s="172">
        <v>9811.6371772054445</v>
      </c>
      <c r="E14" s="183">
        <v>6347.7918524037395</v>
      </c>
      <c r="F14" s="183">
        <v>5236.2863215845528</v>
      </c>
      <c r="G14" s="183">
        <v>3234.8364849425575</v>
      </c>
      <c r="H14" s="181">
        <v>3001.1451649450755</v>
      </c>
      <c r="I14" s="183">
        <v>2961.1161144077792</v>
      </c>
      <c r="J14" s="172">
        <v>3737.8987321997274</v>
      </c>
      <c r="K14" s="181">
        <v>7281.3866980098837</v>
      </c>
      <c r="L14" s="183">
        <v>9737.8378540964059</v>
      </c>
      <c r="M14" s="172">
        <v>11519.251238123004</v>
      </c>
      <c r="N14" s="337"/>
      <c r="P14" s="152"/>
    </row>
    <row r="15" spans="1:18" s="130" customFormat="1" ht="12" customHeight="1" x14ac:dyDescent="0.2">
      <c r="A15" s="352" t="s">
        <v>97</v>
      </c>
      <c r="B15" s="342">
        <f>SUM(B16:D16)</f>
        <v>80.659432999973433</v>
      </c>
      <c r="C15" s="343"/>
      <c r="D15" s="344"/>
      <c r="E15" s="343">
        <f>SUM(E16:G16)</f>
        <v>73.633028000002923</v>
      </c>
      <c r="F15" s="343"/>
      <c r="G15" s="343"/>
      <c r="H15" s="342">
        <f>SUM(H16:J16)</f>
        <v>66.345005999993191</v>
      </c>
      <c r="I15" s="343"/>
      <c r="J15" s="344"/>
      <c r="K15" s="342">
        <f>SUM(K16:M16)</f>
        <v>66.687746999997216</v>
      </c>
      <c r="L15" s="343"/>
      <c r="M15" s="344"/>
      <c r="N15" s="336">
        <f>SUM(B16:M16)</f>
        <v>287.32521399996676</v>
      </c>
      <c r="P15" s="141"/>
    </row>
    <row r="16" spans="1:18" s="130" customFormat="1" ht="12" customHeight="1" x14ac:dyDescent="0.2">
      <c r="A16" s="353"/>
      <c r="B16" s="181">
        <v>35.66593899999134</v>
      </c>
      <c r="C16" s="183">
        <v>21.352266999996573</v>
      </c>
      <c r="D16" s="172">
        <v>23.64122699998552</v>
      </c>
      <c r="E16" s="183">
        <v>21.651747999998406</v>
      </c>
      <c r="F16" s="183">
        <v>25.387226000003466</v>
      </c>
      <c r="G16" s="183">
        <v>26.594054000001051</v>
      </c>
      <c r="H16" s="181">
        <v>22.459859999995388</v>
      </c>
      <c r="I16" s="183">
        <v>24.683279999998376</v>
      </c>
      <c r="J16" s="172">
        <v>19.201865999999427</v>
      </c>
      <c r="K16" s="181">
        <v>14.518169000003581</v>
      </c>
      <c r="L16" s="183">
        <v>20.912236999996821</v>
      </c>
      <c r="M16" s="172">
        <v>31.257340999996813</v>
      </c>
      <c r="N16" s="337"/>
      <c r="P16" s="152"/>
    </row>
    <row r="17" spans="1:14" s="93" customFormat="1" ht="11.25" x14ac:dyDescent="0.2">
      <c r="A17" s="87"/>
      <c r="B17" s="5"/>
      <c r="C17" s="5"/>
      <c r="D17" s="5"/>
      <c r="E17" s="5"/>
      <c r="F17" s="5"/>
      <c r="G17" s="5"/>
      <c r="H17" s="5"/>
      <c r="I17" s="5"/>
      <c r="J17" s="5"/>
      <c r="K17" s="5"/>
      <c r="L17" s="5"/>
      <c r="M17" s="5"/>
      <c r="N17" s="4" t="s">
        <v>79</v>
      </c>
    </row>
    <row r="18" spans="1:14" x14ac:dyDescent="0.2">
      <c r="A18" s="132" t="str">
        <f>A5</f>
        <v>Výroba tepla brutto</v>
      </c>
      <c r="B18" s="133">
        <f t="shared" ref="B18:M18" si="0">B6</f>
        <v>20414.695697199997</v>
      </c>
      <c r="C18" s="133">
        <f t="shared" si="0"/>
        <v>16681.781302230935</v>
      </c>
      <c r="D18" s="133">
        <f t="shared" si="0"/>
        <v>16432.290710786918</v>
      </c>
      <c r="E18" s="133">
        <f t="shared" si="0"/>
        <v>12068.091523978623</v>
      </c>
      <c r="F18" s="133">
        <f t="shared" si="0"/>
        <v>10838.722607399999</v>
      </c>
      <c r="G18" s="133">
        <f t="shared" si="0"/>
        <v>8582.739557400002</v>
      </c>
      <c r="H18" s="133">
        <f t="shared" si="0"/>
        <v>8024.1053863999996</v>
      </c>
      <c r="I18" s="133">
        <f t="shared" si="0"/>
        <v>7694.3480824000017</v>
      </c>
      <c r="J18" s="133">
        <f t="shared" si="0"/>
        <v>8809.2105876000023</v>
      </c>
      <c r="K18" s="133">
        <f t="shared" si="0"/>
        <v>13094.066603000003</v>
      </c>
      <c r="L18" s="133">
        <f t="shared" si="0"/>
        <v>16139.0916548</v>
      </c>
      <c r="M18" s="133">
        <f t="shared" si="0"/>
        <v>18138.5645926</v>
      </c>
    </row>
    <row r="19" spans="1:14" x14ac:dyDescent="0.2">
      <c r="A19" s="11" t="str">
        <f>A7</f>
        <v xml:space="preserve">Technologická vlastní spotřeba tepla </v>
      </c>
      <c r="B19" s="28">
        <f t="shared" ref="B19:M19" si="1">-B8</f>
        <v>-863.29323400000021</v>
      </c>
      <c r="C19" s="28">
        <f t="shared" si="1"/>
        <v>-786.72107500000038</v>
      </c>
      <c r="D19" s="28">
        <f t="shared" si="1"/>
        <v>-809.72429100000056</v>
      </c>
      <c r="E19" s="28">
        <f t="shared" si="1"/>
        <v>-733.11969000000011</v>
      </c>
      <c r="F19" s="28">
        <f t="shared" si="1"/>
        <v>-721.01213799999948</v>
      </c>
      <c r="G19" s="28">
        <f t="shared" si="1"/>
        <v>-691.48330599999883</v>
      </c>
      <c r="H19" s="28">
        <f t="shared" si="1"/>
        <v>-668.20840699999997</v>
      </c>
      <c r="I19" s="28">
        <f t="shared" si="1"/>
        <v>-652.13766000000021</v>
      </c>
      <c r="J19" s="28">
        <f t="shared" si="1"/>
        <v>-697.32009899999923</v>
      </c>
      <c r="K19" s="28">
        <f t="shared" si="1"/>
        <v>-839.98411900000121</v>
      </c>
      <c r="L19" s="28">
        <f t="shared" si="1"/>
        <v>-895.74335999999983</v>
      </c>
      <c r="M19" s="28">
        <f t="shared" si="1"/>
        <v>-926.61306200000001</v>
      </c>
    </row>
    <row r="20" spans="1:14" x14ac:dyDescent="0.2">
      <c r="A20" s="11" t="str">
        <f>A9</f>
        <v>Ztráty</v>
      </c>
      <c r="B20" s="133">
        <f t="shared" ref="B20:M20" si="2">-B10</f>
        <v>-1344.7851520708045</v>
      </c>
      <c r="C20" s="133">
        <f t="shared" si="2"/>
        <v>-1273.010854839257</v>
      </c>
      <c r="D20" s="133">
        <f t="shared" si="2"/>
        <v>-1258.5257350596598</v>
      </c>
      <c r="E20" s="133">
        <f t="shared" si="2"/>
        <v>-1038.6987111995495</v>
      </c>
      <c r="F20" s="133">
        <f t="shared" si="2"/>
        <v>-985.23284665731342</v>
      </c>
      <c r="G20" s="133">
        <f t="shared" si="2"/>
        <v>-753.85121284127263</v>
      </c>
      <c r="H20" s="133">
        <f t="shared" si="2"/>
        <v>-715.09754263749801</v>
      </c>
      <c r="I20" s="133">
        <f t="shared" si="2"/>
        <v>-660.00380889707617</v>
      </c>
      <c r="J20" s="133">
        <f t="shared" si="2"/>
        <v>-744.61589339395425</v>
      </c>
      <c r="K20" s="133">
        <f t="shared" si="2"/>
        <v>-989.57553036703473</v>
      </c>
      <c r="L20" s="133">
        <f t="shared" si="2"/>
        <v>-1134.272861237127</v>
      </c>
      <c r="M20" s="133">
        <f t="shared" si="2"/>
        <v>-1173.9398556173089</v>
      </c>
      <c r="N20" s="94"/>
    </row>
    <row r="21" spans="1:14" x14ac:dyDescent="0.2">
      <c r="A21" s="123" t="str">
        <f>A11</f>
        <v>Vlastní spotřeba tepla</v>
      </c>
      <c r="B21" s="113">
        <f>-B12</f>
        <v>-5342.2980899772019</v>
      </c>
      <c r="C21" s="113">
        <f t="shared" ref="C21:M21" si="3">-C12</f>
        <v>-4370.0417762305169</v>
      </c>
      <c r="D21" s="113">
        <f t="shared" si="3"/>
        <v>-4528.7622805218261</v>
      </c>
      <c r="E21" s="113">
        <f t="shared" si="3"/>
        <v>-3926.8295223753353</v>
      </c>
      <c r="F21" s="113">
        <f t="shared" si="3"/>
        <v>-3870.8040751581302</v>
      </c>
      <c r="G21" s="113">
        <f t="shared" si="3"/>
        <v>-3875.9744996161721</v>
      </c>
      <c r="H21" s="113">
        <f t="shared" si="3"/>
        <v>-3617.1944118174306</v>
      </c>
      <c r="I21" s="113">
        <f t="shared" si="3"/>
        <v>-3396.4072190951479</v>
      </c>
      <c r="J21" s="113">
        <f t="shared" si="3"/>
        <v>-3610.1739970063218</v>
      </c>
      <c r="K21" s="113">
        <f t="shared" si="3"/>
        <v>-3968.602086623081</v>
      </c>
      <c r="L21" s="113">
        <f t="shared" si="3"/>
        <v>-4350.3253424664708</v>
      </c>
      <c r="M21" s="113">
        <f t="shared" si="3"/>
        <v>-4487.503095859689</v>
      </c>
      <c r="N21" s="94"/>
    </row>
    <row r="22" spans="1:14" x14ac:dyDescent="0.2">
      <c r="A22" s="123" t="str">
        <f>A13</f>
        <v>Dodávky tepla</v>
      </c>
      <c r="B22" s="113">
        <f t="shared" ref="B22:M22" si="4">-B14</f>
        <v>-12828.653282152001</v>
      </c>
      <c r="C22" s="113">
        <f t="shared" si="4"/>
        <v>-10230.655329161164</v>
      </c>
      <c r="D22" s="113">
        <f t="shared" si="4"/>
        <v>-9811.6371772054445</v>
      </c>
      <c r="E22" s="113">
        <f t="shared" si="4"/>
        <v>-6347.7918524037395</v>
      </c>
      <c r="F22" s="113">
        <f t="shared" si="4"/>
        <v>-5236.2863215845528</v>
      </c>
      <c r="G22" s="113">
        <f t="shared" si="4"/>
        <v>-3234.8364849425575</v>
      </c>
      <c r="H22" s="113">
        <f t="shared" si="4"/>
        <v>-3001.1451649450755</v>
      </c>
      <c r="I22" s="113">
        <f t="shared" si="4"/>
        <v>-2961.1161144077792</v>
      </c>
      <c r="J22" s="113">
        <f t="shared" si="4"/>
        <v>-3737.8987321997274</v>
      </c>
      <c r="K22" s="113">
        <f t="shared" si="4"/>
        <v>-7281.3866980098837</v>
      </c>
      <c r="L22" s="113">
        <f t="shared" si="4"/>
        <v>-9737.8378540964059</v>
      </c>
      <c r="M22" s="113">
        <f t="shared" si="4"/>
        <v>-11519.251238123004</v>
      </c>
    </row>
    <row r="23" spans="1:14" x14ac:dyDescent="0.2">
      <c r="A23" s="123" t="str">
        <f>A15</f>
        <v>Bilanční rozdíl</v>
      </c>
      <c r="B23" s="113">
        <f t="shared" ref="B23:M23" si="5">-B16</f>
        <v>-35.66593899999134</v>
      </c>
      <c r="C23" s="113">
        <f t="shared" si="5"/>
        <v>-21.352266999996573</v>
      </c>
      <c r="D23" s="113">
        <f t="shared" si="5"/>
        <v>-23.64122699998552</v>
      </c>
      <c r="E23" s="113">
        <f t="shared" si="5"/>
        <v>-21.651747999998406</v>
      </c>
      <c r="F23" s="113">
        <f t="shared" si="5"/>
        <v>-25.387226000003466</v>
      </c>
      <c r="G23" s="113">
        <f t="shared" si="5"/>
        <v>-26.594054000001051</v>
      </c>
      <c r="H23" s="113">
        <f t="shared" si="5"/>
        <v>-22.459859999995388</v>
      </c>
      <c r="I23" s="113">
        <f t="shared" si="5"/>
        <v>-24.683279999998376</v>
      </c>
      <c r="J23" s="113">
        <f t="shared" si="5"/>
        <v>-19.201865999999427</v>
      </c>
      <c r="K23" s="113">
        <f t="shared" si="5"/>
        <v>-14.518169000003581</v>
      </c>
      <c r="L23" s="113">
        <f t="shared" si="5"/>
        <v>-20.912236999996821</v>
      </c>
      <c r="M23" s="113">
        <f t="shared" si="5"/>
        <v>-31.257340999996813</v>
      </c>
    </row>
    <row r="42" spans="1:4" x14ac:dyDescent="0.2">
      <c r="A42" s="137"/>
      <c r="B42" s="141"/>
      <c r="C42" s="138"/>
      <c r="D42" s="138"/>
    </row>
    <row r="43" spans="1:4" x14ac:dyDescent="0.2">
      <c r="B43" s="138"/>
      <c r="C43" s="138"/>
      <c r="D43" s="138"/>
    </row>
    <row r="44" spans="1:4" x14ac:dyDescent="0.2">
      <c r="B44" s="138"/>
      <c r="C44" s="138"/>
      <c r="D44" s="138"/>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5"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0"/>
  <sheetViews>
    <sheetView showGridLines="0" zoomScaleNormal="100" zoomScaleSheetLayoutView="100" workbookViewId="0">
      <selection activeCell="N10" sqref="N10"/>
    </sheetView>
  </sheetViews>
  <sheetFormatPr defaultColWidth="9.140625" defaultRowHeight="12" x14ac:dyDescent="0.2"/>
  <cols>
    <col min="1" max="1" width="30.85546875" style="82" customWidth="1"/>
    <col min="2" max="13" width="8.5703125" style="82" customWidth="1"/>
    <col min="14" max="14" width="10.42578125" style="82" customWidth="1"/>
    <col min="15" max="15" width="8.42578125" style="82" customWidth="1"/>
    <col min="16" max="16" width="11.42578125" style="82" bestFit="1" customWidth="1"/>
    <col min="17" max="16384" width="9.140625" style="82"/>
  </cols>
  <sheetData>
    <row r="1" spans="1:21" s="154" customFormat="1" ht="18.75" x14ac:dyDescent="0.3">
      <c r="A1" s="200" t="s">
        <v>237</v>
      </c>
      <c r="N1" s="180" t="str">
        <f>'3'!N1</f>
        <v>2020</v>
      </c>
    </row>
    <row r="2" spans="1:21" s="92" customFormat="1" ht="18.75" x14ac:dyDescent="0.3">
      <c r="A2" s="179" t="s">
        <v>243</v>
      </c>
      <c r="B2" s="88"/>
      <c r="C2" s="88"/>
      <c r="D2" s="88"/>
      <c r="E2" s="88"/>
      <c r="F2" s="88"/>
      <c r="G2" s="88"/>
      <c r="H2" s="88"/>
      <c r="I2" s="88"/>
      <c r="J2" s="88"/>
      <c r="K2" s="88"/>
      <c r="L2" s="88"/>
      <c r="M2" s="88"/>
    </row>
    <row r="3" spans="1:21" ht="6" customHeight="1" x14ac:dyDescent="0.2">
      <c r="A3" s="8"/>
      <c r="B3" s="8"/>
      <c r="C3" s="8"/>
      <c r="D3" s="8"/>
      <c r="E3" s="8"/>
      <c r="F3" s="8"/>
      <c r="G3" s="8"/>
      <c r="H3" s="8"/>
      <c r="I3" s="8"/>
      <c r="J3" s="8"/>
      <c r="K3" s="8"/>
      <c r="L3" s="8"/>
      <c r="M3" s="8"/>
      <c r="N3" s="8"/>
    </row>
    <row r="4" spans="1:21" x14ac:dyDescent="0.2">
      <c r="A4" s="349"/>
      <c r="B4" s="354" t="s">
        <v>45</v>
      </c>
      <c r="C4" s="355"/>
      <c r="D4" s="356"/>
      <c r="E4" s="354" t="s">
        <v>46</v>
      </c>
      <c r="F4" s="355"/>
      <c r="G4" s="356"/>
      <c r="H4" s="354" t="s">
        <v>47</v>
      </c>
      <c r="I4" s="355"/>
      <c r="J4" s="356"/>
      <c r="K4" s="354" t="s">
        <v>48</v>
      </c>
      <c r="L4" s="355"/>
      <c r="M4" s="356"/>
      <c r="N4" s="348" t="s">
        <v>7</v>
      </c>
    </row>
    <row r="5" spans="1:21" x14ac:dyDescent="0.2">
      <c r="A5" s="349"/>
      <c r="B5" s="187" t="s">
        <v>8</v>
      </c>
      <c r="C5" s="185" t="s">
        <v>9</v>
      </c>
      <c r="D5" s="197" t="s">
        <v>10</v>
      </c>
      <c r="E5" s="187" t="s">
        <v>11</v>
      </c>
      <c r="F5" s="185" t="s">
        <v>12</v>
      </c>
      <c r="G5" s="197" t="s">
        <v>13</v>
      </c>
      <c r="H5" s="187" t="s">
        <v>14</v>
      </c>
      <c r="I5" s="185" t="s">
        <v>15</v>
      </c>
      <c r="J5" s="197" t="s">
        <v>16</v>
      </c>
      <c r="K5" s="187" t="s">
        <v>17</v>
      </c>
      <c r="L5" s="185" t="s">
        <v>18</v>
      </c>
      <c r="M5" s="197" t="s">
        <v>19</v>
      </c>
      <c r="N5" s="348"/>
    </row>
    <row r="6" spans="1:21" s="95" customFormat="1" x14ac:dyDescent="0.2">
      <c r="A6" s="358" t="s">
        <v>63</v>
      </c>
      <c r="B6" s="359">
        <f>SUM(B7:D7)</f>
        <v>53528.76771021785</v>
      </c>
      <c r="C6" s="360"/>
      <c r="D6" s="361"/>
      <c r="E6" s="359">
        <f>SUM(E7:G7)</f>
        <v>31489.553688778622</v>
      </c>
      <c r="F6" s="360"/>
      <c r="G6" s="361"/>
      <c r="H6" s="359">
        <f>SUM(H7:J7)</f>
        <v>24527.664056400004</v>
      </c>
      <c r="I6" s="360"/>
      <c r="J6" s="361"/>
      <c r="K6" s="359">
        <f>SUM(K7:M7)</f>
        <v>47371.722850400001</v>
      </c>
      <c r="L6" s="360"/>
      <c r="M6" s="361"/>
      <c r="N6" s="357">
        <f>SUM(N8:N23)</f>
        <v>156917.70830579646</v>
      </c>
    </row>
    <row r="7" spans="1:21" s="95" customFormat="1" x14ac:dyDescent="0.2">
      <c r="A7" s="358"/>
      <c r="B7" s="277">
        <f t="shared" ref="B7:M7" si="0">SUM(B8:B23)</f>
        <v>20414.695697199997</v>
      </c>
      <c r="C7" s="278">
        <f t="shared" si="0"/>
        <v>16681.781302230935</v>
      </c>
      <c r="D7" s="279">
        <f t="shared" si="0"/>
        <v>16432.290710786918</v>
      </c>
      <c r="E7" s="277">
        <f t="shared" si="0"/>
        <v>12068.091523978623</v>
      </c>
      <c r="F7" s="278">
        <f t="shared" si="0"/>
        <v>10838.722607399999</v>
      </c>
      <c r="G7" s="279">
        <f t="shared" si="0"/>
        <v>8582.739557400002</v>
      </c>
      <c r="H7" s="277">
        <f t="shared" si="0"/>
        <v>8024.1053863999996</v>
      </c>
      <c r="I7" s="278">
        <f t="shared" si="0"/>
        <v>7694.3480824000017</v>
      </c>
      <c r="J7" s="279">
        <f t="shared" si="0"/>
        <v>8809.2105876000023</v>
      </c>
      <c r="K7" s="277">
        <f t="shared" si="0"/>
        <v>13094.066603000003</v>
      </c>
      <c r="L7" s="278">
        <f t="shared" si="0"/>
        <v>16139.0916548</v>
      </c>
      <c r="M7" s="279">
        <f t="shared" si="0"/>
        <v>18138.5645926</v>
      </c>
      <c r="N7" s="357"/>
      <c r="Q7" s="156"/>
    </row>
    <row r="8" spans="1:21" x14ac:dyDescent="0.2">
      <c r="A8" s="182" t="s">
        <v>41</v>
      </c>
      <c r="B8" s="181">
        <v>2209.5516139999995</v>
      </c>
      <c r="C8" s="183">
        <v>1913.0105370000003</v>
      </c>
      <c r="D8" s="172">
        <v>2111.026038</v>
      </c>
      <c r="E8" s="181">
        <v>1821.0740629999996</v>
      </c>
      <c r="F8" s="183">
        <v>1812.516533</v>
      </c>
      <c r="G8" s="172">
        <v>1541.6526450000003</v>
      </c>
      <c r="H8" s="181">
        <v>1483.0622869999997</v>
      </c>
      <c r="I8" s="183">
        <v>1448.5034240000002</v>
      </c>
      <c r="J8" s="172">
        <v>1559.9706939999999</v>
      </c>
      <c r="K8" s="181">
        <v>1553.3537550000001</v>
      </c>
      <c r="L8" s="183">
        <v>2191.1196489999998</v>
      </c>
      <c r="M8" s="172">
        <v>2326.5275390000006</v>
      </c>
      <c r="N8" s="280">
        <f t="shared" ref="N8:N23" si="1">SUM(B8:M8)</f>
        <v>21971.368778000004</v>
      </c>
      <c r="P8" s="326"/>
      <c r="Q8" s="150"/>
      <c r="R8" s="150"/>
      <c r="S8" s="150"/>
      <c r="T8" s="150"/>
      <c r="U8" s="141"/>
    </row>
    <row r="9" spans="1:21" x14ac:dyDescent="0.2">
      <c r="A9" s="182" t="s">
        <v>40</v>
      </c>
      <c r="B9" s="188">
        <v>414.76792060000008</v>
      </c>
      <c r="C9" s="198">
        <v>370.29965179999994</v>
      </c>
      <c r="D9" s="173">
        <v>388.33146979999992</v>
      </c>
      <c r="E9" s="188">
        <v>341.45600919999981</v>
      </c>
      <c r="F9" s="198">
        <v>335.7666451999998</v>
      </c>
      <c r="G9" s="173">
        <v>294.32370939999993</v>
      </c>
      <c r="H9" s="188">
        <v>292.53933660000001</v>
      </c>
      <c r="I9" s="198">
        <v>289.64960180000026</v>
      </c>
      <c r="J9" s="173">
        <v>302.15687760000003</v>
      </c>
      <c r="K9" s="188">
        <v>356.27204679999983</v>
      </c>
      <c r="L9" s="198">
        <v>396.23138180000052</v>
      </c>
      <c r="M9" s="173">
        <v>417.0984811999997</v>
      </c>
      <c r="N9" s="280">
        <f t="shared" si="1"/>
        <v>4198.8931317999995</v>
      </c>
      <c r="P9" s="326"/>
      <c r="Q9" s="150"/>
      <c r="R9" s="150"/>
      <c r="S9" s="150"/>
      <c r="T9" s="150"/>
      <c r="U9" s="141"/>
    </row>
    <row r="10" spans="1:21" x14ac:dyDescent="0.2">
      <c r="A10" s="182" t="s">
        <v>39</v>
      </c>
      <c r="B10" s="188">
        <v>2267.9766220000001</v>
      </c>
      <c r="C10" s="198">
        <v>1690.1972269999999</v>
      </c>
      <c r="D10" s="173">
        <v>1458.313224</v>
      </c>
      <c r="E10" s="188">
        <v>1053.7365280000001</v>
      </c>
      <c r="F10" s="198">
        <v>887.55483199999992</v>
      </c>
      <c r="G10" s="173">
        <v>501.80938099999997</v>
      </c>
      <c r="H10" s="188">
        <v>470.24251600000002</v>
      </c>
      <c r="I10" s="198">
        <v>407.18095199999999</v>
      </c>
      <c r="J10" s="173">
        <v>566.72391700000003</v>
      </c>
      <c r="K10" s="188">
        <v>1247.2275199999999</v>
      </c>
      <c r="L10" s="198">
        <v>1558.069542</v>
      </c>
      <c r="M10" s="173">
        <v>1674.8508509999999</v>
      </c>
      <c r="N10" s="280">
        <f t="shared" si="1"/>
        <v>13783.883112</v>
      </c>
      <c r="P10" s="326"/>
      <c r="Q10" s="150"/>
      <c r="R10" s="150"/>
      <c r="S10" s="150"/>
      <c r="T10" s="150"/>
      <c r="U10" s="141"/>
    </row>
    <row r="11" spans="1:21" x14ac:dyDescent="0.2">
      <c r="A11" s="182" t="s">
        <v>64</v>
      </c>
      <c r="B11" s="188">
        <v>1.1196120000000001</v>
      </c>
      <c r="C11" s="198">
        <v>1.1296199999999998</v>
      </c>
      <c r="D11" s="173">
        <v>1.680188</v>
      </c>
      <c r="E11" s="188">
        <v>1.0117119999999999</v>
      </c>
      <c r="F11" s="198">
        <v>0.91270000000000007</v>
      </c>
      <c r="G11" s="173">
        <v>0.86134199999999994</v>
      </c>
      <c r="H11" s="188">
        <v>1.0520959999999999</v>
      </c>
      <c r="I11" s="198">
        <v>1.488864</v>
      </c>
      <c r="J11" s="173">
        <v>1.3196140000000001</v>
      </c>
      <c r="K11" s="188">
        <v>1.2366199999999998</v>
      </c>
      <c r="L11" s="198">
        <v>0.84644000000000008</v>
      </c>
      <c r="M11" s="173">
        <v>0.61214000000000002</v>
      </c>
      <c r="N11" s="280">
        <f t="shared" si="1"/>
        <v>13.270947999999999</v>
      </c>
      <c r="P11" s="326"/>
      <c r="Q11" s="150"/>
      <c r="R11" s="150"/>
      <c r="S11" s="150"/>
      <c r="T11" s="150"/>
      <c r="U11" s="141"/>
    </row>
    <row r="12" spans="1:21" x14ac:dyDescent="0.2">
      <c r="A12" s="182" t="s">
        <v>65</v>
      </c>
      <c r="B12" s="188">
        <v>13.119381953964321</v>
      </c>
      <c r="C12" s="198">
        <v>10.738438490038968</v>
      </c>
      <c r="D12" s="173">
        <v>10.753460380865192</v>
      </c>
      <c r="E12" s="188">
        <v>6.6912448692531612</v>
      </c>
      <c r="F12" s="198">
        <v>5.3689309508765257</v>
      </c>
      <c r="G12" s="173">
        <v>3.3471342249119522</v>
      </c>
      <c r="H12" s="188">
        <v>3.795883960277171</v>
      </c>
      <c r="I12" s="198">
        <v>3.660833202696625</v>
      </c>
      <c r="J12" s="173">
        <v>4.4772447099602681</v>
      </c>
      <c r="K12" s="188">
        <v>8.3422908976533368</v>
      </c>
      <c r="L12" s="198">
        <v>10.373423589981284</v>
      </c>
      <c r="M12" s="173">
        <v>12.092672769521212</v>
      </c>
      <c r="N12" s="280">
        <f t="shared" si="1"/>
        <v>92.760940000000019</v>
      </c>
      <c r="P12" s="326"/>
      <c r="Q12" s="150"/>
      <c r="R12" s="150"/>
      <c r="S12" s="150"/>
      <c r="T12" s="150"/>
      <c r="U12" s="141"/>
    </row>
    <row r="13" spans="1:21" x14ac:dyDescent="0.2">
      <c r="A13" s="182" t="s">
        <v>66</v>
      </c>
      <c r="B13" s="188">
        <v>1.0856999999999999E-2</v>
      </c>
      <c r="C13" s="198">
        <v>2.0560000000000002E-2</v>
      </c>
      <c r="D13" s="173">
        <v>3.7232000000000001E-2</v>
      </c>
      <c r="E13" s="188">
        <v>7.1503999999999984E-2</v>
      </c>
      <c r="F13" s="198">
        <v>6.2205999999999997E-2</v>
      </c>
      <c r="G13" s="173">
        <v>5.7929000000000001E-2</v>
      </c>
      <c r="H13" s="188">
        <v>8.0015000000000003E-2</v>
      </c>
      <c r="I13" s="198">
        <v>7.8236E-2</v>
      </c>
      <c r="J13" s="173">
        <v>5.6771999999999996E-2</v>
      </c>
      <c r="K13" s="188">
        <v>2.1471000000000001E-2</v>
      </c>
      <c r="L13" s="198">
        <v>1.0812E-2</v>
      </c>
      <c r="M13" s="173">
        <v>5.1250000000000002E-3</v>
      </c>
      <c r="N13" s="280">
        <f t="shared" si="1"/>
        <v>0.51271900000000004</v>
      </c>
      <c r="P13" s="326"/>
      <c r="Q13" s="150"/>
      <c r="R13" s="150"/>
      <c r="S13" s="150"/>
      <c r="T13" s="150"/>
      <c r="U13" s="141"/>
    </row>
    <row r="14" spans="1:21" x14ac:dyDescent="0.2">
      <c r="A14" s="182" t="s">
        <v>38</v>
      </c>
      <c r="B14" s="188">
        <v>8816.2797099999989</v>
      </c>
      <c r="C14" s="198">
        <v>7281.1018509999985</v>
      </c>
      <c r="D14" s="173">
        <v>7224.1101049999979</v>
      </c>
      <c r="E14" s="188">
        <v>4965.2416199999998</v>
      </c>
      <c r="F14" s="198">
        <v>4201.8042779999987</v>
      </c>
      <c r="G14" s="173">
        <v>3220.4833430000003</v>
      </c>
      <c r="H14" s="188">
        <v>2641.0843309999991</v>
      </c>
      <c r="I14" s="198">
        <v>2452.5952980000006</v>
      </c>
      <c r="J14" s="173">
        <v>2903.6296660000007</v>
      </c>
      <c r="K14" s="188">
        <v>5022.0375880000001</v>
      </c>
      <c r="L14" s="198">
        <v>6420.5812269999997</v>
      </c>
      <c r="M14" s="173">
        <v>7281.9788989999997</v>
      </c>
      <c r="N14" s="280">
        <f t="shared" si="1"/>
        <v>62430.927916000001</v>
      </c>
      <c r="P14" s="326"/>
      <c r="Q14" s="150"/>
      <c r="R14" s="150"/>
      <c r="S14" s="150"/>
      <c r="T14" s="150"/>
      <c r="U14" s="141"/>
    </row>
    <row r="15" spans="1:21" x14ac:dyDescent="0.2">
      <c r="A15" s="182" t="s">
        <v>77</v>
      </c>
      <c r="B15" s="188">
        <v>129.119</v>
      </c>
      <c r="C15" s="198">
        <v>111.499</v>
      </c>
      <c r="D15" s="173">
        <v>67.034000000000006</v>
      </c>
      <c r="E15" s="188">
        <v>32.914999999999999</v>
      </c>
      <c r="F15" s="198">
        <v>41.600999999999999</v>
      </c>
      <c r="G15" s="173">
        <v>27.608000000000001</v>
      </c>
      <c r="H15" s="188">
        <v>10.057</v>
      </c>
      <c r="I15" s="198">
        <v>13.371</v>
      </c>
      <c r="J15" s="173">
        <v>32.023000000000003</v>
      </c>
      <c r="K15" s="188">
        <v>77.936000000000007</v>
      </c>
      <c r="L15" s="198">
        <v>108.577</v>
      </c>
      <c r="M15" s="173">
        <v>134.834</v>
      </c>
      <c r="N15" s="280">
        <f t="shared" ref="N15" si="2">SUM(B15:M15)</f>
        <v>786.57400000000007</v>
      </c>
      <c r="P15" s="326"/>
      <c r="Q15" s="150"/>
      <c r="R15" s="150"/>
      <c r="S15" s="150"/>
      <c r="T15" s="150"/>
      <c r="U15" s="141"/>
    </row>
    <row r="16" spans="1:21" x14ac:dyDescent="0.2">
      <c r="A16" s="182" t="s">
        <v>37</v>
      </c>
      <c r="B16" s="188">
        <v>2.3730000000000001E-2</v>
      </c>
      <c r="C16" s="198">
        <v>4.1739999999999999E-2</v>
      </c>
      <c r="D16" s="173">
        <v>3.295E-2</v>
      </c>
      <c r="E16" s="188">
        <v>1.098E-2</v>
      </c>
      <c r="F16" s="198">
        <v>1.274E-2</v>
      </c>
      <c r="G16" s="173">
        <v>0</v>
      </c>
      <c r="H16" s="188">
        <v>0</v>
      </c>
      <c r="I16" s="198">
        <v>0</v>
      </c>
      <c r="J16" s="173">
        <v>0</v>
      </c>
      <c r="K16" s="188">
        <v>0</v>
      </c>
      <c r="L16" s="198">
        <v>0</v>
      </c>
      <c r="M16" s="173">
        <v>0</v>
      </c>
      <c r="N16" s="280">
        <f t="shared" si="1"/>
        <v>0.12214000000000001</v>
      </c>
      <c r="P16" s="326"/>
      <c r="Q16" s="150"/>
      <c r="R16" s="150"/>
      <c r="S16" s="150"/>
      <c r="T16" s="150"/>
      <c r="U16" s="141"/>
    </row>
    <row r="17" spans="1:21" x14ac:dyDescent="0.2">
      <c r="A17" s="182" t="s">
        <v>36</v>
      </c>
      <c r="B17" s="188">
        <v>743.60263199999997</v>
      </c>
      <c r="C17" s="198">
        <v>656.97107299999993</v>
      </c>
      <c r="D17" s="173">
        <v>517.52970900000003</v>
      </c>
      <c r="E17" s="188">
        <v>433.745385</v>
      </c>
      <c r="F17" s="198">
        <v>601.698128</v>
      </c>
      <c r="G17" s="173">
        <v>593.69997999999998</v>
      </c>
      <c r="H17" s="188">
        <v>681.06866200000002</v>
      </c>
      <c r="I17" s="198">
        <v>617.78827100000012</v>
      </c>
      <c r="J17" s="173">
        <v>723.47055</v>
      </c>
      <c r="K17" s="188">
        <v>685.289221</v>
      </c>
      <c r="L17" s="198">
        <v>597.73407499999996</v>
      </c>
      <c r="M17" s="173">
        <v>541.14414599999998</v>
      </c>
      <c r="N17" s="280">
        <f t="shared" si="1"/>
        <v>7393.7418319999997</v>
      </c>
      <c r="P17" s="326"/>
      <c r="Q17" s="150"/>
      <c r="R17" s="150"/>
      <c r="S17" s="150"/>
      <c r="T17" s="150"/>
      <c r="U17" s="141"/>
    </row>
    <row r="18" spans="1:21" x14ac:dyDescent="0.2">
      <c r="A18" s="182" t="s">
        <v>35</v>
      </c>
      <c r="B18" s="188">
        <v>90.667529999999999</v>
      </c>
      <c r="C18" s="198">
        <v>87.281487000000013</v>
      </c>
      <c r="D18" s="173">
        <v>81.832954999999998</v>
      </c>
      <c r="E18" s="188">
        <v>76.135387000000009</v>
      </c>
      <c r="F18" s="198">
        <v>3.1073589999999998</v>
      </c>
      <c r="G18" s="173">
        <v>41.703850999999993</v>
      </c>
      <c r="H18" s="188">
        <v>27.277767000000001</v>
      </c>
      <c r="I18" s="198">
        <v>3.1468380000000002</v>
      </c>
      <c r="J18" s="173">
        <v>15.125228999999999</v>
      </c>
      <c r="K18" s="188">
        <v>35.740656000000001</v>
      </c>
      <c r="L18" s="198">
        <v>41.877935999999991</v>
      </c>
      <c r="M18" s="173">
        <v>78.040272999999999</v>
      </c>
      <c r="N18" s="280">
        <f t="shared" si="1"/>
        <v>581.9372679999999</v>
      </c>
      <c r="P18" s="326"/>
      <c r="Q18" s="150"/>
      <c r="R18" s="150"/>
      <c r="S18" s="150"/>
      <c r="T18" s="150"/>
      <c r="U18" s="141"/>
    </row>
    <row r="19" spans="1:21" x14ac:dyDescent="0.2">
      <c r="A19" s="182" t="s">
        <v>34</v>
      </c>
      <c r="B19" s="188">
        <v>422.53417899999994</v>
      </c>
      <c r="C19" s="198">
        <v>400.09166499999998</v>
      </c>
      <c r="D19" s="173">
        <v>415.28912500000001</v>
      </c>
      <c r="E19" s="188">
        <v>405.67612099999997</v>
      </c>
      <c r="F19" s="198">
        <v>401.87583519688945</v>
      </c>
      <c r="G19" s="173">
        <v>366.31167528169277</v>
      </c>
      <c r="H19" s="188">
        <v>339.25801920095324</v>
      </c>
      <c r="I19" s="198">
        <v>338.53444066852165</v>
      </c>
      <c r="J19" s="173">
        <v>293.17680755416694</v>
      </c>
      <c r="K19" s="188">
        <v>391.04337389537392</v>
      </c>
      <c r="L19" s="198">
        <v>428.08329550002679</v>
      </c>
      <c r="M19" s="173">
        <v>383.85529177952168</v>
      </c>
      <c r="N19" s="280">
        <f t="shared" si="1"/>
        <v>4585.729829077146</v>
      </c>
      <c r="P19" s="326"/>
      <c r="Q19" s="150"/>
      <c r="R19" s="150"/>
      <c r="S19" s="150"/>
      <c r="T19" s="150"/>
      <c r="U19" s="141"/>
    </row>
    <row r="20" spans="1:21" x14ac:dyDescent="0.2">
      <c r="A20" s="182" t="s">
        <v>33</v>
      </c>
      <c r="B20" s="188">
        <v>969.12332900000001</v>
      </c>
      <c r="C20" s="198">
        <v>876.19513599999982</v>
      </c>
      <c r="D20" s="173">
        <v>909.80037700000014</v>
      </c>
      <c r="E20" s="188">
        <v>659.98187499999983</v>
      </c>
      <c r="F20" s="198">
        <v>659.79252599999984</v>
      </c>
      <c r="G20" s="173">
        <v>644.49453600000015</v>
      </c>
      <c r="H20" s="188">
        <v>647.28716499999996</v>
      </c>
      <c r="I20" s="198">
        <v>729.72923700000013</v>
      </c>
      <c r="J20" s="173">
        <v>667.89478000000031</v>
      </c>
      <c r="K20" s="188">
        <v>700.24462900000003</v>
      </c>
      <c r="L20" s="198">
        <v>737.43945800000006</v>
      </c>
      <c r="M20" s="173">
        <v>826.05442500000015</v>
      </c>
      <c r="N20" s="280">
        <f t="shared" si="1"/>
        <v>9028.0374730000003</v>
      </c>
      <c r="P20" s="326"/>
      <c r="Q20" s="150"/>
      <c r="R20" s="150"/>
      <c r="S20" s="150"/>
      <c r="T20" s="150"/>
      <c r="U20" s="141"/>
    </row>
    <row r="21" spans="1:21" x14ac:dyDescent="0.2">
      <c r="A21" s="182" t="s">
        <v>3</v>
      </c>
      <c r="B21" s="188">
        <v>0</v>
      </c>
      <c r="C21" s="198">
        <v>0</v>
      </c>
      <c r="D21" s="173">
        <v>0</v>
      </c>
      <c r="E21" s="188">
        <v>0</v>
      </c>
      <c r="F21" s="198">
        <v>0</v>
      </c>
      <c r="G21" s="173">
        <v>0</v>
      </c>
      <c r="H21" s="188">
        <v>0</v>
      </c>
      <c r="I21" s="198">
        <v>0</v>
      </c>
      <c r="J21" s="173">
        <v>0</v>
      </c>
      <c r="K21" s="188">
        <v>0</v>
      </c>
      <c r="L21" s="198">
        <v>0</v>
      </c>
      <c r="M21" s="173">
        <v>0</v>
      </c>
      <c r="N21" s="280">
        <f t="shared" si="1"/>
        <v>0</v>
      </c>
      <c r="P21" s="326"/>
      <c r="Q21" s="150"/>
      <c r="R21" s="150"/>
      <c r="S21" s="150"/>
      <c r="T21" s="150"/>
      <c r="U21" s="141"/>
    </row>
    <row r="22" spans="1:21" x14ac:dyDescent="0.2">
      <c r="A22" s="182" t="s">
        <v>32</v>
      </c>
      <c r="B22" s="188">
        <v>14.578000000000003</v>
      </c>
      <c r="C22" s="198">
        <v>8.4331809999999994</v>
      </c>
      <c r="D22" s="173">
        <v>12.285268</v>
      </c>
      <c r="E22" s="188">
        <v>5.8142160000000001</v>
      </c>
      <c r="F22" s="198">
        <v>3.8837600000000001</v>
      </c>
      <c r="G22" s="173">
        <v>15.064188000000003</v>
      </c>
      <c r="H22" s="188">
        <v>16.236841999999999</v>
      </c>
      <c r="I22" s="198">
        <v>2.992629</v>
      </c>
      <c r="J22" s="173">
        <v>11.305577999999999</v>
      </c>
      <c r="K22" s="188">
        <v>11.313639000000007</v>
      </c>
      <c r="L22" s="198">
        <v>39.538335000000018</v>
      </c>
      <c r="M22" s="173">
        <v>41.321517</v>
      </c>
      <c r="N22" s="280">
        <f t="shared" si="1"/>
        <v>182.76715300000004</v>
      </c>
      <c r="P22" s="326"/>
      <c r="Q22" s="150"/>
      <c r="R22" s="150"/>
      <c r="S22" s="150"/>
      <c r="T22" s="150"/>
      <c r="U22" s="141"/>
    </row>
    <row r="23" spans="1:21" x14ac:dyDescent="0.2">
      <c r="A23" s="182" t="s">
        <v>31</v>
      </c>
      <c r="B23" s="181">
        <v>4322.2215796460341</v>
      </c>
      <c r="C23" s="183">
        <v>3274.7701349408972</v>
      </c>
      <c r="D23" s="172">
        <v>3234.234609606056</v>
      </c>
      <c r="E23" s="181">
        <v>2264.5298789093681</v>
      </c>
      <c r="F23" s="183">
        <v>1882.7651340522357</v>
      </c>
      <c r="G23" s="172">
        <v>1331.3218434933947</v>
      </c>
      <c r="H23" s="181">
        <v>1411.063465638771</v>
      </c>
      <c r="I23" s="183">
        <v>1385.628457728782</v>
      </c>
      <c r="J23" s="172">
        <v>1727.8798577358732</v>
      </c>
      <c r="K23" s="181">
        <v>3004.0077924069733</v>
      </c>
      <c r="L23" s="183">
        <v>3608.6090799099925</v>
      </c>
      <c r="M23" s="172">
        <v>4420.1492318509554</v>
      </c>
      <c r="N23" s="280">
        <f t="shared" si="1"/>
        <v>31867.181065919329</v>
      </c>
      <c r="P23" s="326"/>
      <c r="Q23" s="150"/>
      <c r="R23" s="150"/>
      <c r="S23" s="150"/>
      <c r="T23" s="150"/>
      <c r="U23" s="141"/>
    </row>
    <row r="24" spans="1:21" s="93" customFormat="1" ht="11.25" x14ac:dyDescent="0.2">
      <c r="A24" s="87"/>
      <c r="B24" s="5"/>
      <c r="C24" s="5"/>
      <c r="D24" s="5"/>
      <c r="E24" s="5"/>
      <c r="F24" s="5"/>
      <c r="G24" s="5"/>
      <c r="H24" s="5"/>
      <c r="I24" s="5"/>
      <c r="J24" s="5"/>
      <c r="K24" s="5"/>
      <c r="L24" s="5"/>
      <c r="M24" s="5"/>
      <c r="N24" s="4" t="s">
        <v>79</v>
      </c>
      <c r="P24" s="160"/>
      <c r="Q24" s="160"/>
      <c r="R24" s="160"/>
      <c r="S24" s="160"/>
      <c r="T24" s="160"/>
      <c r="U24" s="163"/>
    </row>
    <row r="25" spans="1:21" x14ac:dyDescent="0.2">
      <c r="A25" s="139" t="s">
        <v>41</v>
      </c>
      <c r="B25" s="28">
        <v>21971.368778000004</v>
      </c>
      <c r="C25" s="8"/>
      <c r="D25" s="8"/>
      <c r="E25" s="8"/>
      <c r="F25" s="8"/>
      <c r="G25" s="8"/>
      <c r="H25" s="8"/>
      <c r="I25" s="8"/>
      <c r="J25" s="8"/>
      <c r="K25" s="8"/>
      <c r="L25" s="8"/>
      <c r="M25" s="8"/>
    </row>
    <row r="26" spans="1:21" x14ac:dyDescent="0.2">
      <c r="A26" s="139" t="s">
        <v>40</v>
      </c>
      <c r="B26" s="28">
        <v>4198.8931317999995</v>
      </c>
    </row>
    <row r="27" spans="1:21" x14ac:dyDescent="0.2">
      <c r="A27" s="139" t="s">
        <v>39</v>
      </c>
      <c r="B27" s="28">
        <v>13783.883112</v>
      </c>
      <c r="C27" s="94"/>
      <c r="D27" s="94"/>
      <c r="E27" s="94"/>
      <c r="F27" s="94"/>
      <c r="G27" s="94"/>
      <c r="H27" s="94"/>
      <c r="I27" s="94"/>
      <c r="J27" s="94"/>
      <c r="K27" s="94"/>
      <c r="L27" s="94"/>
      <c r="M27" s="94"/>
      <c r="N27" s="94"/>
    </row>
    <row r="28" spans="1:21" x14ac:dyDescent="0.2">
      <c r="A28" s="139" t="s">
        <v>64</v>
      </c>
      <c r="B28" s="28">
        <v>13.270947999999999</v>
      </c>
      <c r="C28" s="94"/>
      <c r="D28" s="94"/>
      <c r="E28" s="94"/>
      <c r="F28" s="94"/>
      <c r="G28" s="94"/>
      <c r="H28" s="94"/>
      <c r="I28" s="94"/>
      <c r="J28" s="94"/>
      <c r="K28" s="94"/>
      <c r="L28" s="94"/>
      <c r="M28" s="94"/>
      <c r="N28" s="94"/>
    </row>
    <row r="29" spans="1:21" x14ac:dyDescent="0.2">
      <c r="A29" s="139" t="s">
        <v>65</v>
      </c>
      <c r="B29" s="28">
        <v>92.760940000000019</v>
      </c>
    </row>
    <row r="30" spans="1:21" x14ac:dyDescent="0.2">
      <c r="A30" s="139" t="s">
        <v>66</v>
      </c>
      <c r="B30" s="28">
        <v>0.51271900000000004</v>
      </c>
    </row>
    <row r="31" spans="1:21" x14ac:dyDescent="0.2">
      <c r="A31" s="139" t="s">
        <v>38</v>
      </c>
      <c r="B31" s="28">
        <v>62430.927916000001</v>
      </c>
    </row>
    <row r="32" spans="1:21" x14ac:dyDescent="0.2">
      <c r="A32" s="139" t="s">
        <v>77</v>
      </c>
      <c r="B32" s="28">
        <v>786.57400000000007</v>
      </c>
    </row>
    <row r="33" spans="1:2" x14ac:dyDescent="0.2">
      <c r="A33" s="139" t="s">
        <v>37</v>
      </c>
      <c r="B33" s="28">
        <v>0.12214000000000001</v>
      </c>
    </row>
    <row r="34" spans="1:2" x14ac:dyDescent="0.2">
      <c r="A34" s="139" t="s">
        <v>36</v>
      </c>
      <c r="B34" s="28">
        <v>7393.7418319999997</v>
      </c>
    </row>
    <row r="35" spans="1:2" x14ac:dyDescent="0.2">
      <c r="A35" s="139" t="s">
        <v>35</v>
      </c>
      <c r="B35" s="28">
        <v>581.9372679999999</v>
      </c>
    </row>
    <row r="36" spans="1:2" x14ac:dyDescent="0.2">
      <c r="A36" s="139" t="s">
        <v>34</v>
      </c>
      <c r="B36" s="28">
        <v>4585.729829077146</v>
      </c>
    </row>
    <row r="37" spans="1:2" x14ac:dyDescent="0.2">
      <c r="A37" s="139" t="s">
        <v>33</v>
      </c>
      <c r="B37" s="28">
        <v>9028.0374730000003</v>
      </c>
    </row>
    <row r="38" spans="1:2" x14ac:dyDescent="0.2">
      <c r="A38" s="139" t="s">
        <v>3</v>
      </c>
      <c r="B38" s="28">
        <v>0</v>
      </c>
    </row>
    <row r="39" spans="1:2" x14ac:dyDescent="0.2">
      <c r="A39" s="139" t="s">
        <v>32</v>
      </c>
      <c r="B39" s="28">
        <v>182.76715300000004</v>
      </c>
    </row>
    <row r="40" spans="1:2" x14ac:dyDescent="0.2">
      <c r="A40" s="139" t="s">
        <v>31</v>
      </c>
      <c r="B40" s="28">
        <v>31867.181065919329</v>
      </c>
    </row>
  </sheetData>
  <mergeCells count="12">
    <mergeCell ref="N6:N7"/>
    <mergeCell ref="A6:A7"/>
    <mergeCell ref="B6:D6"/>
    <mergeCell ref="E6:G6"/>
    <mergeCell ref="H6:J6"/>
    <mergeCell ref="K6:M6"/>
    <mergeCell ref="N4:N5"/>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35"/>
  <sheetViews>
    <sheetView showGridLines="0" zoomScaleNormal="100" zoomScaleSheetLayoutView="100" workbookViewId="0">
      <selection activeCell="Q7" sqref="Q7:Q20"/>
    </sheetView>
  </sheetViews>
  <sheetFormatPr defaultColWidth="9.140625" defaultRowHeight="12" x14ac:dyDescent="0.2"/>
  <cols>
    <col min="1" max="1" width="18.85546875" style="8" customWidth="1"/>
    <col min="2" max="13" width="9.5703125" style="8" customWidth="1"/>
    <col min="14" max="14" width="10.42578125" style="8" customWidth="1"/>
    <col min="15" max="16384" width="9.140625" style="8"/>
  </cols>
  <sheetData>
    <row r="1" spans="1:21" ht="15.75" x14ac:dyDescent="0.25">
      <c r="A1" s="179" t="s">
        <v>244</v>
      </c>
      <c r="N1" s="180" t="str">
        <f>'3'!N1</f>
        <v>2020</v>
      </c>
    </row>
    <row r="2" spans="1:21" ht="6" customHeight="1" x14ac:dyDescent="0.2"/>
    <row r="3" spans="1:21" x14ac:dyDescent="0.2">
      <c r="A3" s="349"/>
      <c r="B3" s="354" t="s">
        <v>45</v>
      </c>
      <c r="C3" s="355"/>
      <c r="D3" s="356"/>
      <c r="E3" s="354" t="s">
        <v>46</v>
      </c>
      <c r="F3" s="355"/>
      <c r="G3" s="356"/>
      <c r="H3" s="354" t="s">
        <v>47</v>
      </c>
      <c r="I3" s="355"/>
      <c r="J3" s="356"/>
      <c r="K3" s="354" t="s">
        <v>48</v>
      </c>
      <c r="L3" s="355"/>
      <c r="M3" s="356"/>
      <c r="N3" s="348" t="s">
        <v>7</v>
      </c>
    </row>
    <row r="4" spans="1:21" x14ac:dyDescent="0.2">
      <c r="A4" s="364"/>
      <c r="B4" s="187" t="s">
        <v>8</v>
      </c>
      <c r="C4" s="185" t="s">
        <v>9</v>
      </c>
      <c r="D4" s="197" t="s">
        <v>10</v>
      </c>
      <c r="E4" s="187" t="s">
        <v>11</v>
      </c>
      <c r="F4" s="185" t="s">
        <v>12</v>
      </c>
      <c r="G4" s="197" t="s">
        <v>13</v>
      </c>
      <c r="H4" s="187" t="s">
        <v>14</v>
      </c>
      <c r="I4" s="185" t="s">
        <v>15</v>
      </c>
      <c r="J4" s="197" t="s">
        <v>16</v>
      </c>
      <c r="K4" s="187" t="s">
        <v>17</v>
      </c>
      <c r="L4" s="185" t="s">
        <v>18</v>
      </c>
      <c r="M4" s="197" t="s">
        <v>19</v>
      </c>
      <c r="N4" s="345"/>
    </row>
    <row r="5" spans="1:21" x14ac:dyDescent="0.2">
      <c r="A5" s="365" t="s">
        <v>63</v>
      </c>
      <c r="B5" s="359">
        <f>SUM(B6:D6)</f>
        <v>53528.767710217857</v>
      </c>
      <c r="C5" s="360"/>
      <c r="D5" s="361"/>
      <c r="E5" s="359">
        <f t="shared" ref="E5" si="0">SUM(E6:G6)</f>
        <v>31489.553688778618</v>
      </c>
      <c r="F5" s="360"/>
      <c r="G5" s="361"/>
      <c r="H5" s="359">
        <f t="shared" ref="H5" si="1">SUM(H6:J6)</f>
        <v>24527.664056399997</v>
      </c>
      <c r="I5" s="360"/>
      <c r="J5" s="361"/>
      <c r="K5" s="359">
        <f t="shared" ref="K5" si="2">SUM(K6:M6)</f>
        <v>47371.722850399994</v>
      </c>
      <c r="L5" s="360"/>
      <c r="M5" s="361"/>
      <c r="N5" s="362">
        <f>SUM(N7:N20)</f>
        <v>156917.70830579649</v>
      </c>
    </row>
    <row r="6" spans="1:21" x14ac:dyDescent="0.2">
      <c r="A6" s="366"/>
      <c r="B6" s="281">
        <f>SUM(B7:B20)</f>
        <v>20414.695697200001</v>
      </c>
      <c r="C6" s="282">
        <f t="shared" ref="C6:M6" si="3">SUM(C7:C20)</f>
        <v>16681.781302230935</v>
      </c>
      <c r="D6" s="283">
        <f t="shared" si="3"/>
        <v>16432.290710786921</v>
      </c>
      <c r="E6" s="281">
        <f t="shared" si="3"/>
        <v>12068.091523978623</v>
      </c>
      <c r="F6" s="282">
        <f t="shared" si="3"/>
        <v>10838.722607399997</v>
      </c>
      <c r="G6" s="283">
        <f t="shared" si="3"/>
        <v>8582.7395574000002</v>
      </c>
      <c r="H6" s="281">
        <f t="shared" si="3"/>
        <v>8024.1053863999996</v>
      </c>
      <c r="I6" s="282">
        <f t="shared" si="3"/>
        <v>7694.348082399998</v>
      </c>
      <c r="J6" s="283">
        <f t="shared" si="3"/>
        <v>8809.2105875999987</v>
      </c>
      <c r="K6" s="281">
        <f t="shared" si="3"/>
        <v>13094.066602999999</v>
      </c>
      <c r="L6" s="282">
        <f t="shared" si="3"/>
        <v>16139.091654799999</v>
      </c>
      <c r="M6" s="283">
        <f t="shared" si="3"/>
        <v>18138.5645926</v>
      </c>
      <c r="N6" s="363"/>
      <c r="P6" s="156"/>
      <c r="Q6" s="156"/>
      <c r="R6" s="156"/>
      <c r="S6" s="156"/>
      <c r="T6" s="156"/>
    </row>
    <row r="7" spans="1:21" x14ac:dyDescent="0.2">
      <c r="A7" s="182" t="s">
        <v>139</v>
      </c>
      <c r="B7" s="193">
        <v>784.37883599999975</v>
      </c>
      <c r="C7" s="196">
        <v>616.71248700000001</v>
      </c>
      <c r="D7" s="176">
        <v>586.88937200000009</v>
      </c>
      <c r="E7" s="193">
        <v>398.98623900000001</v>
      </c>
      <c r="F7" s="196">
        <v>320.60020100000003</v>
      </c>
      <c r="G7" s="176">
        <v>214.24476700000002</v>
      </c>
      <c r="H7" s="193">
        <v>281.80132999999989</v>
      </c>
      <c r="I7" s="196">
        <v>239.90935999999994</v>
      </c>
      <c r="J7" s="176">
        <v>218.74379500000001</v>
      </c>
      <c r="K7" s="193">
        <v>466.0185469999999</v>
      </c>
      <c r="L7" s="196">
        <v>592.70983799999999</v>
      </c>
      <c r="M7" s="176">
        <v>696.91378399999985</v>
      </c>
      <c r="N7" s="280">
        <f>SUM(B7:M7)</f>
        <v>5417.9085559999985</v>
      </c>
      <c r="P7" s="9"/>
      <c r="Q7" s="150"/>
      <c r="R7" s="150"/>
      <c r="S7" s="150"/>
      <c r="T7" s="150"/>
      <c r="U7" s="141"/>
    </row>
    <row r="8" spans="1:21" x14ac:dyDescent="0.2">
      <c r="A8" s="182" t="s">
        <v>107</v>
      </c>
      <c r="B8" s="175">
        <v>1003.3904720000004</v>
      </c>
      <c r="C8" s="178">
        <v>825.75500900000009</v>
      </c>
      <c r="D8" s="195">
        <v>809.22427799999991</v>
      </c>
      <c r="E8" s="175">
        <v>547.53286000000014</v>
      </c>
      <c r="F8" s="178">
        <v>465.93144599999982</v>
      </c>
      <c r="G8" s="195">
        <v>359.83133799999985</v>
      </c>
      <c r="H8" s="175">
        <v>324.87072200000017</v>
      </c>
      <c r="I8" s="178">
        <v>305.67628200000001</v>
      </c>
      <c r="J8" s="195">
        <v>373.43428099999966</v>
      </c>
      <c r="K8" s="175">
        <v>639.09518000000037</v>
      </c>
      <c r="L8" s="178">
        <v>794.96943200000021</v>
      </c>
      <c r="M8" s="195">
        <v>926.29987399999993</v>
      </c>
      <c r="N8" s="280">
        <f t="shared" ref="N8:N20" si="4">SUM(B8:M8)</f>
        <v>7376.0111740000011</v>
      </c>
      <c r="P8" s="9"/>
      <c r="Q8" s="150"/>
      <c r="R8" s="150"/>
      <c r="S8" s="150"/>
      <c r="T8" s="150"/>
      <c r="U8" s="141"/>
    </row>
    <row r="9" spans="1:21" x14ac:dyDescent="0.2">
      <c r="A9" s="182" t="s">
        <v>108</v>
      </c>
      <c r="B9" s="194">
        <v>1144.2630199999996</v>
      </c>
      <c r="C9" s="192">
        <v>867.67139600000053</v>
      </c>
      <c r="D9" s="174">
        <v>814.59541600000011</v>
      </c>
      <c r="E9" s="194">
        <v>542.70806900000014</v>
      </c>
      <c r="F9" s="192">
        <v>433.81479400000006</v>
      </c>
      <c r="G9" s="174">
        <v>304.19354700000002</v>
      </c>
      <c r="H9" s="194">
        <v>280.54590299999995</v>
      </c>
      <c r="I9" s="192">
        <v>274.24078699999995</v>
      </c>
      <c r="J9" s="174">
        <v>316.75194560000011</v>
      </c>
      <c r="K9" s="194">
        <v>694.90226099999984</v>
      </c>
      <c r="L9" s="192">
        <v>943.77530999999999</v>
      </c>
      <c r="M9" s="174">
        <v>1087.4394690000001</v>
      </c>
      <c r="N9" s="280">
        <f t="shared" si="4"/>
        <v>7704.9019176000002</v>
      </c>
      <c r="P9" s="9"/>
      <c r="Q9" s="150"/>
      <c r="R9" s="150"/>
      <c r="S9" s="150"/>
      <c r="T9" s="150"/>
      <c r="U9" s="141"/>
    </row>
    <row r="10" spans="1:21" x14ac:dyDescent="0.2">
      <c r="A10" s="182" t="s">
        <v>109</v>
      </c>
      <c r="B10" s="194">
        <v>1659.1175410000003</v>
      </c>
      <c r="C10" s="192">
        <v>1456.2767329999997</v>
      </c>
      <c r="D10" s="174">
        <v>1579.5776270000001</v>
      </c>
      <c r="E10" s="194">
        <v>1348.3434840000004</v>
      </c>
      <c r="F10" s="192">
        <v>1346.0278159999998</v>
      </c>
      <c r="G10" s="174">
        <v>1133.4790799999998</v>
      </c>
      <c r="H10" s="194">
        <v>899.94970600000011</v>
      </c>
      <c r="I10" s="192">
        <v>772.53703599999994</v>
      </c>
      <c r="J10" s="174">
        <v>528.52855800000009</v>
      </c>
      <c r="K10" s="194">
        <v>673.16384299999993</v>
      </c>
      <c r="L10" s="192">
        <v>782.05869799999971</v>
      </c>
      <c r="M10" s="174">
        <v>888.20600999999988</v>
      </c>
      <c r="N10" s="280">
        <f t="shared" si="4"/>
        <v>13067.266131999999</v>
      </c>
      <c r="P10" s="9"/>
      <c r="Q10" s="150"/>
      <c r="R10" s="150"/>
      <c r="S10" s="150"/>
      <c r="T10" s="150"/>
      <c r="U10" s="141"/>
    </row>
    <row r="11" spans="1:21" x14ac:dyDescent="0.2">
      <c r="A11" s="182" t="s">
        <v>138</v>
      </c>
      <c r="B11" s="194">
        <v>457.31524620000005</v>
      </c>
      <c r="C11" s="192">
        <v>392.60696699999994</v>
      </c>
      <c r="D11" s="174">
        <v>375.60403680000002</v>
      </c>
      <c r="E11" s="194">
        <v>255.70908739999996</v>
      </c>
      <c r="F11" s="192">
        <v>235.23475260000006</v>
      </c>
      <c r="G11" s="174">
        <v>171.4928178000001</v>
      </c>
      <c r="H11" s="194">
        <v>145.13186679999998</v>
      </c>
      <c r="I11" s="192">
        <v>155.06137080000005</v>
      </c>
      <c r="J11" s="174">
        <v>178.78395760000004</v>
      </c>
      <c r="K11" s="194">
        <v>299.94002419999998</v>
      </c>
      <c r="L11" s="192">
        <v>380.68114480000025</v>
      </c>
      <c r="M11" s="174">
        <v>445.6342307999999</v>
      </c>
      <c r="N11" s="280">
        <f t="shared" si="4"/>
        <v>3493.1955028000002</v>
      </c>
      <c r="P11" s="9"/>
      <c r="Q11" s="150"/>
      <c r="R11" s="150"/>
      <c r="S11" s="150"/>
      <c r="T11" s="150"/>
      <c r="U11" s="141"/>
    </row>
    <row r="12" spans="1:21" x14ac:dyDescent="0.2">
      <c r="A12" s="182" t="s">
        <v>110</v>
      </c>
      <c r="B12" s="194">
        <v>607.02993300000014</v>
      </c>
      <c r="C12" s="192">
        <v>458.34795000000008</v>
      </c>
      <c r="D12" s="174">
        <v>442.87867500000004</v>
      </c>
      <c r="E12" s="194">
        <v>308.47461600000003</v>
      </c>
      <c r="F12" s="192">
        <v>282.68098700000007</v>
      </c>
      <c r="G12" s="174">
        <v>203.54780299999993</v>
      </c>
      <c r="H12" s="194">
        <v>167.83171499999995</v>
      </c>
      <c r="I12" s="192">
        <v>156.89401439999995</v>
      </c>
      <c r="J12" s="174">
        <v>252.82972900000001</v>
      </c>
      <c r="K12" s="194">
        <v>442.81010199999992</v>
      </c>
      <c r="L12" s="192">
        <v>510.20394700000003</v>
      </c>
      <c r="M12" s="174">
        <v>583.49115100000006</v>
      </c>
      <c r="N12" s="280">
        <f t="shared" si="4"/>
        <v>4417.0206223999994</v>
      </c>
      <c r="P12" s="9"/>
      <c r="Q12" s="150"/>
      <c r="R12" s="150"/>
      <c r="S12" s="150"/>
      <c r="T12" s="150"/>
      <c r="U12" s="141"/>
    </row>
    <row r="13" spans="1:21" x14ac:dyDescent="0.2">
      <c r="A13" s="182" t="s">
        <v>111</v>
      </c>
      <c r="B13" s="194">
        <v>343.13848200000001</v>
      </c>
      <c r="C13" s="192">
        <v>284.85910700000011</v>
      </c>
      <c r="D13" s="174">
        <v>271.58595999999994</v>
      </c>
      <c r="E13" s="194">
        <v>179.08022800000006</v>
      </c>
      <c r="F13" s="192">
        <v>156.02892399999993</v>
      </c>
      <c r="G13" s="174">
        <v>116.11555079999998</v>
      </c>
      <c r="H13" s="194">
        <v>108.88364200000001</v>
      </c>
      <c r="I13" s="192">
        <v>107.09675900000002</v>
      </c>
      <c r="J13" s="174">
        <v>126.60903800000001</v>
      </c>
      <c r="K13" s="194">
        <v>204.59781700000008</v>
      </c>
      <c r="L13" s="192">
        <v>260.73970800000001</v>
      </c>
      <c r="M13" s="174">
        <v>304.55161200000009</v>
      </c>
      <c r="N13" s="280">
        <f t="shared" si="4"/>
        <v>2463.2868278000001</v>
      </c>
      <c r="P13" s="9"/>
      <c r="Q13" s="150"/>
      <c r="R13" s="150"/>
      <c r="S13" s="150"/>
      <c r="T13" s="150"/>
      <c r="U13" s="141"/>
    </row>
    <row r="14" spans="1:21" x14ac:dyDescent="0.2">
      <c r="A14" s="182" t="s">
        <v>112</v>
      </c>
      <c r="B14" s="194">
        <v>3904.8621045999994</v>
      </c>
      <c r="C14" s="192">
        <v>3015.3282631999987</v>
      </c>
      <c r="D14" s="174">
        <v>3009.6821952000041</v>
      </c>
      <c r="E14" s="194">
        <v>2361.8848058000008</v>
      </c>
      <c r="F14" s="192">
        <v>2232.6883561999994</v>
      </c>
      <c r="G14" s="174">
        <v>1671.3130914000001</v>
      </c>
      <c r="H14" s="194">
        <v>1613.4037585999997</v>
      </c>
      <c r="I14" s="192">
        <v>1590.9604617999992</v>
      </c>
      <c r="J14" s="174">
        <v>1874.7029805999994</v>
      </c>
      <c r="K14" s="194">
        <v>2504.3516448000005</v>
      </c>
      <c r="L14" s="192">
        <v>3143.4200257999996</v>
      </c>
      <c r="M14" s="174">
        <v>3449.1601132000014</v>
      </c>
      <c r="N14" s="280">
        <f t="shared" si="4"/>
        <v>30371.757801200001</v>
      </c>
      <c r="P14" s="9"/>
      <c r="Q14" s="150"/>
      <c r="R14" s="150"/>
      <c r="S14" s="150"/>
      <c r="T14" s="150"/>
      <c r="U14" s="165"/>
    </row>
    <row r="15" spans="1:21" x14ac:dyDescent="0.2">
      <c r="A15" s="182" t="s">
        <v>113</v>
      </c>
      <c r="B15" s="194">
        <v>804.25052699999958</v>
      </c>
      <c r="C15" s="192">
        <v>636.487978</v>
      </c>
      <c r="D15" s="174">
        <v>619.82822499999986</v>
      </c>
      <c r="E15" s="194">
        <v>465.74407600000012</v>
      </c>
      <c r="F15" s="192">
        <v>396.26212499999997</v>
      </c>
      <c r="G15" s="174">
        <v>287.42966000000001</v>
      </c>
      <c r="H15" s="194">
        <v>290.03131999999988</v>
      </c>
      <c r="I15" s="192">
        <v>267.31759900000003</v>
      </c>
      <c r="J15" s="174">
        <v>391.6710579999999</v>
      </c>
      <c r="K15" s="194">
        <v>627.57523899999978</v>
      </c>
      <c r="L15" s="192">
        <v>759.99323299999992</v>
      </c>
      <c r="M15" s="174">
        <v>840.45563899999991</v>
      </c>
      <c r="N15" s="280">
        <f t="shared" si="4"/>
        <v>6387.0466789999991</v>
      </c>
      <c r="P15" s="9"/>
      <c r="Q15" s="150"/>
      <c r="R15" s="150"/>
      <c r="S15" s="150"/>
      <c r="T15" s="150"/>
      <c r="U15" s="141"/>
    </row>
    <row r="16" spans="1:21" x14ac:dyDescent="0.2">
      <c r="A16" s="182" t="s">
        <v>114</v>
      </c>
      <c r="B16" s="194">
        <v>949.72453199999961</v>
      </c>
      <c r="C16" s="192">
        <v>777.37043599999947</v>
      </c>
      <c r="D16" s="174">
        <v>748.59374200000025</v>
      </c>
      <c r="E16" s="194">
        <v>501.94230499999998</v>
      </c>
      <c r="F16" s="192">
        <v>407.5804999999998</v>
      </c>
      <c r="G16" s="174">
        <v>275.64207999999985</v>
      </c>
      <c r="H16" s="194">
        <v>249.02672299999995</v>
      </c>
      <c r="I16" s="192">
        <v>215.99258200000003</v>
      </c>
      <c r="J16" s="174">
        <v>296.35288400000002</v>
      </c>
      <c r="K16" s="194">
        <v>550.57346900000005</v>
      </c>
      <c r="L16" s="192">
        <v>723.00641200000018</v>
      </c>
      <c r="M16" s="174">
        <v>834.3829760000001</v>
      </c>
      <c r="N16" s="280">
        <f t="shared" si="4"/>
        <v>6530.1886409999979</v>
      </c>
      <c r="P16" s="9"/>
      <c r="Q16" s="150"/>
      <c r="R16" s="150"/>
      <c r="S16" s="150"/>
      <c r="T16" s="150"/>
      <c r="U16" s="141"/>
    </row>
    <row r="17" spans="1:21" x14ac:dyDescent="0.2">
      <c r="A17" s="182" t="s">
        <v>115</v>
      </c>
      <c r="B17" s="194">
        <v>786.66702900000007</v>
      </c>
      <c r="C17" s="192">
        <v>660.99695400000019</v>
      </c>
      <c r="D17" s="174">
        <v>643.91708699999992</v>
      </c>
      <c r="E17" s="194">
        <v>422.32895300000001</v>
      </c>
      <c r="F17" s="192">
        <v>359.03714299999984</v>
      </c>
      <c r="G17" s="174">
        <v>235.81276200000002</v>
      </c>
      <c r="H17" s="194">
        <v>228.03779</v>
      </c>
      <c r="I17" s="192">
        <v>187.14854400000002</v>
      </c>
      <c r="J17" s="174">
        <v>258.44131199999993</v>
      </c>
      <c r="K17" s="194">
        <v>496.4452350000002</v>
      </c>
      <c r="L17" s="192">
        <v>645.09640999999976</v>
      </c>
      <c r="M17" s="174">
        <v>731.26572999999996</v>
      </c>
      <c r="N17" s="280">
        <f t="shared" si="4"/>
        <v>5655.1949490000006</v>
      </c>
      <c r="P17" s="9"/>
      <c r="Q17" s="150"/>
      <c r="R17" s="150"/>
      <c r="S17" s="150"/>
      <c r="T17" s="150"/>
      <c r="U17" s="141"/>
    </row>
    <row r="18" spans="1:21" x14ac:dyDescent="0.2">
      <c r="A18" s="182" t="s">
        <v>116</v>
      </c>
      <c r="B18" s="194">
        <v>3478.8851694000023</v>
      </c>
      <c r="C18" s="192">
        <v>2847.2091820309365</v>
      </c>
      <c r="D18" s="174">
        <v>2648.1220107869185</v>
      </c>
      <c r="E18" s="194">
        <v>1788.6888127786215</v>
      </c>
      <c r="F18" s="192">
        <v>1694.0325915999997</v>
      </c>
      <c r="G18" s="174">
        <v>1214.3277124000003</v>
      </c>
      <c r="H18" s="194">
        <v>1143.5746189999998</v>
      </c>
      <c r="I18" s="192">
        <v>1187.3935444000001</v>
      </c>
      <c r="J18" s="174">
        <v>1493.3838247999993</v>
      </c>
      <c r="K18" s="194">
        <v>2451.4494630000017</v>
      </c>
      <c r="L18" s="192">
        <v>2876.1587981999996</v>
      </c>
      <c r="M18" s="174">
        <v>3197.1150556000011</v>
      </c>
      <c r="N18" s="280">
        <f t="shared" si="4"/>
        <v>26020.340783996478</v>
      </c>
      <c r="P18" s="9"/>
      <c r="Q18" s="150"/>
      <c r="R18" s="150"/>
      <c r="S18" s="150"/>
      <c r="T18" s="150"/>
      <c r="U18" s="141"/>
    </row>
    <row r="19" spans="1:21" x14ac:dyDescent="0.2">
      <c r="A19" s="182" t="s">
        <v>117</v>
      </c>
      <c r="B19" s="194">
        <v>3492.1510610000005</v>
      </c>
      <c r="C19" s="192">
        <v>3024.7004069999994</v>
      </c>
      <c r="D19" s="174">
        <v>3071.7744399999992</v>
      </c>
      <c r="E19" s="194">
        <v>2381.6519200000002</v>
      </c>
      <c r="F19" s="192">
        <v>2027.9077859999993</v>
      </c>
      <c r="G19" s="174">
        <v>1937.0631359999998</v>
      </c>
      <c r="H19" s="194">
        <v>1944.7745699999994</v>
      </c>
      <c r="I19" s="192">
        <v>1844.310598</v>
      </c>
      <c r="J19" s="174">
        <v>2045.4722270000009</v>
      </c>
      <c r="K19" s="194">
        <v>2427.573961999999</v>
      </c>
      <c r="L19" s="192">
        <v>2971.0750479999997</v>
      </c>
      <c r="M19" s="174">
        <v>3313.9445139999998</v>
      </c>
      <c r="N19" s="280">
        <f t="shared" si="4"/>
        <v>30482.399668999995</v>
      </c>
      <c r="P19" s="9"/>
      <c r="Q19" s="150"/>
      <c r="R19" s="150"/>
      <c r="S19" s="150"/>
      <c r="T19" s="150"/>
      <c r="U19" s="165"/>
    </row>
    <row r="20" spans="1:21" x14ac:dyDescent="0.2">
      <c r="A20" s="182" t="s">
        <v>118</v>
      </c>
      <c r="B20" s="193">
        <v>999.52174399999944</v>
      </c>
      <c r="C20" s="196">
        <v>817.45843300000024</v>
      </c>
      <c r="D20" s="176">
        <v>810.01764599999967</v>
      </c>
      <c r="E20" s="193">
        <v>565.01606800000025</v>
      </c>
      <c r="F20" s="196">
        <v>480.89518499999997</v>
      </c>
      <c r="G20" s="176">
        <v>458.24621200000013</v>
      </c>
      <c r="H20" s="193">
        <v>346.24172100000004</v>
      </c>
      <c r="I20" s="196">
        <v>389.809144</v>
      </c>
      <c r="J20" s="176">
        <v>453.50499699999989</v>
      </c>
      <c r="K20" s="193">
        <v>615.56981600000006</v>
      </c>
      <c r="L20" s="196">
        <v>755.20365000000004</v>
      </c>
      <c r="M20" s="176">
        <v>839.70443399999999</v>
      </c>
      <c r="N20" s="280">
        <f t="shared" si="4"/>
        <v>7531.1890500000009</v>
      </c>
      <c r="P20" s="9"/>
      <c r="Q20" s="150"/>
      <c r="R20" s="150"/>
      <c r="S20" s="150"/>
      <c r="T20" s="150"/>
      <c r="U20" s="141"/>
    </row>
    <row r="21" spans="1:21" x14ac:dyDescent="0.2">
      <c r="N21" s="4" t="s">
        <v>79</v>
      </c>
      <c r="P21" s="159"/>
      <c r="Q21" s="159"/>
      <c r="R21" s="159"/>
      <c r="S21" s="159"/>
      <c r="T21" s="159"/>
      <c r="U21" s="164"/>
    </row>
    <row r="22" spans="1:21" x14ac:dyDescent="0.2">
      <c r="A22" s="11" t="s">
        <v>139</v>
      </c>
      <c r="B22" s="28">
        <v>5417.9085559999985</v>
      </c>
      <c r="Q22" s="150"/>
      <c r="R22" s="150"/>
      <c r="S22" s="150"/>
      <c r="U22" s="141"/>
    </row>
    <row r="23" spans="1:21" x14ac:dyDescent="0.2">
      <c r="A23" s="11" t="s">
        <v>107</v>
      </c>
      <c r="B23" s="28">
        <v>7376.0111740000011</v>
      </c>
      <c r="U23" s="163"/>
    </row>
    <row r="24" spans="1:21" x14ac:dyDescent="0.2">
      <c r="A24" s="11" t="s">
        <v>108</v>
      </c>
      <c r="B24" s="28">
        <v>7704.9019176000002</v>
      </c>
    </row>
    <row r="25" spans="1:21" x14ac:dyDescent="0.2">
      <c r="A25" s="11" t="s">
        <v>109</v>
      </c>
      <c r="B25" s="28">
        <v>13067.266131999999</v>
      </c>
    </row>
    <row r="26" spans="1:21" x14ac:dyDescent="0.2">
      <c r="A26" s="11" t="s">
        <v>138</v>
      </c>
      <c r="B26" s="28">
        <v>3493.1955028000002</v>
      </c>
    </row>
    <row r="27" spans="1:21" x14ac:dyDescent="0.2">
      <c r="A27" s="11" t="s">
        <v>110</v>
      </c>
      <c r="B27" s="28">
        <v>4417.0206223999994</v>
      </c>
    </row>
    <row r="28" spans="1:21" x14ac:dyDescent="0.2">
      <c r="A28" s="11" t="s">
        <v>111</v>
      </c>
      <c r="B28" s="28">
        <v>2463.2868278000001</v>
      </c>
    </row>
    <row r="29" spans="1:21" x14ac:dyDescent="0.2">
      <c r="A29" s="11" t="s">
        <v>112</v>
      </c>
      <c r="B29" s="28">
        <v>30371.757801200001</v>
      </c>
    </row>
    <row r="30" spans="1:21" x14ac:dyDescent="0.2">
      <c r="A30" s="11" t="s">
        <v>113</v>
      </c>
      <c r="B30" s="28">
        <v>6387.0466789999991</v>
      </c>
    </row>
    <row r="31" spans="1:21" x14ac:dyDescent="0.2">
      <c r="A31" s="11" t="s">
        <v>114</v>
      </c>
      <c r="B31" s="28">
        <v>6530.1886409999979</v>
      </c>
    </row>
    <row r="32" spans="1:21" x14ac:dyDescent="0.2">
      <c r="A32" s="11" t="s">
        <v>115</v>
      </c>
      <c r="B32" s="28">
        <v>5655.1949490000006</v>
      </c>
    </row>
    <row r="33" spans="1:2" x14ac:dyDescent="0.2">
      <c r="A33" s="11" t="s">
        <v>116</v>
      </c>
      <c r="B33" s="28">
        <v>26020.340783996478</v>
      </c>
    </row>
    <row r="34" spans="1:2" x14ac:dyDescent="0.2">
      <c r="A34" s="11" t="s">
        <v>117</v>
      </c>
      <c r="B34" s="28">
        <v>30482.399668999995</v>
      </c>
    </row>
    <row r="35" spans="1:2" x14ac:dyDescent="0.2">
      <c r="A35" s="11" t="s">
        <v>118</v>
      </c>
      <c r="B35" s="28">
        <v>7531.1890500000009</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zoomScaleNormal="100" workbookViewId="0"/>
  </sheetViews>
  <sheetFormatPr defaultColWidth="9.140625" defaultRowHeight="12.75" x14ac:dyDescent="0.2"/>
  <cols>
    <col min="1" max="1" width="30.85546875" style="3" customWidth="1"/>
    <col min="2" max="15" width="7.42578125" style="3" customWidth="1"/>
    <col min="16" max="16" width="9.140625" style="3" customWidth="1"/>
    <col min="17" max="16384" width="9.140625" style="3"/>
  </cols>
  <sheetData>
    <row r="1" spans="1:21" s="82" customFormat="1" ht="15.75" x14ac:dyDescent="0.25">
      <c r="A1" s="179" t="s">
        <v>245</v>
      </c>
      <c r="B1" s="26"/>
      <c r="C1" s="26"/>
      <c r="D1" s="26"/>
      <c r="E1" s="26"/>
      <c r="G1" s="26"/>
      <c r="H1" s="26"/>
      <c r="I1" s="26"/>
      <c r="J1" s="26"/>
      <c r="K1" s="26"/>
      <c r="L1" s="26"/>
      <c r="M1" s="26"/>
      <c r="N1" s="26"/>
      <c r="P1" s="180" t="str">
        <f>'3'!N1</f>
        <v>2020</v>
      </c>
    </row>
    <row r="2" spans="1:21" s="8" customFormat="1" ht="6" customHeight="1" x14ac:dyDescent="0.2">
      <c r="B2" s="135"/>
      <c r="C2" s="135"/>
      <c r="D2" s="135"/>
      <c r="E2" s="135"/>
      <c r="F2" s="135"/>
      <c r="G2" s="135"/>
      <c r="H2" s="135"/>
      <c r="I2" s="135"/>
      <c r="J2" s="135"/>
      <c r="K2" s="135"/>
      <c r="L2" s="135"/>
      <c r="M2" s="135"/>
      <c r="N2" s="135"/>
      <c r="O2" s="135"/>
    </row>
    <row r="3" spans="1:21" s="8" customFormat="1" ht="12" customHeight="1" x14ac:dyDescent="0.2">
      <c r="A3" s="185"/>
      <c r="B3" s="171" t="s">
        <v>92</v>
      </c>
      <c r="C3" s="171" t="s">
        <v>83</v>
      </c>
      <c r="D3" s="171" t="s">
        <v>84</v>
      </c>
      <c r="E3" s="171" t="s">
        <v>85</v>
      </c>
      <c r="F3" s="171" t="s">
        <v>95</v>
      </c>
      <c r="G3" s="171" t="s">
        <v>86</v>
      </c>
      <c r="H3" s="171" t="s">
        <v>87</v>
      </c>
      <c r="I3" s="171" t="s">
        <v>88</v>
      </c>
      <c r="J3" s="171" t="s">
        <v>89</v>
      </c>
      <c r="K3" s="171" t="s">
        <v>90</v>
      </c>
      <c r="L3" s="171" t="s">
        <v>91</v>
      </c>
      <c r="M3" s="171" t="s">
        <v>93</v>
      </c>
      <c r="N3" s="171" t="s">
        <v>94</v>
      </c>
      <c r="O3" s="171" t="s">
        <v>96</v>
      </c>
      <c r="P3" s="171" t="s">
        <v>7</v>
      </c>
    </row>
    <row r="4" spans="1:21" s="130" customFormat="1" ht="12" customHeight="1" x14ac:dyDescent="0.2">
      <c r="A4" s="284" t="s">
        <v>63</v>
      </c>
      <c r="B4" s="278">
        <f>SUM(B5:B20)</f>
        <v>5417.9085560000003</v>
      </c>
      <c r="C4" s="278">
        <f>SUM(C5:C20)</f>
        <v>7376.0111740000002</v>
      </c>
      <c r="D4" s="278">
        <f t="shared" ref="D4:P4" si="0">SUM(D5:D20)</f>
        <v>7704.901917600002</v>
      </c>
      <c r="E4" s="278">
        <f t="shared" si="0"/>
        <v>13067.266131999999</v>
      </c>
      <c r="F4" s="278">
        <f>SUM(F5:F20)</f>
        <v>3493.1955027999998</v>
      </c>
      <c r="G4" s="278">
        <f t="shared" si="0"/>
        <v>4417.0206224000003</v>
      </c>
      <c r="H4" s="278">
        <f t="shared" si="0"/>
        <v>2463.2868278000001</v>
      </c>
      <c r="I4" s="278">
        <f t="shared" si="0"/>
        <v>30371.757801200005</v>
      </c>
      <c r="J4" s="278">
        <f t="shared" si="0"/>
        <v>6387.0466789999991</v>
      </c>
      <c r="K4" s="278">
        <f t="shared" si="0"/>
        <v>6530.1886409999997</v>
      </c>
      <c r="L4" s="278">
        <f t="shared" si="0"/>
        <v>5655.1949490000015</v>
      </c>
      <c r="M4" s="278">
        <f t="shared" si="0"/>
        <v>26020.340783996486</v>
      </c>
      <c r="N4" s="278">
        <f t="shared" si="0"/>
        <v>30482.399669000002</v>
      </c>
      <c r="O4" s="282">
        <f t="shared" si="0"/>
        <v>7531.189049999999</v>
      </c>
      <c r="P4" s="278">
        <f t="shared" si="0"/>
        <v>156917.70830579649</v>
      </c>
    </row>
    <row r="5" spans="1:21" s="8" customFormat="1" ht="12" customHeight="1" x14ac:dyDescent="0.2">
      <c r="A5" s="184" t="s">
        <v>41</v>
      </c>
      <c r="B5" s="196">
        <v>0</v>
      </c>
      <c r="C5" s="196">
        <v>1737.5677380000002</v>
      </c>
      <c r="D5" s="196">
        <v>474.01678999999996</v>
      </c>
      <c r="E5" s="196">
        <v>431.202562</v>
      </c>
      <c r="F5" s="196">
        <v>1159.3655500000002</v>
      </c>
      <c r="G5" s="196">
        <v>822.34634000000017</v>
      </c>
      <c r="H5" s="196">
        <v>22.207249999999998</v>
      </c>
      <c r="I5" s="196">
        <v>6432.6008799999981</v>
      </c>
      <c r="J5" s="196">
        <v>233.28473499999993</v>
      </c>
      <c r="K5" s="196">
        <v>48.028298999999997</v>
      </c>
      <c r="L5" s="196">
        <v>1056.6711059999998</v>
      </c>
      <c r="M5" s="196">
        <v>1099.4422709999999</v>
      </c>
      <c r="N5" s="196">
        <v>8124.6132569999991</v>
      </c>
      <c r="O5" s="196">
        <v>330.02199999999999</v>
      </c>
      <c r="P5" s="285">
        <f>SUM(B5:O5)</f>
        <v>21971.368777999996</v>
      </c>
      <c r="S5" s="144"/>
      <c r="T5" s="9"/>
    </row>
    <row r="6" spans="1:21" s="8" customFormat="1" ht="12" customHeight="1" x14ac:dyDescent="0.2">
      <c r="A6" s="191" t="s">
        <v>40</v>
      </c>
      <c r="B6" s="192">
        <v>139.48500000000001</v>
      </c>
      <c r="C6" s="192">
        <v>378.94189999999958</v>
      </c>
      <c r="D6" s="192">
        <v>305.59088099999985</v>
      </c>
      <c r="E6" s="192">
        <v>77.439813999999984</v>
      </c>
      <c r="F6" s="192">
        <v>661.20492799999977</v>
      </c>
      <c r="G6" s="192">
        <v>415.14781900000003</v>
      </c>
      <c r="H6" s="192">
        <v>37.236883999999989</v>
      </c>
      <c r="I6" s="192">
        <v>356.25645079999998</v>
      </c>
      <c r="J6" s="192">
        <v>362.27980800000017</v>
      </c>
      <c r="K6" s="192">
        <v>402.89131999999972</v>
      </c>
      <c r="L6" s="192">
        <v>382.49726400000003</v>
      </c>
      <c r="M6" s="192">
        <v>441.98718500000001</v>
      </c>
      <c r="N6" s="192">
        <v>112.72345900000008</v>
      </c>
      <c r="O6" s="199">
        <v>125.21041899999996</v>
      </c>
      <c r="P6" s="285">
        <f t="shared" ref="P6:P20" si="1">SUM(B6:O6)</f>
        <v>4198.8931317999986</v>
      </c>
      <c r="S6" s="144"/>
      <c r="T6" s="9"/>
    </row>
    <row r="7" spans="1:21" s="8" customFormat="1" ht="12" customHeight="1" x14ac:dyDescent="0.2">
      <c r="A7" s="191" t="s">
        <v>39</v>
      </c>
      <c r="B7" s="192">
        <v>0</v>
      </c>
      <c r="C7" s="192">
        <v>0</v>
      </c>
      <c r="D7" s="192">
        <v>0</v>
      </c>
      <c r="E7" s="192">
        <v>0</v>
      </c>
      <c r="F7" s="192">
        <v>0</v>
      </c>
      <c r="G7" s="192">
        <v>71.441249999999997</v>
      </c>
      <c r="H7" s="192">
        <v>0</v>
      </c>
      <c r="I7" s="192">
        <v>12683.986402000006</v>
      </c>
      <c r="J7" s="192">
        <v>802.4759499999999</v>
      </c>
      <c r="K7" s="192">
        <v>151.447</v>
      </c>
      <c r="L7" s="192">
        <v>0</v>
      </c>
      <c r="M7" s="192">
        <v>4.1000000000000002E-2</v>
      </c>
      <c r="N7" s="192">
        <v>0</v>
      </c>
      <c r="O7" s="199">
        <v>74.491510000000005</v>
      </c>
      <c r="P7" s="285">
        <f t="shared" si="1"/>
        <v>13783.883112000005</v>
      </c>
      <c r="S7" s="144"/>
      <c r="T7" s="9"/>
    </row>
    <row r="8" spans="1:21" s="8" customFormat="1" ht="12" customHeight="1" x14ac:dyDescent="0.2">
      <c r="A8" s="191" t="s">
        <v>64</v>
      </c>
      <c r="B8" s="198">
        <v>8.5999999999999993E-2</v>
      </c>
      <c r="C8" s="198">
        <v>0.5203000000000001</v>
      </c>
      <c r="D8" s="198">
        <v>4.22</v>
      </c>
      <c r="E8" s="198">
        <v>1.5044E-2</v>
      </c>
      <c r="F8" s="198">
        <v>1.7000000000000001E-2</v>
      </c>
      <c r="G8" s="198">
        <v>0</v>
      </c>
      <c r="H8" s="198">
        <v>0</v>
      </c>
      <c r="I8" s="198">
        <v>1.333531</v>
      </c>
      <c r="J8" s="198">
        <v>0.32487600000000005</v>
      </c>
      <c r="K8" s="198">
        <v>0</v>
      </c>
      <c r="L8" s="198">
        <v>6.400697000000001</v>
      </c>
      <c r="M8" s="198">
        <v>0</v>
      </c>
      <c r="N8" s="198">
        <v>0</v>
      </c>
      <c r="O8" s="199">
        <v>0.35349999999999998</v>
      </c>
      <c r="P8" s="285">
        <f t="shared" si="1"/>
        <v>13.270948000000001</v>
      </c>
      <c r="T8" s="9"/>
    </row>
    <row r="9" spans="1:21" s="8" customFormat="1" ht="12" customHeight="1" x14ac:dyDescent="0.2">
      <c r="A9" s="191" t="s">
        <v>65</v>
      </c>
      <c r="B9" s="198">
        <v>8.9019999999999992</v>
      </c>
      <c r="C9" s="198">
        <v>0</v>
      </c>
      <c r="D9" s="198">
        <v>0.62</v>
      </c>
      <c r="E9" s="198">
        <v>5.2489400000000002</v>
      </c>
      <c r="F9" s="198">
        <v>0</v>
      </c>
      <c r="G9" s="198">
        <v>0</v>
      </c>
      <c r="H9" s="198">
        <v>0</v>
      </c>
      <c r="I9" s="198">
        <v>0</v>
      </c>
      <c r="J9" s="198">
        <v>0</v>
      </c>
      <c r="K9" s="198">
        <v>0</v>
      </c>
      <c r="L9" s="198">
        <v>0</v>
      </c>
      <c r="M9" s="198">
        <v>0</v>
      </c>
      <c r="N9" s="198">
        <v>77.990000000000009</v>
      </c>
      <c r="O9" s="199">
        <v>0</v>
      </c>
      <c r="P9" s="285">
        <f t="shared" si="1"/>
        <v>92.760940000000005</v>
      </c>
      <c r="T9" s="9"/>
    </row>
    <row r="10" spans="1:21" s="8" customFormat="1" ht="12" customHeight="1" x14ac:dyDescent="0.2">
      <c r="A10" s="191" t="s">
        <v>66</v>
      </c>
      <c r="B10" s="198">
        <v>0</v>
      </c>
      <c r="C10" s="198">
        <v>0</v>
      </c>
      <c r="D10" s="198">
        <v>0.104</v>
      </c>
      <c r="E10" s="198">
        <v>0.16211899999999996</v>
      </c>
      <c r="F10" s="198">
        <v>0.1686</v>
      </c>
      <c r="G10" s="198">
        <v>0</v>
      </c>
      <c r="H10" s="198">
        <v>0</v>
      </c>
      <c r="I10" s="198">
        <v>0</v>
      </c>
      <c r="J10" s="198">
        <v>0</v>
      </c>
      <c r="K10" s="198">
        <v>0</v>
      </c>
      <c r="L10" s="198">
        <v>0</v>
      </c>
      <c r="M10" s="198">
        <v>0</v>
      </c>
      <c r="N10" s="198">
        <v>7.8E-2</v>
      </c>
      <c r="O10" s="199">
        <v>0</v>
      </c>
      <c r="P10" s="285">
        <f t="shared" si="1"/>
        <v>0.51271899999999992</v>
      </c>
      <c r="T10" s="9"/>
      <c r="U10" s="9"/>
    </row>
    <row r="11" spans="1:21" s="8" customFormat="1" ht="12" customHeight="1" x14ac:dyDescent="0.2">
      <c r="A11" s="191" t="s">
        <v>38</v>
      </c>
      <c r="B11" s="198">
        <v>0</v>
      </c>
      <c r="C11" s="198">
        <v>3976.8655980000003</v>
      </c>
      <c r="D11" s="198">
        <v>50.43394</v>
      </c>
      <c r="E11" s="198">
        <v>10252.049263000001</v>
      </c>
      <c r="F11" s="198">
        <v>425.95152999999999</v>
      </c>
      <c r="G11" s="198">
        <v>1589.1184000000001</v>
      </c>
      <c r="H11" s="198">
        <v>100.38092600000002</v>
      </c>
      <c r="I11" s="198">
        <v>635.47148400000003</v>
      </c>
      <c r="J11" s="198">
        <v>2193.2890669999992</v>
      </c>
      <c r="K11" s="198">
        <v>4951.8189330000014</v>
      </c>
      <c r="L11" s="198">
        <v>2926.9873850000004</v>
      </c>
      <c r="M11" s="198">
        <v>13370.449069000004</v>
      </c>
      <c r="N11" s="198">
        <v>18879.019517000001</v>
      </c>
      <c r="O11" s="199">
        <v>3079.0928039999994</v>
      </c>
      <c r="P11" s="285">
        <f t="shared" si="1"/>
        <v>62430.927916000008</v>
      </c>
      <c r="S11" s="144"/>
      <c r="T11" s="9"/>
    </row>
    <row r="12" spans="1:21" s="8" customFormat="1" ht="12" customHeight="1" x14ac:dyDescent="0.2">
      <c r="A12" s="191" t="s">
        <v>77</v>
      </c>
      <c r="B12" s="198">
        <v>0</v>
      </c>
      <c r="C12" s="198">
        <v>378.51600000000002</v>
      </c>
      <c r="D12" s="198">
        <v>0</v>
      </c>
      <c r="E12" s="198">
        <v>0</v>
      </c>
      <c r="F12" s="198">
        <v>408.05799999999999</v>
      </c>
      <c r="G12" s="198">
        <v>0</v>
      </c>
      <c r="H12" s="198">
        <v>0</v>
      </c>
      <c r="I12" s="198">
        <v>0</v>
      </c>
      <c r="J12" s="198">
        <v>0</v>
      </c>
      <c r="K12" s="198">
        <v>0</v>
      </c>
      <c r="L12" s="198">
        <v>0</v>
      </c>
      <c r="M12" s="198">
        <v>0</v>
      </c>
      <c r="N12" s="198">
        <v>0</v>
      </c>
      <c r="O12" s="199">
        <v>0</v>
      </c>
      <c r="P12" s="285">
        <f t="shared" si="1"/>
        <v>786.57400000000007</v>
      </c>
      <c r="T12" s="9"/>
    </row>
    <row r="13" spans="1:21" s="8" customFormat="1" ht="12" customHeight="1" x14ac:dyDescent="0.2">
      <c r="A13" s="191" t="s">
        <v>37</v>
      </c>
      <c r="B13" s="198">
        <v>0</v>
      </c>
      <c r="C13" s="198">
        <v>0</v>
      </c>
      <c r="D13" s="198">
        <v>0</v>
      </c>
      <c r="E13" s="198">
        <v>0</v>
      </c>
      <c r="F13" s="198">
        <v>0</v>
      </c>
      <c r="G13" s="198">
        <v>0</v>
      </c>
      <c r="H13" s="198">
        <v>0</v>
      </c>
      <c r="I13" s="198">
        <v>0.12214</v>
      </c>
      <c r="J13" s="198">
        <v>0</v>
      </c>
      <c r="K13" s="198">
        <v>0</v>
      </c>
      <c r="L13" s="198">
        <v>0</v>
      </c>
      <c r="M13" s="198">
        <v>0</v>
      </c>
      <c r="N13" s="198">
        <v>0</v>
      </c>
      <c r="O13" s="199">
        <v>0</v>
      </c>
      <c r="P13" s="285">
        <f t="shared" si="1"/>
        <v>0.12214</v>
      </c>
      <c r="T13" s="9"/>
    </row>
    <row r="14" spans="1:21" s="8" customFormat="1" ht="12" customHeight="1" x14ac:dyDescent="0.2">
      <c r="A14" s="191" t="s">
        <v>36</v>
      </c>
      <c r="B14" s="198">
        <v>0</v>
      </c>
      <c r="C14" s="198">
        <v>0</v>
      </c>
      <c r="D14" s="198">
        <v>86.035040000000009</v>
      </c>
      <c r="E14" s="198">
        <v>7.7492000000000001</v>
      </c>
      <c r="F14" s="198">
        <v>36.308</v>
      </c>
      <c r="G14" s="198">
        <v>2.8335400000000002</v>
      </c>
      <c r="H14" s="198">
        <v>2.2744</v>
      </c>
      <c r="I14" s="198">
        <v>1846.6800600000001</v>
      </c>
      <c r="J14" s="198">
        <v>672.75359199999991</v>
      </c>
      <c r="K14" s="198">
        <v>222.61500000000001</v>
      </c>
      <c r="L14" s="198">
        <v>0</v>
      </c>
      <c r="M14" s="198">
        <v>3289.991</v>
      </c>
      <c r="N14" s="198">
        <v>1005.455</v>
      </c>
      <c r="O14" s="199">
        <v>221.047</v>
      </c>
      <c r="P14" s="285">
        <f t="shared" si="1"/>
        <v>7393.7418319999997</v>
      </c>
      <c r="T14" s="9"/>
    </row>
    <row r="15" spans="1:21" s="8" customFormat="1" ht="12" customHeight="1" x14ac:dyDescent="0.2">
      <c r="A15" s="191" t="s">
        <v>35</v>
      </c>
      <c r="B15" s="198">
        <v>0</v>
      </c>
      <c r="C15" s="198">
        <v>25.07</v>
      </c>
      <c r="D15" s="198">
        <v>0</v>
      </c>
      <c r="E15" s="198">
        <v>21.88682</v>
      </c>
      <c r="F15" s="198">
        <v>0</v>
      </c>
      <c r="G15" s="198">
        <v>0</v>
      </c>
      <c r="H15" s="198">
        <v>0</v>
      </c>
      <c r="I15" s="198">
        <v>0</v>
      </c>
      <c r="J15" s="198">
        <v>0</v>
      </c>
      <c r="K15" s="198">
        <v>0</v>
      </c>
      <c r="L15" s="198">
        <v>0</v>
      </c>
      <c r="M15" s="198">
        <v>34.701448000000006</v>
      </c>
      <c r="N15" s="198">
        <v>0</v>
      </c>
      <c r="O15" s="199">
        <v>500.279</v>
      </c>
      <c r="P15" s="285">
        <f t="shared" si="1"/>
        <v>581.93726800000002</v>
      </c>
      <c r="T15" s="9"/>
    </row>
    <row r="16" spans="1:21" s="8" customFormat="1" ht="12" customHeight="1" x14ac:dyDescent="0.2">
      <c r="A16" s="191" t="s">
        <v>34</v>
      </c>
      <c r="B16" s="198">
        <v>1272.0690199999999</v>
      </c>
      <c r="C16" s="198">
        <v>8.1829999999999998</v>
      </c>
      <c r="D16" s="198">
        <v>1891.7669999999998</v>
      </c>
      <c r="E16" s="198">
        <v>0</v>
      </c>
      <c r="F16" s="198">
        <v>6.2089999999999996</v>
      </c>
      <c r="G16" s="198">
        <v>0</v>
      </c>
      <c r="H16" s="198">
        <v>813.39099999999996</v>
      </c>
      <c r="I16" s="198">
        <v>68.613565999999992</v>
      </c>
      <c r="J16" s="198">
        <v>0.159912</v>
      </c>
      <c r="K16" s="198">
        <v>2.9753799999999999</v>
      </c>
      <c r="L16" s="198">
        <v>288.08166599999998</v>
      </c>
      <c r="M16" s="198">
        <v>105.6527750771465</v>
      </c>
      <c r="N16" s="198">
        <v>46.056710000000002</v>
      </c>
      <c r="O16" s="199">
        <v>82.570800000000006</v>
      </c>
      <c r="P16" s="285">
        <f t="shared" si="1"/>
        <v>4585.729829077146</v>
      </c>
      <c r="T16" s="9"/>
    </row>
    <row r="17" spans="1:21" s="8" customFormat="1" ht="12" customHeight="1" x14ac:dyDescent="0.2">
      <c r="A17" s="191" t="s">
        <v>33</v>
      </c>
      <c r="B17" s="198">
        <v>0</v>
      </c>
      <c r="C17" s="198">
        <v>1.1490339999999997</v>
      </c>
      <c r="D17" s="198">
        <v>0</v>
      </c>
      <c r="E17" s="198">
        <v>1058.9592700000001</v>
      </c>
      <c r="F17" s="198">
        <v>0</v>
      </c>
      <c r="G17" s="198">
        <v>0</v>
      </c>
      <c r="H17" s="198">
        <v>0</v>
      </c>
      <c r="I17" s="198">
        <v>5506.2821689999992</v>
      </c>
      <c r="J17" s="198">
        <v>0</v>
      </c>
      <c r="K17" s="198">
        <v>0</v>
      </c>
      <c r="L17" s="198">
        <v>0.80400000000000005</v>
      </c>
      <c r="M17" s="198">
        <v>817.16500000000008</v>
      </c>
      <c r="N17" s="198">
        <v>782.26400000000001</v>
      </c>
      <c r="O17" s="199">
        <v>861.41399999999999</v>
      </c>
      <c r="P17" s="285">
        <f t="shared" si="1"/>
        <v>9028.0374730000003</v>
      </c>
      <c r="T17" s="9"/>
      <c r="U17" s="9"/>
    </row>
    <row r="18" spans="1:21" s="8" customFormat="1" ht="12" customHeight="1" x14ac:dyDescent="0.2">
      <c r="A18" s="191" t="s">
        <v>3</v>
      </c>
      <c r="B18" s="198">
        <v>0</v>
      </c>
      <c r="C18" s="198">
        <v>0</v>
      </c>
      <c r="D18" s="198">
        <v>0</v>
      </c>
      <c r="E18" s="198">
        <v>0</v>
      </c>
      <c r="F18" s="198">
        <v>0</v>
      </c>
      <c r="G18" s="198">
        <v>0</v>
      </c>
      <c r="H18" s="198">
        <v>0</v>
      </c>
      <c r="I18" s="198">
        <v>0</v>
      </c>
      <c r="J18" s="198">
        <v>0</v>
      </c>
      <c r="K18" s="198">
        <v>0</v>
      </c>
      <c r="L18" s="198">
        <v>0</v>
      </c>
      <c r="M18" s="198">
        <v>0</v>
      </c>
      <c r="N18" s="198">
        <v>0</v>
      </c>
      <c r="O18" s="199">
        <v>0</v>
      </c>
      <c r="P18" s="285">
        <f t="shared" si="1"/>
        <v>0</v>
      </c>
      <c r="T18" s="9"/>
    </row>
    <row r="19" spans="1:21" s="8" customFormat="1" ht="12" customHeight="1" x14ac:dyDescent="0.2">
      <c r="A19" s="191" t="s">
        <v>32</v>
      </c>
      <c r="B19" s="198">
        <v>2.5959749999999997</v>
      </c>
      <c r="C19" s="198">
        <v>12.918584999999997</v>
      </c>
      <c r="D19" s="198">
        <v>6.5282799999999996</v>
      </c>
      <c r="E19" s="198">
        <v>0</v>
      </c>
      <c r="F19" s="198">
        <v>3.2870900000000005</v>
      </c>
      <c r="G19" s="198">
        <v>2.0205410000000001</v>
      </c>
      <c r="H19" s="198">
        <v>5.7900900000000011</v>
      </c>
      <c r="I19" s="198">
        <v>9.7720719999999979</v>
      </c>
      <c r="J19" s="198">
        <v>111.42519900000001</v>
      </c>
      <c r="K19" s="198">
        <v>2.1161660000000002</v>
      </c>
      <c r="L19" s="198">
        <v>1.4056950000000001</v>
      </c>
      <c r="M19" s="198">
        <v>13.930022000000003</v>
      </c>
      <c r="N19" s="198">
        <v>8.5818370000000037</v>
      </c>
      <c r="O19" s="199">
        <v>2.3956009999999996</v>
      </c>
      <c r="P19" s="285">
        <f t="shared" si="1"/>
        <v>182.76715300000001</v>
      </c>
      <c r="T19" s="9"/>
    </row>
    <row r="20" spans="1:21" s="8" customFormat="1" ht="12" customHeight="1" x14ac:dyDescent="0.2">
      <c r="A20" s="184" t="s">
        <v>31</v>
      </c>
      <c r="B20" s="183">
        <v>3994.7705610000007</v>
      </c>
      <c r="C20" s="183">
        <v>856.27901900000063</v>
      </c>
      <c r="D20" s="183">
        <v>4885.5859866000019</v>
      </c>
      <c r="E20" s="183">
        <v>1212.5530999999992</v>
      </c>
      <c r="F20" s="183">
        <v>792.62580480000008</v>
      </c>
      <c r="G20" s="183">
        <v>1514.1127324000001</v>
      </c>
      <c r="H20" s="183">
        <v>1482.0062778000001</v>
      </c>
      <c r="I20" s="183">
        <v>2830.6390464000033</v>
      </c>
      <c r="J20" s="183">
        <v>2011.0535400000001</v>
      </c>
      <c r="K20" s="183">
        <v>748.29654299999982</v>
      </c>
      <c r="L20" s="183">
        <v>992.34713600000055</v>
      </c>
      <c r="M20" s="183">
        <v>6846.9810139193351</v>
      </c>
      <c r="N20" s="183">
        <v>1445.6178889999996</v>
      </c>
      <c r="O20" s="196">
        <v>2254.3124159999993</v>
      </c>
      <c r="P20" s="285">
        <f t="shared" si="1"/>
        <v>31867.181065919347</v>
      </c>
      <c r="S20" s="144"/>
      <c r="T20" s="9"/>
    </row>
    <row r="21" spans="1:21" s="5" customFormat="1" ht="11.25" x14ac:dyDescent="0.2">
      <c r="A21" s="29"/>
      <c r="P21" s="4" t="s">
        <v>79</v>
      </c>
    </row>
    <row r="22" spans="1:21" s="8" customFormat="1" x14ac:dyDescent="0.2">
      <c r="A22" s="83"/>
      <c r="B22" s="84"/>
      <c r="C22" s="84"/>
      <c r="D22" s="84"/>
      <c r="E22" s="84"/>
      <c r="F22" s="84"/>
      <c r="G22" s="84"/>
      <c r="H22" s="84"/>
      <c r="I22" s="84"/>
      <c r="J22" s="84"/>
      <c r="K22" s="84"/>
      <c r="L22" s="84"/>
      <c r="M22" s="84"/>
      <c r="N22" s="84"/>
      <c r="O22" s="84"/>
      <c r="P22" s="83"/>
    </row>
    <row r="23" spans="1:21" s="8" customFormat="1" x14ac:dyDescent="0.2">
      <c r="A23" s="83"/>
      <c r="B23" s="84"/>
      <c r="C23" s="84"/>
      <c r="D23" s="84"/>
      <c r="E23" s="84"/>
      <c r="F23" s="84"/>
      <c r="G23" s="84"/>
      <c r="H23" s="84"/>
      <c r="I23" s="84"/>
      <c r="J23" s="84"/>
      <c r="K23" s="84"/>
      <c r="L23" s="84"/>
      <c r="M23" s="84"/>
      <c r="N23" s="84"/>
      <c r="O23" s="84"/>
      <c r="P23" s="84"/>
    </row>
    <row r="24" spans="1:21" s="8" customFormat="1" x14ac:dyDescent="0.2">
      <c r="A24" s="83"/>
      <c r="B24" s="84"/>
      <c r="C24" s="84"/>
      <c r="D24" s="84"/>
      <c r="E24" s="84"/>
      <c r="F24" s="84"/>
      <c r="G24" s="84"/>
      <c r="H24" s="84"/>
      <c r="I24" s="84"/>
      <c r="J24" s="84"/>
      <c r="K24" s="84"/>
      <c r="L24" s="84"/>
      <c r="M24" s="84"/>
      <c r="N24" s="84"/>
      <c r="O24" s="84"/>
      <c r="P24" s="84"/>
      <c r="Q24" s="85"/>
    </row>
    <row r="25" spans="1:21" s="8" customFormat="1" x14ac:dyDescent="0.2">
      <c r="A25" s="83"/>
      <c r="B25" s="84"/>
      <c r="C25" s="84"/>
      <c r="D25" s="84"/>
      <c r="E25" s="84"/>
      <c r="F25" s="84"/>
      <c r="G25" s="84"/>
      <c r="H25" s="84"/>
      <c r="I25" s="84"/>
      <c r="J25" s="84"/>
      <c r="K25" s="84"/>
      <c r="L25" s="84"/>
      <c r="M25" s="84"/>
      <c r="N25" s="84"/>
      <c r="O25" s="84"/>
      <c r="P25" s="84"/>
      <c r="Q25" s="85"/>
    </row>
    <row r="26" spans="1:21" s="8" customFormat="1" x14ac:dyDescent="0.2">
      <c r="A26" s="83"/>
      <c r="B26" s="84"/>
      <c r="C26" s="84"/>
      <c r="D26" s="84"/>
      <c r="E26" s="84"/>
      <c r="F26" s="84"/>
      <c r="G26" s="84"/>
      <c r="H26" s="84"/>
      <c r="I26" s="84"/>
      <c r="J26" s="84"/>
      <c r="K26" s="84"/>
      <c r="L26" s="84"/>
      <c r="M26" s="84"/>
      <c r="N26" s="84"/>
      <c r="O26" s="84"/>
      <c r="P26" s="84"/>
      <c r="S26" s="9"/>
    </row>
    <row r="27" spans="1:21" s="8" customFormat="1" x14ac:dyDescent="0.2">
      <c r="A27" s="83"/>
      <c r="B27" s="84"/>
      <c r="C27" s="84"/>
      <c r="D27" s="84"/>
      <c r="E27" s="84"/>
      <c r="F27" s="84"/>
      <c r="G27" s="84"/>
      <c r="H27" s="84"/>
      <c r="I27" s="84"/>
      <c r="J27" s="84"/>
      <c r="K27" s="84"/>
      <c r="L27" s="84"/>
      <c r="M27" s="84"/>
      <c r="N27" s="84"/>
      <c r="O27" s="84"/>
      <c r="P27" s="84"/>
    </row>
    <row r="28" spans="1:21" s="8" customFormat="1" x14ac:dyDescent="0.2">
      <c r="A28" s="83"/>
      <c r="B28" s="84"/>
      <c r="C28" s="84"/>
      <c r="D28" s="84"/>
      <c r="E28" s="84"/>
      <c r="F28" s="84"/>
      <c r="G28" s="84"/>
      <c r="H28" s="84"/>
      <c r="I28" s="84"/>
      <c r="J28" s="84"/>
      <c r="K28" s="84"/>
      <c r="L28" s="84"/>
      <c r="M28" s="84"/>
      <c r="N28" s="84"/>
      <c r="O28" s="84"/>
      <c r="P28" s="84"/>
    </row>
    <row r="29" spans="1:21" s="8" customFormat="1" x14ac:dyDescent="0.2">
      <c r="A29" s="83"/>
      <c r="B29" s="84"/>
      <c r="C29" s="84"/>
      <c r="D29" s="84"/>
      <c r="E29" s="84"/>
      <c r="F29" s="84"/>
      <c r="G29" s="84"/>
      <c r="H29" s="84"/>
      <c r="I29" s="84"/>
      <c r="J29" s="84"/>
      <c r="K29" s="84"/>
      <c r="L29" s="84"/>
      <c r="M29" s="84"/>
      <c r="N29" s="84"/>
      <c r="O29" s="84"/>
      <c r="P29" s="84"/>
    </row>
    <row r="30" spans="1:21" s="8" customFormat="1" x14ac:dyDescent="0.2">
      <c r="A30" s="83"/>
      <c r="B30" s="84"/>
      <c r="C30" s="84"/>
      <c r="D30" s="84"/>
      <c r="E30" s="84"/>
      <c r="F30" s="84"/>
      <c r="G30" s="84"/>
      <c r="H30" s="84"/>
      <c r="I30" s="84"/>
      <c r="J30" s="84"/>
      <c r="K30" s="84"/>
      <c r="L30" s="84"/>
      <c r="M30" s="84"/>
      <c r="N30" s="84"/>
      <c r="O30" s="84"/>
      <c r="P30" s="84"/>
    </row>
    <row r="31" spans="1:21" s="8" customFormat="1" x14ac:dyDescent="0.2">
      <c r="A31" s="83"/>
      <c r="B31" s="84"/>
      <c r="C31" s="84"/>
      <c r="D31" s="84"/>
      <c r="E31" s="84"/>
      <c r="F31" s="84"/>
      <c r="G31" s="84"/>
      <c r="H31" s="84"/>
      <c r="I31" s="84"/>
      <c r="J31" s="84"/>
      <c r="K31" s="84"/>
      <c r="L31" s="84"/>
      <c r="M31" s="84"/>
      <c r="N31" s="84"/>
      <c r="O31" s="84"/>
      <c r="P31" s="84"/>
    </row>
    <row r="32" spans="1:21" s="8" customFormat="1" x14ac:dyDescent="0.2">
      <c r="A32" s="83"/>
      <c r="B32" s="84"/>
      <c r="C32" s="84"/>
      <c r="D32" s="84"/>
      <c r="E32" s="84"/>
      <c r="F32" s="84"/>
      <c r="G32" s="84"/>
      <c r="H32" s="84"/>
      <c r="I32" s="84"/>
      <c r="J32" s="84"/>
      <c r="K32" s="84"/>
      <c r="L32" s="84"/>
      <c r="M32" s="84"/>
      <c r="N32" s="84"/>
      <c r="O32" s="84"/>
      <c r="P32" s="84"/>
    </row>
    <row r="33" spans="1:16" s="8" customFormat="1" x14ac:dyDescent="0.2">
      <c r="A33" s="83"/>
      <c r="B33" s="84"/>
      <c r="C33" s="84"/>
      <c r="D33" s="84"/>
      <c r="E33" s="84"/>
      <c r="F33" s="84"/>
      <c r="G33" s="84"/>
      <c r="H33" s="84"/>
      <c r="I33" s="84"/>
      <c r="J33" s="84"/>
      <c r="K33" s="84"/>
      <c r="L33" s="84"/>
      <c r="M33" s="84"/>
      <c r="N33" s="84"/>
      <c r="O33" s="84"/>
      <c r="P33" s="84"/>
    </row>
    <row r="34" spans="1:16" s="8" customFormat="1" x14ac:dyDescent="0.2">
      <c r="A34" s="83"/>
      <c r="B34" s="84"/>
      <c r="C34" s="84"/>
      <c r="D34" s="84"/>
      <c r="E34" s="84"/>
      <c r="F34" s="84"/>
      <c r="G34" s="84"/>
      <c r="H34" s="84"/>
      <c r="I34" s="84"/>
      <c r="J34" s="84"/>
      <c r="K34" s="84"/>
      <c r="L34" s="84"/>
      <c r="M34" s="84"/>
      <c r="N34" s="84"/>
      <c r="O34" s="84"/>
      <c r="P34" s="84"/>
    </row>
    <row r="35" spans="1:16" s="8" customFormat="1" x14ac:dyDescent="0.2">
      <c r="A35" s="83"/>
      <c r="B35" s="84"/>
      <c r="C35" s="84"/>
      <c r="D35" s="84"/>
      <c r="E35" s="84"/>
      <c r="F35" s="84"/>
      <c r="G35" s="84"/>
      <c r="H35" s="84"/>
      <c r="I35" s="84"/>
      <c r="J35" s="84"/>
      <c r="K35" s="84"/>
      <c r="L35" s="84"/>
      <c r="M35" s="84"/>
      <c r="N35" s="84"/>
      <c r="O35" s="84"/>
      <c r="P35" s="84"/>
    </row>
    <row r="36" spans="1:16" s="8" customFormat="1" x14ac:dyDescent="0.2">
      <c r="A36" s="83"/>
      <c r="B36" s="84"/>
      <c r="C36" s="84"/>
      <c r="D36" s="84"/>
      <c r="E36" s="84"/>
      <c r="F36" s="84"/>
      <c r="G36" s="84"/>
      <c r="H36" s="84"/>
      <c r="I36" s="84"/>
      <c r="J36" s="84"/>
      <c r="K36" s="84"/>
      <c r="L36" s="84"/>
      <c r="M36" s="84"/>
      <c r="N36" s="84"/>
      <c r="O36" s="84"/>
      <c r="P36" s="84"/>
    </row>
    <row r="37" spans="1:16" s="8" customFormat="1" x14ac:dyDescent="0.2">
      <c r="A37" s="83"/>
      <c r="B37" s="84"/>
      <c r="C37" s="84"/>
      <c r="D37" s="84"/>
      <c r="E37" s="84"/>
      <c r="F37" s="84"/>
      <c r="G37" s="84"/>
      <c r="H37" s="84"/>
      <c r="I37" s="84"/>
      <c r="J37" s="84"/>
      <c r="K37" s="84"/>
      <c r="L37" s="84"/>
      <c r="M37" s="84"/>
      <c r="N37" s="84"/>
      <c r="O37" s="84"/>
      <c r="P37" s="84"/>
    </row>
    <row r="38" spans="1:16" s="8" customFormat="1" x14ac:dyDescent="0.2">
      <c r="A38" s="83"/>
      <c r="B38" s="84"/>
      <c r="C38" s="84"/>
      <c r="D38" s="84"/>
      <c r="E38" s="84"/>
      <c r="F38" s="84"/>
      <c r="G38" s="84"/>
      <c r="H38" s="84"/>
      <c r="I38" s="84"/>
      <c r="J38" s="84"/>
      <c r="K38" s="84"/>
      <c r="L38" s="84"/>
      <c r="M38" s="84"/>
      <c r="N38" s="84"/>
      <c r="O38" s="84"/>
      <c r="P38" s="84"/>
    </row>
    <row r="39" spans="1:16" s="8" customFormat="1" x14ac:dyDescent="0.2">
      <c r="A39" s="83"/>
      <c r="B39" s="84"/>
      <c r="C39" s="84"/>
      <c r="D39" s="84"/>
      <c r="E39" s="84"/>
      <c r="F39" s="84"/>
      <c r="G39" s="84"/>
      <c r="H39" s="84"/>
      <c r="I39" s="84"/>
      <c r="J39" s="84"/>
      <c r="K39" s="84"/>
      <c r="L39" s="84"/>
      <c r="M39" s="84"/>
      <c r="N39" s="84"/>
      <c r="O39" s="84"/>
      <c r="P39" s="84"/>
    </row>
    <row r="40" spans="1:16" s="8" customFormat="1" x14ac:dyDescent="0.2">
      <c r="A40" s="83"/>
      <c r="B40" s="84"/>
      <c r="C40" s="84"/>
      <c r="D40" s="84"/>
      <c r="E40" s="84"/>
      <c r="F40" s="84"/>
      <c r="G40" s="84"/>
      <c r="H40" s="84"/>
      <c r="I40" s="84"/>
      <c r="J40" s="84"/>
      <c r="K40" s="84"/>
      <c r="L40" s="84"/>
      <c r="M40" s="84"/>
      <c r="N40" s="84"/>
      <c r="O40" s="84"/>
      <c r="P40" s="84"/>
    </row>
    <row r="41" spans="1:16" s="8" customFormat="1" x14ac:dyDescent="0.2">
      <c r="A41" s="83"/>
      <c r="B41" s="84"/>
      <c r="C41" s="84"/>
      <c r="D41" s="84"/>
      <c r="E41" s="84"/>
      <c r="F41" s="84"/>
      <c r="G41" s="84"/>
      <c r="H41" s="84"/>
      <c r="I41" s="84"/>
      <c r="J41" s="84"/>
      <c r="K41" s="84"/>
      <c r="L41" s="84"/>
      <c r="M41" s="84"/>
      <c r="N41" s="84"/>
      <c r="O41" s="84"/>
      <c r="P41" s="84"/>
    </row>
    <row r="42" spans="1:16" s="8" customFormat="1" x14ac:dyDescent="0.2">
      <c r="A42" s="3"/>
      <c r="B42" s="3"/>
      <c r="C42" s="3"/>
      <c r="D42" s="3"/>
      <c r="E42" s="3"/>
      <c r="F42" s="3"/>
      <c r="G42" s="3"/>
      <c r="H42" s="3"/>
      <c r="I42" s="3"/>
      <c r="J42" s="3"/>
      <c r="K42" s="3"/>
      <c r="L42" s="3"/>
      <c r="M42" s="3"/>
      <c r="N42" s="3"/>
      <c r="O42" s="3"/>
      <c r="P42" s="3"/>
    </row>
    <row r="44" spans="1:16" x14ac:dyDescent="0.2">
      <c r="C44" s="86"/>
    </row>
    <row r="45" spans="1:16" x14ac:dyDescent="0.2">
      <c r="C45" s="86"/>
    </row>
    <row r="46" spans="1:16" x14ac:dyDescent="0.2">
      <c r="C46" s="86"/>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FD8A3-F227-4498-8E45-4F902B35A850}"/>
</file>

<file path=customXml/itemProps2.xml><?xml version="1.0" encoding="utf-8"?>
<ds:datastoreItem xmlns:ds="http://schemas.openxmlformats.org/officeDocument/2006/customXml" ds:itemID="{1700FDBF-24EE-49AD-9484-577A3E7710B8}"/>
</file>

<file path=customXml/itemProps3.xml><?xml version="1.0" encoding="utf-8"?>
<ds:datastoreItem xmlns:ds="http://schemas.openxmlformats.org/officeDocument/2006/customXml" ds:itemID="{F6E00DC6-C587-491C-B97B-3881814CDB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50</vt:i4>
      </vt:variant>
    </vt:vector>
  </HeadingPairs>
  <TitlesOfParts>
    <vt:vector size="50"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10.6</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2021-07-01T08:10:06Z</cp:lastPrinted>
  <dcterms:created xsi:type="dcterms:W3CDTF">2006-03-02T11:20:40Z</dcterms:created>
  <dcterms:modified xsi:type="dcterms:W3CDTF">2021-07-01T08:13:29Z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