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theme/themeOverride24.xml" ContentType="application/vnd.openxmlformats-officedocument.themeOverride+xml"/>
  <Override PartName="/xl/charts/chart154.xml" ContentType="application/vnd.openxmlformats-officedocument.drawingml.chart+xml"/>
  <Override PartName="/xl/theme/themeOverride23.xml" ContentType="application/vnd.openxmlformats-officedocument.themeOverride+xml"/>
  <Override PartName="/xl/charts/chart153.xml" ContentType="application/vnd.openxmlformats-officedocument.drawingml.chart+xml"/>
  <Override PartName="/xl/charts/chart152.xml" ContentType="application/vnd.openxmlformats-officedocument.drawingml.chart+xml"/>
  <Override PartName="/xl/charts/chart151.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theme/themeOverride26.xml" ContentType="application/vnd.openxmlformats-officedocument.themeOverride+xml"/>
  <Override PartName="/xl/charts/chart159.xml" ContentType="application/vnd.openxmlformats-officedocument.drawingml.chart+xml"/>
  <Override PartName="/xl/theme/themeOverride25.xml" ContentType="application/vnd.openxmlformats-officedocument.themeOverride+xml"/>
  <Override PartName="/xl/charts/chart158.xml" ContentType="application/vnd.openxmlformats-officedocument.drawingml.chart+xml"/>
  <Override PartName="/xl/charts/chart157.xml" ContentType="application/vnd.openxmlformats-officedocument.drawingml.chart+xml"/>
  <Override PartName="/xl/drawings/drawing36.xml" ContentType="application/vnd.openxmlformats-officedocument.drawing+xml"/>
  <Override PartName="/xl/charts/chart150.xml" ContentType="application/vnd.openxmlformats-officedocument.drawingml.chart+xml"/>
  <Override PartName="/xl/theme/themeOverride22.xml" ContentType="application/vnd.openxmlformats-officedocument.themeOverride+xml"/>
  <Override PartName="/xl/charts/chart144.xml" ContentType="application/vnd.openxmlformats-officedocument.drawingml.chart+xml"/>
  <Override PartName="/xl/theme/themeOverride19.xml" ContentType="application/vnd.openxmlformats-officedocument.themeOverride+xml"/>
  <Override PartName="/xl/charts/chart143.xml" ContentType="application/vnd.openxmlformats-officedocument.drawingml.chart+xml"/>
  <Override PartName="/xl/charts/chart142.xml" ContentType="application/vnd.openxmlformats-officedocument.drawingml.chart+xml"/>
  <Override PartName="/xl/charts/chart141.xml" ContentType="application/vnd.openxmlformats-officedocument.drawingml.chart+xml"/>
  <Override PartName="/xl/theme/themeOverride20.xml" ContentType="application/vnd.openxmlformats-officedocument.themeOverride+xml"/>
  <Override PartName="/xl/charts/chart145.xml" ContentType="application/vnd.openxmlformats-officedocument.drawingml.chart+xml"/>
  <Override PartName="/xl/drawings/drawing35.xml" ContentType="application/vnd.openxmlformats-officedocument.drawing+xml"/>
  <Override PartName="/xl/charts/chart149.xml" ContentType="application/vnd.openxmlformats-officedocument.drawingml.chart+xml"/>
  <Override PartName="/xl/theme/themeOverride21.xml" ContentType="application/vnd.openxmlformats-officedocument.themeOverride+xml"/>
  <Override PartName="/xl/charts/chart148.xml" ContentType="application/vnd.openxmlformats-officedocument.drawingml.chart+xml"/>
  <Override PartName="/xl/charts/chart147.xml" ContentType="application/vnd.openxmlformats-officedocument.drawingml.chart+xml"/>
  <Override PartName="/xl/charts/chart146.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73.xml" ContentType="application/vnd.openxmlformats-officedocument.drawingml.chart+xml"/>
  <Override PartName="/xl/charts/chart172.xml" ContentType="application/vnd.openxmlformats-officedocument.drawingml.chart+xml"/>
  <Override PartName="/xl/theme/themeOverride31.xml" ContentType="application/vnd.openxmlformats-officedocument.themeOverride+xml"/>
  <Override PartName="/xl/charts/chart171.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charts/chart178.xml" ContentType="application/vnd.openxmlformats-officedocument.drawingml.chart+xml"/>
  <Override PartName="/xl/drawings/drawing43.xml" ContentType="application/vnd.openxmlformats-officedocument.drawing+xml"/>
  <Override PartName="/xl/charts/chart177.xml" ContentType="application/vnd.openxmlformats-officedocument.drawingml.chart+xml"/>
  <Override PartName="/xl/charts/chart176.xml" ContentType="application/vnd.openxmlformats-officedocument.drawingml.chart+xml"/>
  <Override PartName="/xl/drawings/drawing42.xml" ContentType="application/vnd.openxmlformats-officedocument.drawing+xml"/>
  <Override PartName="/xl/charts/chart170.xml" ContentType="application/vnd.openxmlformats-officedocument.drawingml.chart+xml"/>
  <Override PartName="/xl/theme/themeOverride28.xml" ContentType="application/vnd.openxmlformats-officedocument.themeOverride+xml"/>
  <Override PartName="/xl/charts/chart164.xml" ContentType="application/vnd.openxmlformats-officedocument.drawingml.chart+xml"/>
  <Override PartName="/xl/theme/themeOverride27.xml" ContentType="application/vnd.openxmlformats-officedocument.themeOverride+xml"/>
  <Override PartName="/xl/charts/chart163.xml" ContentType="application/vnd.openxmlformats-officedocument.drawingml.chart+xml"/>
  <Override PartName="/xl/charts/chart162.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theme/themeOverride30.xml" ContentType="application/vnd.openxmlformats-officedocument.themeOverride+xml"/>
  <Override PartName="/xl/charts/chart169.xml" ContentType="application/vnd.openxmlformats-officedocument.drawingml.chart+xml"/>
  <Override PartName="/xl/theme/themeOverride29.xml" ContentType="application/vnd.openxmlformats-officedocument.themeOverride+xml"/>
  <Override PartName="/xl/charts/chart168.xml" ContentType="application/vnd.openxmlformats-officedocument.drawingml.chart+xml"/>
  <Override PartName="/xl/charts/chart167.xml" ContentType="application/vnd.openxmlformats-officedocument.drawingml.chart+xml"/>
  <Override PartName="/xl/drawings/drawing34.xml" ContentType="application/vnd.openxmlformats-officedocument.drawing+xml"/>
  <Override PartName="/xl/charts/chart120.xml" ContentType="application/vnd.openxmlformats-officedocument.drawingml.chart+xml"/>
  <Override PartName="/xl/theme/themeOverride10.xml" ContentType="application/vnd.openxmlformats-officedocument.themeOverride+xml"/>
  <Override PartName="/xl/charts/chart119.xml" ContentType="application/vnd.openxmlformats-officedocument.drawingml.chart+xml"/>
  <Override PartName="/xl/theme/themeOverride9.xml" ContentType="application/vnd.openxmlformats-officedocument.themeOverride+xml"/>
  <Override PartName="/xl/charts/chart118.xml" ContentType="application/vnd.openxmlformats-officedocument.drawingml.chart+xml"/>
  <Override PartName="/xl/drawings/drawing30.xml" ContentType="application/vnd.openxmlformats-officedocument.drawing+xml"/>
  <Override PartName="/xl/charts/chart124.xml" ContentType="application/vnd.openxmlformats-officedocument.drawingml.chart+xml"/>
  <Override PartName="/xl/theme/themeOverride11.xml" ContentType="application/vnd.openxmlformats-officedocument.themeOverride+xml"/>
  <Override PartName="/xl/charts/chart123.xml" ContentType="application/vnd.openxmlformats-officedocument.drawingml.chart+xml"/>
  <Override PartName="/xl/charts/chart122.xml" ContentType="application/vnd.openxmlformats-officedocument.drawingml.chart+xml"/>
  <Override PartName="/xl/charts/chart121.xml" ContentType="application/vnd.openxmlformats-officedocument.drawingml.chart+xml"/>
  <Override PartName="/xl/charts/chart117.xml" ContentType="application/vnd.openxmlformats-officedocument.drawingml.chart+xml"/>
  <Override PartName="/xl/charts/chart116.xml" ContentType="application/vnd.openxmlformats-officedocument.drawingml.chart+xml"/>
  <Override PartName="/xl/drawings/drawing29.xml" ContentType="application/vnd.openxmlformats-officedocument.drawing+xml"/>
  <Override PartName="/xl/charts/chart111.xml" ContentType="application/vnd.openxmlformats-officedocument.drawingml.chart+xml"/>
  <Override PartName="/xl/drawings/drawing28.xml" ContentType="application/vnd.openxmlformats-officedocument.drawing+xml"/>
  <Override PartName="/xl/charts/chart110.xml" ContentType="application/vnd.openxmlformats-officedocument.drawingml.chart+xml"/>
  <Override PartName="/xl/charts/chart109.xml" ContentType="application/vnd.openxmlformats-officedocument.drawingml.chart+xml"/>
  <Override PartName="/xl/charts/chart108.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worksheets/sheet1.xml" ContentType="application/vnd.openxmlformats-officedocument.spreadsheetml.worksheet+xml"/>
  <Override PartName="/xl/charts/chart115.xml" ContentType="application/vnd.openxmlformats-officedocument.drawingml.chart+xml"/>
  <Override PartName="/xl/theme/themeOverride8.xml" ContentType="application/vnd.openxmlformats-officedocument.themeOverride+xml"/>
  <Override PartName="/xl/charts/chart114.xml" ContentType="application/vnd.openxmlformats-officedocument.drawingml.chart+xml"/>
  <Override PartName="/xl/theme/themeOverride12.xml" ContentType="application/vnd.openxmlformats-officedocument.themeOverride+xml"/>
  <Override PartName="/xl/charts/chart125.xml" ContentType="application/vnd.openxmlformats-officedocument.drawingml.chart+xml"/>
  <Override PartName="/xl/charts/chart135.xml" ContentType="application/vnd.openxmlformats-officedocument.drawingml.chart+xml"/>
  <Override PartName="/xl/theme/themeOverride16.xml" ContentType="application/vnd.openxmlformats-officedocument.themeOverride+xml"/>
  <Override PartName="/xl/charts/chart134.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40.xml" ContentType="application/vnd.openxmlformats-officedocument.drawingml.chart+xml"/>
  <Override PartName="/xl/theme/themeOverride18.xml" ContentType="application/vnd.openxmlformats-officedocument.themeOverride+xml"/>
  <Override PartName="/xl/charts/chart139.xml" ContentType="application/vnd.openxmlformats-officedocument.drawingml.chart+xml"/>
  <Override PartName="/xl/theme/themeOverride17.xml" ContentType="application/vnd.openxmlformats-officedocument.themeOverride+xml"/>
  <Override PartName="/xl/charts/chart138.xml" ContentType="application/vnd.openxmlformats-officedocument.drawingml.chart+xml"/>
  <Override PartName="/xl/theme/themeOverride15.xml" ContentType="application/vnd.openxmlformats-officedocument.themeOverride+xml"/>
  <Override PartName="/xl/charts/chart133.xml" ContentType="application/vnd.openxmlformats-officedocument.drawingml.chart+xml"/>
  <Override PartName="/xl/charts/chart132.xml" ContentType="application/vnd.openxmlformats-officedocument.drawingml.chart+xml"/>
  <Override PartName="/xl/charts/chart128.xml" ContentType="application/vnd.openxmlformats-officedocument.drawingml.chart+xml"/>
  <Override PartName="/xl/charts/chart127.xml" ContentType="application/vnd.openxmlformats-officedocument.drawingml.chart+xml"/>
  <Override PartName="/xl/charts/chart126.xml" ContentType="application/vnd.openxmlformats-officedocument.drawingml.chart+xml"/>
  <Override PartName="/xl/drawings/drawing31.xml" ContentType="application/vnd.openxmlformats-officedocument.drawing+xml"/>
  <Override PartName="/xl/theme/themeOverride13.xml" ContentType="application/vnd.openxmlformats-officedocument.themeOverride+xml"/>
  <Override PartName="/xl/charts/chart129.xml" ContentType="application/vnd.openxmlformats-officedocument.drawingml.chart+xml"/>
  <Override PartName="/xl/theme/themeOverride14.xml" ContentType="application/vnd.openxmlformats-officedocument.themeOverride+xml"/>
  <Override PartName="/xl/charts/chart131.xml" ContentType="application/vnd.openxmlformats-officedocument.drawingml.chart+xml"/>
  <Override PartName="/xl/drawings/drawing32.xml" ContentType="application/vnd.openxmlformats-officedocument.drawing+xml"/>
  <Override PartName="/xl/charts/chart130.xml" ContentType="application/vnd.openxmlformats-officedocument.drawingml.chart+xml"/>
  <Override PartName="/xl/charts/chart179.xml" ContentType="application/vnd.openxmlformats-officedocument.drawingml.chart+xml"/>
  <Override PartName="/xl/drawings/drawing4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harts/chart107.xml" ContentType="application/vnd.openxmlformats-officedocument.drawingml.chart+xml"/>
  <Override PartName="/xl/theme/themeOverride7.xml" ContentType="application/vnd.openxmlformats-officedocument.themeOverride+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30.xml" ContentType="application/vnd.openxmlformats-officedocument.drawingml.chart+xml"/>
  <Override PartName="/xl/charts/chart29.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theme/themeOverride3.xml" ContentType="application/vnd.openxmlformats-officedocument.themeOverride+xml"/>
  <Override PartName="/xl/charts/chart18.xml" ContentType="application/vnd.openxmlformats-officedocument.drawingml.chart+xml"/>
  <Override PartName="/xl/theme/themeOverride1.xml" ContentType="application/vnd.openxmlformats-officedocument.themeOverride+xml"/>
  <Override PartName="/xl/charts/chart12.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chart13.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xml"/>
  <Override PartName="/xl/charts/chart17.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106.xml" ContentType="application/vnd.openxmlformats-officedocument.drawingml.chart+xml"/>
  <Override PartName="/xl/charts/chart44.xml" ContentType="application/vnd.openxmlformats-officedocument.drawingml.chart+xml"/>
  <Override PartName="/xl/theme/themeOverride5.xml" ContentType="application/vnd.openxmlformats-officedocument.themeOverride+xml"/>
  <Override PartName="/xl/charts/chart43.xml" ContentType="application/vnd.openxmlformats-officedocument.drawingml.chart+xml"/>
  <Override PartName="/xl/charts/chart42.xml" ContentType="application/vnd.openxmlformats-officedocument.drawingml.chart+xml"/>
  <Override PartName="/xl/charts/chart45.xml" ContentType="application/vnd.openxmlformats-officedocument.drawingml.chart+xml"/>
  <Override PartName="/xl/charts/chart47.xml" ContentType="application/vnd.openxmlformats-officedocument.drawingml.chart+xml"/>
  <Override PartName="/xl/charts/chart46.xml" ContentType="application/vnd.openxmlformats-officedocument.drawingml.chart+xml"/>
  <Override PartName="/xl/drawings/drawing15.xml" ContentType="application/vnd.openxmlformats-officedocument.drawing+xml"/>
  <Override PartName="/xl/charts/chart41.xml" ContentType="application/vnd.openxmlformats-officedocument.drawingml.chart+xml"/>
  <Override PartName="/xl/drawings/drawing14.xml" ContentType="application/vnd.openxmlformats-officedocument.drawing+xml"/>
  <Override PartName="/xl/drawings/drawing13.xml" ContentType="application/vnd.openxmlformats-officedocument.drawing+xml"/>
  <Override PartName="/xl/charts/chart35.xml" ContentType="application/vnd.openxmlformats-officedocument.drawingml.chart+xml"/>
  <Override PartName="/xl/charts/chart34.xml" ContentType="application/vnd.openxmlformats-officedocument.drawingml.chart+xml"/>
  <Override PartName="/xl/drawings/drawing12.xml" ContentType="application/vnd.openxmlformats-officedocument.drawing+xml"/>
  <Override PartName="/xl/charts/chart33.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40.xml" ContentType="application/vnd.openxmlformats-officedocument.drawingml.chart+xml"/>
  <Override PartName="/xl/theme/themeOverride4.xml" ContentType="application/vnd.openxmlformats-officedocument.themeOverride+xml"/>
  <Override PartName="/xl/charts/chart39.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49.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charts/chart48.xml" ContentType="application/vnd.openxmlformats-officedocument.drawingml.chart+xml"/>
  <Override PartName="/xl/theme/themeOverride6.xml" ContentType="application/vnd.openxmlformats-officedocument.themeOverride+xml"/>
  <Override PartName="/xl/charts/chart83.xml" ContentType="application/vnd.openxmlformats-officedocument.drawingml.chart+xml"/>
  <Override PartName="/xl/charts/chart82.xml" ContentType="application/vnd.openxmlformats-officedocument.drawingml.chart+xml"/>
  <Override PartName="/xl/charts/chart81.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8.xml" ContentType="application/vnd.openxmlformats-officedocument.drawingml.chart+xml"/>
  <Override PartName="/xl/charts/chart87.xml" ContentType="application/vnd.openxmlformats-officedocument.drawingml.chart+xml"/>
  <Override PartName="/xl/charts/chart86.xml" ContentType="application/vnd.openxmlformats-officedocument.drawingml.chart+xml"/>
  <Override PartName="/xl/drawings/drawing22.xml" ContentType="application/vnd.openxmlformats-officedocument.drawing+xml"/>
  <Override PartName="/xl/charts/chart75.xml" ContentType="application/vnd.openxmlformats-officedocument.drawingml.chart+xml"/>
  <Override PartName="/xl/charts/chart74.xml" ContentType="application/vnd.openxmlformats-officedocument.drawingml.chart+xml"/>
  <Override PartName="/xl/charts/chart73.xml" ContentType="application/vnd.openxmlformats-officedocument.drawingml.chart+xml"/>
  <Override PartName="/xl/charts/chart72.xml" ContentType="application/vnd.openxmlformats-officedocument.drawingml.chart+xml"/>
  <Override PartName="/xl/charts/chart71.xml" ContentType="application/vnd.openxmlformats-officedocument.drawingml.chart+xml"/>
  <Override PartName="/xl/drawings/drawing21.xml" ContentType="application/vnd.openxmlformats-officedocument.drawing+xml"/>
  <Override PartName="/xl/charts/chart49.xml" ContentType="application/vnd.openxmlformats-officedocument.drawingml.chart+xml"/>
  <Override PartName="/xl/charts/chart80.xml" ContentType="application/vnd.openxmlformats-officedocument.drawingml.chart+xml"/>
  <Override PartName="/xl/charts/chart79.xml" ContentType="application/vnd.openxmlformats-officedocument.drawingml.chart+xml"/>
  <Override PartName="/xl/charts/chart78.xml" ContentType="application/vnd.openxmlformats-officedocument.drawingml.chart+xml"/>
  <Override PartName="/xl/charts/chart77.xml" ContentType="application/vnd.openxmlformats-officedocument.drawingml.chart+xml"/>
  <Override PartName="/xl/charts/chart76.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drawings/drawing26.xml" ContentType="application/vnd.openxmlformats-officedocument.drawing+xml"/>
  <Override PartName="/xl/charts/chart100.xml" ContentType="application/vnd.openxmlformats-officedocument.drawingml.chart+xml"/>
  <Override PartName="/xl/charts/chart99.xml" ContentType="application/vnd.openxmlformats-officedocument.drawingml.chart+xml"/>
  <Override PartName="/xl/charts/chart98.xml" ContentType="application/vnd.openxmlformats-officedocument.drawingml.chart+xml"/>
  <Override PartName="/xl/charts/chart97.xml" ContentType="application/vnd.openxmlformats-officedocument.drawingml.chart+xml"/>
  <Override PartName="/xl/charts/chart101.xml" ContentType="application/vnd.openxmlformats-officedocument.drawingml.chart+xml"/>
  <Override PartName="/xl/drawings/drawing27.xml" ContentType="application/vnd.openxmlformats-officedocument.drawing+xml"/>
  <Override PartName="/xl/charts/chart105.xml" ContentType="application/vnd.openxmlformats-officedocument.drawingml.chart+xml"/>
  <Override PartName="/xl/charts/chart104.xml" ContentType="application/vnd.openxmlformats-officedocument.drawingml.chart+xml"/>
  <Override PartName="/xl/charts/chart103.xml" ContentType="application/vnd.openxmlformats-officedocument.drawingml.chart+xml"/>
  <Override PartName="/xl/charts/chart102.xml" ContentType="application/vnd.openxmlformats-officedocument.drawingml.chart+xml"/>
  <Override PartName="/xl/charts/chart96.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drawings/drawing25.xml" ContentType="application/vnd.openxmlformats-officedocument.drawing+xml"/>
  <Override PartName="/xl/charts/chart95.xml" ContentType="application/vnd.openxmlformats-officedocument.drawingml.chart+xml"/>
  <Override PartName="/xl/charts/chart60.xml" ContentType="application/vnd.openxmlformats-officedocument.drawingml.chart+xml"/>
  <Override PartName="/xl/charts/chart59.xml" ContentType="application/vnd.openxmlformats-officedocument.drawingml.chart+xml"/>
  <Override PartName="/xl/charts/chart58.xml" ContentType="application/vnd.openxmlformats-officedocument.drawingml.chart+xml"/>
  <Override PartName="/xl/charts/chart57.xml" ContentType="application/vnd.openxmlformats-officedocument.drawingml.chart+xml"/>
  <Override PartName="/xl/drawings/drawing18.xml" ContentType="application/vnd.openxmlformats-officedocument.drawing+xml"/>
  <Override PartName="/xl/charts/chart64.xml" ContentType="application/vnd.openxmlformats-officedocument.drawingml.chart+xml"/>
  <Override PartName="/xl/charts/chart63.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56.xml" ContentType="application/vnd.openxmlformats-officedocument.drawingml.chart+xml"/>
  <Override PartName="/xl/drawings/drawing16.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charts/chart70.xml" ContentType="application/vnd.openxmlformats-officedocument.drawingml.chart+xml"/>
  <Override PartName="/xl/charts/chart67.xml" ContentType="application/vnd.openxmlformats-officedocument.drawingml.chart+xml"/>
  <Override PartName="/xl/drawings/drawing20.xml" ContentType="application/vnd.openxmlformats-officedocument.drawing+xml"/>
  <Override PartName="/xl/charts/chart68.xml" ContentType="application/vnd.openxmlformats-officedocument.drawingml.chart+xml"/>
  <Override PartName="/xl/drawings/drawing19.xml" ContentType="application/vnd.openxmlformats-officedocument.drawing+xml"/>
  <Override PartName="/xl/charts/chart69.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S:\NOVÁ STATISTIKA\Zprávy TEPLO\Roční zprávy TEPLO\RZ Teplo 2019_cz\v5 - final\"/>
    </mc:Choice>
  </mc:AlternateContent>
  <xr:revisionPtr revIDLastSave="0" documentId="13_ncr:1_{7CC16805-FA53-423E-A99D-1AC5F42D5FCB}" xr6:coauthVersionLast="36" xr6:coauthVersionMax="36" xr10:uidLastSave="{00000000-0000-0000-0000-000000000000}"/>
  <bookViews>
    <workbookView xWindow="-120" yWindow="-120" windowWidth="29040" windowHeight="15840" tabRatio="946" xr2:uid="{00000000-000D-0000-FFFF-FFFF00000000}"/>
  </bookViews>
  <sheets>
    <sheet name="Titulní" sheetId="169" r:id="rId1"/>
    <sheet name="Obsah" sheetId="27" r:id="rId2"/>
    <sheet name="Úvod" sheetId="170" r:id="rId3"/>
    <sheet name="1" sheetId="51" r:id="rId4"/>
    <sheet name="2" sheetId="105"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67" r:id="rId48"/>
    <sheet name="10.5" sheetId="168" r:id="rId49"/>
  </sheets>
  <definedNames>
    <definedName name="Datum_OTE">"2. 5. 2017"</definedName>
    <definedName name="_xlnm.Print_Area" localSheetId="3">'1'!$A$1:$B$40</definedName>
    <definedName name="_xlnm.Print_Area" localSheetId="44">'10.1'!$A$1:$L$30</definedName>
    <definedName name="_xlnm.Print_Area" localSheetId="4">'2'!$A$1:$I$67</definedName>
    <definedName name="_xlnm.Print_Area" localSheetId="43">'9'!$A$1:$P$45</definedName>
    <definedName name="_xlnm.Print_Area" localSheetId="1">Obsah!$A$1:$K$40</definedName>
    <definedName name="_xlnm.Print_Area" localSheetId="0">Titulní!$A$1:$J$63</definedName>
    <definedName name="_xlnm.Print_Area" localSheetId="2">Úvod!$A$1:$I$63</definedName>
  </definedNames>
  <calcPr calcId="191029"/>
</workbook>
</file>

<file path=xl/calcChain.xml><?xml version="1.0" encoding="utf-8"?>
<calcChain xmlns="http://schemas.openxmlformats.org/spreadsheetml/2006/main">
  <c r="O1" i="168" l="1"/>
  <c r="L1" i="167" l="1"/>
  <c r="M1" i="163"/>
  <c r="N1" i="166"/>
  <c r="L1" i="162"/>
  <c r="P1" i="161"/>
  <c r="O1" i="160"/>
  <c r="O1" i="159"/>
  <c r="O1" i="158"/>
  <c r="O1" i="157"/>
  <c r="O1" i="156"/>
  <c r="O1" i="155"/>
  <c r="O1" i="154"/>
  <c r="O1" i="153"/>
  <c r="O1" i="152"/>
  <c r="O1" i="151"/>
  <c r="O1" i="150"/>
  <c r="O1" i="149"/>
  <c r="O1" i="148"/>
  <c r="O2" i="146"/>
  <c r="J1" i="57"/>
  <c r="N1" i="129"/>
  <c r="M1" i="77"/>
  <c r="N1" i="147"/>
  <c r="P1" i="130"/>
  <c r="N1" i="131"/>
  <c r="N1" i="53"/>
  <c r="P1" i="132"/>
  <c r="N1" i="127"/>
  <c r="N1" i="128"/>
  <c r="H6" i="162" l="1"/>
  <c r="H7" i="162" s="1"/>
  <c r="E13" i="162"/>
  <c r="D14" i="162"/>
  <c r="C13" i="162"/>
  <c r="B14" i="162"/>
  <c r="E9" i="162"/>
  <c r="D8" i="162"/>
  <c r="C9" i="162"/>
  <c r="B9" i="162"/>
  <c r="F11" i="162"/>
  <c r="F6" i="162"/>
  <c r="C4" i="167"/>
  <c r="J4" i="163"/>
  <c r="J23" i="163"/>
  <c r="C23" i="163"/>
  <c r="C4" i="163"/>
  <c r="D13" i="162" l="1"/>
  <c r="C14" i="162"/>
  <c r="E14" i="162"/>
  <c r="C8" i="162"/>
  <c r="E8" i="162"/>
  <c r="D9" i="162"/>
  <c r="F12" i="162"/>
  <c r="F7" i="162"/>
  <c r="B8" i="162"/>
  <c r="B13" i="162"/>
  <c r="F9" i="162" l="1"/>
  <c r="F8" i="162"/>
  <c r="F14" i="162"/>
  <c r="F13" i="162"/>
  <c r="N10" i="166" l="1"/>
  <c r="N5" i="166" l="1"/>
  <c r="B4" i="167" l="1"/>
  <c r="B23" i="163" l="1"/>
  <c r="I23" i="163"/>
  <c r="N9" i="166" l="1"/>
  <c r="N4" i="166"/>
  <c r="I4" i="163" l="1"/>
  <c r="B4" i="163" l="1"/>
  <c r="A23" i="7" l="1"/>
  <c r="A21" i="7" l="1"/>
  <c r="A20" i="7"/>
  <c r="A18" i="7" l="1"/>
  <c r="A22" i="7" l="1"/>
  <c r="A19" i="7" l="1"/>
  <c r="M1" i="113" l="1"/>
  <c r="M1" i="117"/>
  <c r="M1" i="123"/>
  <c r="M1" i="121"/>
  <c r="M1" i="114"/>
  <c r="M1" i="120"/>
  <c r="M1" i="119"/>
  <c r="M1" i="115"/>
  <c r="M1" i="124"/>
  <c r="M1" i="122"/>
  <c r="M1" i="112"/>
  <c r="M1" i="116"/>
  <c r="M1" i="118"/>
  <c r="E12" i="167" l="1"/>
  <c r="E10" i="167"/>
  <c r="E8" i="167"/>
  <c r="E13" i="167"/>
  <c r="E18" i="167"/>
  <c r="E9" i="167"/>
  <c r="F16" i="167" l="1"/>
  <c r="E16" i="167"/>
  <c r="E5" i="167"/>
  <c r="F5" i="167"/>
  <c r="F17" i="167"/>
  <c r="E17" i="167"/>
  <c r="F19" i="167"/>
  <c r="E19" i="167"/>
  <c r="E20" i="167"/>
  <c r="F20" i="167"/>
  <c r="E6" i="167"/>
  <c r="F6" i="167"/>
  <c r="F15" i="167"/>
  <c r="E15" i="167"/>
  <c r="F14" i="167"/>
  <c r="E14" i="167"/>
  <c r="F7" i="167"/>
  <c r="E7" i="167"/>
  <c r="F11" i="167"/>
  <c r="E11" i="167"/>
  <c r="E4" i="167" l="1"/>
  <c r="F4" i="167"/>
  <c r="M7" i="128" l="1"/>
  <c r="L7" i="128"/>
  <c r="H7" i="128"/>
  <c r="J7" i="128"/>
  <c r="D7" i="128"/>
  <c r="N9" i="128"/>
  <c r="F7" i="128"/>
  <c r="I7" i="128"/>
  <c r="N17" i="128"/>
  <c r="G7" i="128"/>
  <c r="N20" i="128"/>
  <c r="N16" i="128"/>
  <c r="N12" i="128"/>
  <c r="K7" i="128"/>
  <c r="K6" i="128" s="1"/>
  <c r="N23" i="128"/>
  <c r="N15" i="128"/>
  <c r="C7" i="128"/>
  <c r="N19" i="128"/>
  <c r="N22" i="128"/>
  <c r="N18" i="128"/>
  <c r="N14" i="128"/>
  <c r="N10" i="128"/>
  <c r="N13" i="128"/>
  <c r="N21" i="128"/>
  <c r="N11" i="128"/>
  <c r="E7" i="128"/>
  <c r="B7" i="128"/>
  <c r="N8" i="128"/>
  <c r="L21" i="7"/>
  <c r="D21" i="7"/>
  <c r="M20" i="7"/>
  <c r="I20" i="7"/>
  <c r="J19" i="7"/>
  <c r="G21" i="7"/>
  <c r="C21" i="7"/>
  <c r="L20" i="7"/>
  <c r="D20" i="7"/>
  <c r="M19" i="7"/>
  <c r="I19" i="7"/>
  <c r="F21" i="7"/>
  <c r="G20" i="7"/>
  <c r="D19" i="7"/>
  <c r="J21" i="7"/>
  <c r="C20" i="7"/>
  <c r="L19" i="7"/>
  <c r="M21" i="7"/>
  <c r="I21" i="7"/>
  <c r="J20" i="7"/>
  <c r="F20" i="7"/>
  <c r="G19" i="7"/>
  <c r="C19" i="7"/>
  <c r="F19" i="7"/>
  <c r="E18" i="163"/>
  <c r="F19" i="163" l="1"/>
  <c r="E19" i="163"/>
  <c r="E9" i="163"/>
  <c r="F9" i="163"/>
  <c r="E13" i="163"/>
  <c r="F13" i="163"/>
  <c r="F5" i="163"/>
  <c r="E5" i="163"/>
  <c r="F17" i="163"/>
  <c r="E17" i="163"/>
  <c r="B6" i="128"/>
  <c r="F14" i="163"/>
  <c r="E14" i="163"/>
  <c r="E12" i="163"/>
  <c r="F12" i="163"/>
  <c r="F20" i="163"/>
  <c r="E20" i="163"/>
  <c r="F6" i="163"/>
  <c r="E6" i="163"/>
  <c r="F7" i="163"/>
  <c r="E7" i="163"/>
  <c r="E8" i="163"/>
  <c r="F8" i="163"/>
  <c r="E10" i="163"/>
  <c r="F10" i="163"/>
  <c r="E11" i="163"/>
  <c r="F11" i="163"/>
  <c r="F16" i="163"/>
  <c r="E16" i="163"/>
  <c r="E15" i="163"/>
  <c r="F15" i="163"/>
  <c r="I22" i="147"/>
  <c r="M22" i="147"/>
  <c r="E6" i="128"/>
  <c r="E22" i="147"/>
  <c r="G5" i="147"/>
  <c r="I5" i="147"/>
  <c r="C5" i="147"/>
  <c r="G14" i="147"/>
  <c r="E5" i="147"/>
  <c r="C14" i="147"/>
  <c r="H22" i="147"/>
  <c r="D22" i="147"/>
  <c r="J14" i="147"/>
  <c r="F14" i="147"/>
  <c r="L6" i="131"/>
  <c r="D6" i="131"/>
  <c r="F5" i="147"/>
  <c r="J13" i="57"/>
  <c r="H6" i="128"/>
  <c r="D6" i="77"/>
  <c r="B5" i="77" s="1"/>
  <c r="N7" i="127"/>
  <c r="J9" i="57"/>
  <c r="C4" i="57"/>
  <c r="J6" i="77"/>
  <c r="H5" i="77" s="1"/>
  <c r="J17" i="57"/>
  <c r="K7" i="129"/>
  <c r="J14" i="57"/>
  <c r="D4" i="57"/>
  <c r="F4" i="57"/>
  <c r="J15" i="57"/>
  <c r="N9" i="129"/>
  <c r="H4" i="57"/>
  <c r="H7" i="129"/>
  <c r="J6" i="57"/>
  <c r="F6" i="77"/>
  <c r="J16" i="57"/>
  <c r="N12" i="129"/>
  <c r="L7" i="129"/>
  <c r="I7" i="129"/>
  <c r="L6" i="77"/>
  <c r="J7" i="57"/>
  <c r="H6" i="77"/>
  <c r="F7" i="129"/>
  <c r="E4" i="57"/>
  <c r="J8" i="57"/>
  <c r="J7" i="129"/>
  <c r="I4" i="57"/>
  <c r="J18" i="57"/>
  <c r="B6" i="77"/>
  <c r="N13" i="129"/>
  <c r="G4" i="57"/>
  <c r="E6" i="77"/>
  <c r="N10" i="129"/>
  <c r="N14" i="129"/>
  <c r="N11" i="129"/>
  <c r="J10" i="57"/>
  <c r="I6" i="77"/>
  <c r="J11" i="57"/>
  <c r="C6" i="77"/>
  <c r="N15" i="129"/>
  <c r="J12" i="57"/>
  <c r="G6" i="77"/>
  <c r="E5" i="77" s="1"/>
  <c r="K6" i="77"/>
  <c r="C7" i="129"/>
  <c r="E7" i="129"/>
  <c r="M7" i="129"/>
  <c r="G7" i="129"/>
  <c r="D7" i="129"/>
  <c r="J5" i="57"/>
  <c r="B4" i="57"/>
  <c r="B7" i="129"/>
  <c r="N8" i="129"/>
  <c r="M6" i="77"/>
  <c r="K5" i="77" s="1"/>
  <c r="M4" i="132"/>
  <c r="M6" i="127"/>
  <c r="M7" i="53"/>
  <c r="P14" i="130"/>
  <c r="K5" i="147"/>
  <c r="M5" i="147"/>
  <c r="K14" i="147"/>
  <c r="L22" i="147"/>
  <c r="J5" i="147"/>
  <c r="N12" i="147"/>
  <c r="N8" i="147"/>
  <c r="D5" i="147"/>
  <c r="H14" i="147"/>
  <c r="P6" i="130"/>
  <c r="K22" i="147"/>
  <c r="D14" i="147"/>
  <c r="N18" i="147"/>
  <c r="N24" i="147"/>
  <c r="G22" i="147"/>
  <c r="N11" i="147"/>
  <c r="N7" i="147"/>
  <c r="C22" i="147"/>
  <c r="E4" i="132"/>
  <c r="M14" i="147"/>
  <c r="N21" i="147"/>
  <c r="N17" i="147"/>
  <c r="I14" i="147"/>
  <c r="D4" i="130"/>
  <c r="N10" i="147"/>
  <c r="E14" i="147"/>
  <c r="C4" i="130"/>
  <c r="I4" i="130"/>
  <c r="N20" i="147"/>
  <c r="N16" i="147"/>
  <c r="J22" i="147"/>
  <c r="N13" i="147"/>
  <c r="N9" i="147"/>
  <c r="F22" i="147"/>
  <c r="F4" i="130"/>
  <c r="L5" i="147"/>
  <c r="N19" i="147"/>
  <c r="N6" i="128"/>
  <c r="N25" i="147"/>
  <c r="H5" i="147"/>
  <c r="L14" i="147"/>
  <c r="P18" i="132"/>
  <c r="L4" i="132"/>
  <c r="P17" i="132"/>
  <c r="H4" i="132"/>
  <c r="L6" i="127"/>
  <c r="P13" i="130"/>
  <c r="F7" i="53"/>
  <c r="I6" i="131"/>
  <c r="P20" i="130"/>
  <c r="P15" i="130"/>
  <c r="F4" i="132"/>
  <c r="P6" i="132"/>
  <c r="D7" i="53"/>
  <c r="C6" i="131"/>
  <c r="J7" i="53"/>
  <c r="M6" i="131"/>
  <c r="F6" i="131"/>
  <c r="C6" i="127"/>
  <c r="I7" i="53"/>
  <c r="P7" i="132"/>
  <c r="G6" i="131"/>
  <c r="J6" i="131"/>
  <c r="P19" i="130"/>
  <c r="I6" i="127"/>
  <c r="G6" i="127"/>
  <c r="J4" i="132"/>
  <c r="P14" i="132"/>
  <c r="L7" i="53"/>
  <c r="P10" i="130"/>
  <c r="D4" i="132"/>
  <c r="P7" i="130"/>
  <c r="C4" i="132"/>
  <c r="F6" i="127"/>
  <c r="P11" i="132"/>
  <c r="I4" i="132"/>
  <c r="J6" i="127"/>
  <c r="G4" i="132"/>
  <c r="E4" i="130"/>
  <c r="P8" i="130"/>
  <c r="P11" i="130"/>
  <c r="P17" i="130"/>
  <c r="K4" i="132"/>
  <c r="P15" i="132"/>
  <c r="O4" i="132"/>
  <c r="J4" i="130"/>
  <c r="G4" i="130"/>
  <c r="G7" i="53"/>
  <c r="N4" i="132"/>
  <c r="P9" i="132"/>
  <c r="M4" i="130"/>
  <c r="P12" i="130"/>
  <c r="K4" i="130"/>
  <c r="P12" i="132"/>
  <c r="P20" i="132"/>
  <c r="C7" i="53"/>
  <c r="P8" i="132"/>
  <c r="P19" i="132"/>
  <c r="H4" i="130"/>
  <c r="P16" i="130"/>
  <c r="N4" i="130"/>
  <c r="P10" i="132"/>
  <c r="L4" i="130"/>
  <c r="O4" i="130"/>
  <c r="P13" i="132"/>
  <c r="P18" i="130"/>
  <c r="P16" i="132"/>
  <c r="D6" i="127"/>
  <c r="P9" i="130"/>
  <c r="J18" i="7"/>
  <c r="C18" i="7"/>
  <c r="I18" i="7"/>
  <c r="E6" i="127"/>
  <c r="N10" i="127"/>
  <c r="N18" i="127"/>
  <c r="K7" i="53"/>
  <c r="N13" i="53"/>
  <c r="N15" i="53"/>
  <c r="N9" i="131"/>
  <c r="B6" i="127"/>
  <c r="N20" i="127"/>
  <c r="E7" i="53"/>
  <c r="N19" i="53"/>
  <c r="N12" i="127"/>
  <c r="K6" i="127"/>
  <c r="N8" i="127"/>
  <c r="N14" i="127"/>
  <c r="N9" i="53"/>
  <c r="N23" i="53"/>
  <c r="H6" i="127"/>
  <c r="N9" i="127"/>
  <c r="N16" i="127"/>
  <c r="N11" i="53"/>
  <c r="H6" i="131"/>
  <c r="N11" i="127"/>
  <c r="N15" i="127"/>
  <c r="N19" i="127"/>
  <c r="H7" i="53"/>
  <c r="N10" i="53"/>
  <c r="N14" i="53"/>
  <c r="N18" i="53"/>
  <c r="N22" i="53"/>
  <c r="K6" i="131"/>
  <c r="N8" i="131"/>
  <c r="N12" i="131"/>
  <c r="N16" i="131"/>
  <c r="N20" i="131"/>
  <c r="N13" i="131"/>
  <c r="N17" i="131"/>
  <c r="P5" i="130"/>
  <c r="B4" i="130"/>
  <c r="N13" i="127"/>
  <c r="N17" i="127"/>
  <c r="B4" i="132"/>
  <c r="P5" i="132"/>
  <c r="B7" i="53"/>
  <c r="N8" i="53"/>
  <c r="N12" i="53"/>
  <c r="N16" i="53"/>
  <c r="N20" i="53"/>
  <c r="E6" i="131"/>
  <c r="N10" i="131"/>
  <c r="N14" i="131"/>
  <c r="N18" i="131"/>
  <c r="N17" i="53"/>
  <c r="N21" i="53"/>
  <c r="N7" i="131"/>
  <c r="B6" i="131"/>
  <c r="N11" i="131"/>
  <c r="N15" i="131"/>
  <c r="N19" i="131"/>
  <c r="L18" i="7"/>
  <c r="M18" i="7"/>
  <c r="D4" i="163"/>
  <c r="G18" i="7"/>
  <c r="F18" i="7"/>
  <c r="D18" i="7"/>
  <c r="N23" i="147"/>
  <c r="B22" i="147"/>
  <c r="B5" i="147"/>
  <c r="N6" i="147"/>
  <c r="N15" i="147"/>
  <c r="B14" i="147"/>
  <c r="L18" i="163"/>
  <c r="E37" i="163" l="1"/>
  <c r="F37" i="163"/>
  <c r="L15" i="163"/>
  <c r="M15" i="163"/>
  <c r="F30" i="163"/>
  <c r="E30" i="163"/>
  <c r="F32" i="163"/>
  <c r="E32" i="163"/>
  <c r="F29" i="163"/>
  <c r="E29" i="163"/>
  <c r="L30" i="163"/>
  <c r="M30" i="163"/>
  <c r="E4" i="163"/>
  <c r="F4" i="163"/>
  <c r="L14" i="163"/>
  <c r="M14" i="163"/>
  <c r="F35" i="163"/>
  <c r="E35" i="163"/>
  <c r="L33" i="163"/>
  <c r="M33" i="163"/>
  <c r="L6" i="163"/>
  <c r="M6" i="163"/>
  <c r="M28" i="163"/>
  <c r="L28" i="163"/>
  <c r="L26" i="163"/>
  <c r="M26" i="163"/>
  <c r="M12" i="163"/>
  <c r="L12" i="163"/>
  <c r="M37" i="163"/>
  <c r="L37" i="163"/>
  <c r="L29" i="163"/>
  <c r="M29" i="163"/>
  <c r="L24" i="163"/>
  <c r="M24" i="163"/>
  <c r="E24" i="163"/>
  <c r="F24" i="163"/>
  <c r="E25" i="163"/>
  <c r="F25" i="163"/>
  <c r="E28" i="163"/>
  <c r="F28" i="163"/>
  <c r="L32" i="163"/>
  <c r="M32" i="163"/>
  <c r="F31" i="163"/>
  <c r="E31" i="163"/>
  <c r="M25" i="163"/>
  <c r="L25" i="163"/>
  <c r="L17" i="163"/>
  <c r="M17" i="163"/>
  <c r="L16" i="163"/>
  <c r="M16" i="163"/>
  <c r="L35" i="163"/>
  <c r="M35" i="163"/>
  <c r="L13" i="163"/>
  <c r="M13" i="163"/>
  <c r="E27" i="163"/>
  <c r="F27" i="163"/>
  <c r="L19" i="163"/>
  <c r="M19" i="163"/>
  <c r="L31" i="163"/>
  <c r="M31" i="163"/>
  <c r="L9" i="163"/>
  <c r="M9" i="163"/>
  <c r="M10" i="163"/>
  <c r="L10" i="163"/>
  <c r="L36" i="163"/>
  <c r="M36" i="163"/>
  <c r="E26" i="163"/>
  <c r="F26" i="163"/>
  <c r="L5" i="163"/>
  <c r="M5" i="163"/>
  <c r="L8" i="163"/>
  <c r="M8" i="163"/>
  <c r="M27" i="163"/>
  <c r="L27" i="163"/>
  <c r="M11" i="163"/>
  <c r="L11" i="163"/>
  <c r="F33" i="163"/>
  <c r="E33" i="163"/>
  <c r="F34" i="163"/>
  <c r="E34" i="163"/>
  <c r="L7" i="163"/>
  <c r="M7" i="163"/>
  <c r="E36" i="163"/>
  <c r="F36" i="163"/>
  <c r="L20" i="163"/>
  <c r="M20" i="163"/>
  <c r="L34" i="163"/>
  <c r="M34" i="163"/>
  <c r="L8" i="166"/>
  <c r="L7" i="166"/>
  <c r="G7" i="166"/>
  <c r="G8" i="166"/>
  <c r="M8" i="166"/>
  <c r="M7" i="166"/>
  <c r="I8" i="166"/>
  <c r="I7" i="166"/>
  <c r="D7" i="166"/>
  <c r="D8" i="166"/>
  <c r="J8" i="166"/>
  <c r="J7" i="166"/>
  <c r="C8" i="166"/>
  <c r="C7" i="166"/>
  <c r="F7" i="166"/>
  <c r="F8" i="166"/>
  <c r="B5" i="131"/>
  <c r="H5" i="131"/>
  <c r="K6" i="53"/>
  <c r="K6" i="129"/>
  <c r="J4" i="57"/>
  <c r="H6" i="129"/>
  <c r="E6" i="129"/>
  <c r="B6" i="129"/>
  <c r="N6" i="129"/>
  <c r="N14" i="147"/>
  <c r="E5" i="127"/>
  <c r="E5" i="131"/>
  <c r="P4" i="130"/>
  <c r="H5" i="127"/>
  <c r="H6" i="53"/>
  <c r="N5" i="147"/>
  <c r="P4" i="132"/>
  <c r="N22" i="147"/>
  <c r="K5" i="131"/>
  <c r="B5" i="127"/>
  <c r="K5" i="127"/>
  <c r="N5" i="127"/>
  <c r="E6" i="53"/>
  <c r="N5" i="131"/>
  <c r="H5" i="7"/>
  <c r="E5" i="7"/>
  <c r="J22" i="7"/>
  <c r="L22" i="7"/>
  <c r="D23" i="163"/>
  <c r="K5" i="7"/>
  <c r="F22" i="7"/>
  <c r="I22" i="7"/>
  <c r="G22" i="7"/>
  <c r="K23" i="163"/>
  <c r="K4" i="163"/>
  <c r="D22" i="7"/>
  <c r="C22" i="7"/>
  <c r="M22" i="7"/>
  <c r="N6" i="53"/>
  <c r="B6" i="53"/>
  <c r="B7" i="7"/>
  <c r="N7" i="7"/>
  <c r="B19" i="7"/>
  <c r="K11" i="7"/>
  <c r="K21" i="7"/>
  <c r="H20" i="7"/>
  <c r="H9" i="7"/>
  <c r="E7" i="7"/>
  <c r="E19" i="7"/>
  <c r="H19" i="7"/>
  <c r="H7" i="7"/>
  <c r="N11" i="7"/>
  <c r="B11" i="7"/>
  <c r="B21" i="7"/>
  <c r="K9" i="7"/>
  <c r="K20" i="7"/>
  <c r="E11" i="7"/>
  <c r="E21" i="7"/>
  <c r="B20" i="7"/>
  <c r="N9" i="7"/>
  <c r="B9" i="7"/>
  <c r="K19" i="7"/>
  <c r="K7" i="7"/>
  <c r="H21" i="7"/>
  <c r="H11" i="7"/>
  <c r="E20" i="7"/>
  <c r="E9" i="7"/>
  <c r="F23" i="7"/>
  <c r="M23" i="7"/>
  <c r="D23" i="7"/>
  <c r="J23" i="7"/>
  <c r="L23" i="7"/>
  <c r="I23" i="7"/>
  <c r="C23" i="7"/>
  <c r="G23" i="7"/>
  <c r="B5" i="7" l="1"/>
  <c r="N5" i="7"/>
  <c r="M13" i="166"/>
  <c r="M12" i="166"/>
  <c r="F13" i="166"/>
  <c r="F12" i="166"/>
  <c r="C12" i="166"/>
  <c r="C13" i="166"/>
  <c r="F23" i="163"/>
  <c r="E23" i="163"/>
  <c r="D13" i="166"/>
  <c r="D12" i="166"/>
  <c r="L12" i="166"/>
  <c r="L13" i="166"/>
  <c r="M4" i="163"/>
  <c r="L4" i="163"/>
  <c r="L23" i="163"/>
  <c r="M23" i="163"/>
  <c r="J13" i="166"/>
  <c r="J12" i="166"/>
  <c r="G12" i="166"/>
  <c r="G13" i="166"/>
  <c r="K12" i="166"/>
  <c r="K13" i="166"/>
  <c r="I13" i="166"/>
  <c r="I12" i="166"/>
  <c r="K8" i="166"/>
  <c r="K7" i="166"/>
  <c r="B8" i="166"/>
  <c r="B7" i="166"/>
  <c r="E7" i="166"/>
  <c r="E8" i="166"/>
  <c r="H7" i="166"/>
  <c r="H8" i="166"/>
  <c r="K23" i="7"/>
  <c r="K15" i="7"/>
  <c r="K22" i="7"/>
  <c r="K13" i="7"/>
  <c r="K18" i="7"/>
  <c r="E18" i="7"/>
  <c r="H18" i="7"/>
  <c r="B18" i="7"/>
  <c r="N6" i="166"/>
  <c r="N39" i="158"/>
  <c r="N39" i="149"/>
  <c r="N40" i="156"/>
  <c r="N39" i="154"/>
  <c r="N39" i="157"/>
  <c r="N40" i="146"/>
  <c r="N39" i="155"/>
  <c r="N39" i="150"/>
  <c r="N39" i="159"/>
  <c r="N39" i="153"/>
  <c r="N40" i="152"/>
  <c r="N39" i="160"/>
  <c r="N39" i="148"/>
  <c r="N39" i="151"/>
  <c r="N41" i="155"/>
  <c r="N41" i="146"/>
  <c r="N40" i="159"/>
  <c r="N41" i="152"/>
  <c r="N40" i="157"/>
  <c r="N40" i="148"/>
  <c r="N41" i="151"/>
  <c r="N40" i="155"/>
  <c r="N40" i="160"/>
  <c r="N41" i="150"/>
  <c r="N41" i="157"/>
  <c r="N41" i="149"/>
  <c r="N41" i="160"/>
  <c r="N40" i="151"/>
  <c r="N40" i="154"/>
  <c r="N41" i="153"/>
  <c r="N42" i="152"/>
  <c r="N41" i="148"/>
  <c r="N40" i="149"/>
  <c r="N41" i="159"/>
  <c r="N40" i="158"/>
  <c r="N41" i="158"/>
  <c r="N40" i="153"/>
  <c r="N41" i="156"/>
  <c r="N40" i="150"/>
  <c r="N41" i="154"/>
  <c r="N42" i="156"/>
  <c r="B13" i="166" l="1"/>
  <c r="B12" i="166"/>
  <c r="E12" i="166"/>
  <c r="E13" i="166"/>
  <c r="H13" i="166"/>
  <c r="H12" i="166"/>
  <c r="N8" i="166"/>
  <c r="N7" i="166"/>
  <c r="N15" i="7"/>
  <c r="B23" i="7"/>
  <c r="B15" i="7"/>
  <c r="H23" i="7"/>
  <c r="H15" i="7"/>
  <c r="E15" i="7"/>
  <c r="E23" i="7"/>
  <c r="E22" i="7"/>
  <c r="E13" i="7"/>
  <c r="H13" i="7"/>
  <c r="H22" i="7"/>
  <c r="B13" i="7"/>
  <c r="N13" i="7"/>
  <c r="B22" i="7"/>
  <c r="N11" i="166"/>
  <c r="N13" i="166" l="1"/>
  <c r="N12" i="166"/>
  <c r="N42" i="146" l="1"/>
</calcChain>
</file>

<file path=xl/sharedStrings.xml><?xml version="1.0" encoding="utf-8"?>
<sst xmlns="http://schemas.openxmlformats.org/spreadsheetml/2006/main" count="1496" uniqueCount="299">
  <si>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</si>
  <si>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</si>
  <si>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</si>
  <si>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</si>
  <si>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</si>
  <si>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</si>
  <si>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</si>
  <si>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</si>
  <si>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</si>
  <si>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</si>
  <si>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</si>
  <si>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</si>
  <si>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</si>
  <si>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</si>
  <si>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</si>
  <si>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</si>
  <si>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</si>
  <si>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</si>
  <si>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</si>
  <si>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</si>
  <si>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</si>
  <si>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</si>
  <si>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</si>
  <si>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</si>
  <si>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</si>
  <si>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</si>
  <si>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</si>
  <si>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</si>
  <si>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</si>
  <si>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</si>
  <si>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</si>
  <si>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</si>
  <si>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</si>
  <si>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</si>
  <si>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</si>
  <si>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</si>
  <si>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</si>
  <si>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</si>
  <si>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</si>
  <si>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</si>
  <si>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</si>
  <si>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</si>
  <si>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</si>
  <si>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</si>
  <si>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</si>
  <si>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</si>
  <si>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</si>
  <si>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</si>
  <si>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</si>
  <si>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</si>
  <si>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</si>
  <si>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</si>
  <si>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</si>
  <si>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</si>
  <si>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</si>
  <si>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</si>
  <si>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</si>
  <si>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</si>
  <si>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</si>
  <si>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</si>
  <si>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</si>
  <si>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</si>
  <si>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</si>
  <si>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</si>
  <si>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</si>
  <si>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</si>
  <si>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</si>
  <si>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</si>
  <si>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</si>
  <si>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</si>
  <si>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</si>
  <si>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</si>
  <si>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</si>
  <si>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</si>
  <si>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</si>
  <si>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Bilance tepla</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</si>
  <si>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</si>
  <si>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</si>
  <si>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</si>
  <si>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</si>
  <si>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</si>
  <si>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</si>
  <si>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</si>
  <si>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</si>
  <si>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</si>
  <si>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</si>
  <si>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</si>
  <si>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</si>
  <si>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</si>
  <si>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</si>
  <si>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</si>
  <si>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</si>
  <si>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</si>
  <si>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</si>
  <si>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</si>
  <si>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</si>
  <si>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</si>
  <si>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</si>
  <si>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</si>
  <si>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</si>
  <si>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</si>
  <si>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</si>
  <si>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</si>
  <si>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</si>
  <si>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</si>
  <si>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Spotřeba tepla na výrobu tepla a elektrické energie, která je nezbytná pro zajištění procesu výroby tepla a elektrické energie.</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</si>
  <si>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</si>
  <si>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</si>
  <si>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</si>
  <si>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</si>
  <si>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</si>
  <si>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</si>
  <si>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</si>
  <si>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</si>
  <si>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</si>
  <si>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</si>
  <si>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</si>
  <si>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</si>
  <si>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</si>
  <si>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</si>
  <si>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</si>
  <si>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Výroba tepla brutto podle paliv v krajích ČR</t>
  </si>
  <si>
    <t>Instalovaný výkon výroben tepelné energie v krajích ČR</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</si>
  <si>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</si>
  <si>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</si>
  <si>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</si>
  <si>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</si>
  <si>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</si>
  <si>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</si>
  <si>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</si>
  <si>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</si>
  <si>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Dodávky tepla podle paliv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</si>
  <si>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</si>
  <si>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</si>
  <si>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</si>
  <si>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</si>
  <si>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</si>
  <si>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</si>
  <si>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</si>
  <si>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</si>
  <si>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</si>
  <si>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</si>
  <si>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</si>
  <si>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</si>
  <si>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</si>
  <si>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</si>
  <si>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</si>
  <si>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</si>
  <si>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</si>
  <si>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</si>
  <si>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</si>
  <si>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</si>
  <si>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</si>
  <si>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</si>
  <si>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</si>
  <si>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</si>
  <si>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</si>
  <si>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</si>
  <si>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</si>
  <si>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</si>
  <si>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</si>
  <si>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</si>
  <si>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</si>
  <si>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</si>
  <si>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</si>
  <si>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</si>
  <si>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</si>
  <si>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</si>
  <si>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</si>
  <si>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</si>
  <si>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</si>
  <si>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</si>
  <si>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Celkový instalovaný výkon [MWt]</t>
  </si>
  <si>
    <t>Výroba tepla brutto [TJ]</t>
  </si>
  <si>
    <t>Dodávky tepla podle paliv [TJ]</t>
  </si>
  <si>
    <t>Spotřeba tepla podle sektorů nár. hosp. [TJ]*</t>
  </si>
  <si>
    <t>Výroba tepla netto</t>
  </si>
  <si>
    <r>
      <t>Q</t>
    </r>
    <r>
      <rPr>
        <b/>
        <vertAlign val="subscript"/>
        <sz val="9"/>
        <rFont val="Calibri"/>
        <family val="2"/>
        <charset val="238"/>
        <scheme val="minor"/>
      </rPr>
      <t>netto</t>
    </r>
  </si>
  <si>
    <t>Dodávka užitečného tepla z KVET</t>
  </si>
  <si>
    <t>Instalovaný výkon</t>
  </si>
  <si>
    <r>
      <t>Q</t>
    </r>
    <r>
      <rPr>
        <b/>
        <vertAlign val="subscript"/>
        <sz val="9"/>
        <rFont val="Calibri"/>
        <family val="2"/>
        <charset val="238"/>
        <scheme val="minor"/>
      </rPr>
      <t>KVET</t>
    </r>
  </si>
  <si>
    <t>Výroba tepla netto a výroba tepla z KVET</t>
  </si>
  <si>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</si>
  <si>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</si>
  <si>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</si>
  <si>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</si>
  <si>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</si>
  <si>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</si>
  <si>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</si>
  <si>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</si>
  <si>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</si>
  <si>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</si>
  <si>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</si>
  <si>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</si>
  <si>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</si>
  <si>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Vývoj bilance tepla (kvartální porovnání)</t>
  </si>
  <si>
    <t>Vývoj bilance tepla (měsíční porovnání)</t>
  </si>
  <si>
    <t>Vývoj výroby tepla brutto a dodávek tepla podle paliv a krajů ČR</t>
  </si>
  <si>
    <t xml:space="preserve">Vývoj výroby tepla z KVET </t>
  </si>
  <si>
    <t>Množství tepelné energie dodané do soustav zásobování teplem.</t>
  </si>
  <si>
    <t>Dodávky tepla =</t>
  </si>
  <si>
    <t>Vlastní spotřeba tepla =</t>
  </si>
  <si>
    <t>Vlastní spotřeba tepla</t>
  </si>
  <si>
    <t>2019</t>
  </si>
  <si>
    <t>* Rozdíl mezi dodávkou a spotřebou jsou ztráty z nakoupeného tepla a část nezjištěného rozvodu tepla</t>
  </si>
  <si>
    <t>Dodávka tepla ze Středočeského kraje [TJ]</t>
  </si>
  <si>
    <t>Dodávka tepla z Pardubického kraje [TJ]</t>
  </si>
  <si>
    <t>* Rozdíl mezi dodávkou a spotřebou jsou ztráty z nakoupeného tepla, část nezjištěného rozvodu tepla.</t>
  </si>
  <si>
    <t>Dodávka tepla do Hlavního města Prahy [TJ]</t>
  </si>
  <si>
    <t>Výroba tepla brutto 2019</t>
  </si>
  <si>
    <t>Dodávky tepla 2019</t>
  </si>
  <si>
    <t>Rozdíl (2019-2018)</t>
  </si>
  <si>
    <t>1.</t>
  </si>
  <si>
    <t>2.</t>
  </si>
  <si>
    <t>3.</t>
  </si>
  <si>
    <t>6.</t>
  </si>
  <si>
    <t>4.1.</t>
  </si>
  <si>
    <t>4.2.</t>
  </si>
  <si>
    <t>4.3.</t>
  </si>
  <si>
    <t>5.1.</t>
  </si>
  <si>
    <t>5.2.</t>
  </si>
  <si>
    <t>5.3.</t>
  </si>
  <si>
    <t>5.4.</t>
  </si>
  <si>
    <t>7.1.</t>
  </si>
  <si>
    <t>7.2.</t>
  </si>
  <si>
    <t>8.1.</t>
  </si>
  <si>
    <t>8.2.</t>
  </si>
  <si>
    <t>8.3.</t>
  </si>
  <si>
    <t>8.4.</t>
  </si>
  <si>
    <t>8.5.</t>
  </si>
  <si>
    <t>8.6.</t>
  </si>
  <si>
    <t>8.7.</t>
  </si>
  <si>
    <t>8.8.</t>
  </si>
  <si>
    <t>8.9.</t>
  </si>
  <si>
    <t>8.10.</t>
  </si>
  <si>
    <t>8.11.</t>
  </si>
  <si>
    <t>8.12.</t>
  </si>
  <si>
    <t>8.13.</t>
  </si>
  <si>
    <t>8.14.</t>
  </si>
  <si>
    <t>9.</t>
  </si>
  <si>
    <t>10.</t>
  </si>
  <si>
    <t>10.1.</t>
  </si>
  <si>
    <t>10.2.</t>
  </si>
  <si>
    <t>4. Výroba tepla</t>
  </si>
  <si>
    <t>4.</t>
  </si>
  <si>
    <t>Výroba tepla</t>
  </si>
  <si>
    <t>5.</t>
  </si>
  <si>
    <t>5. Dodávky tepla</t>
  </si>
  <si>
    <t>5.1. Dodávky tepla podle paliv [TJ]</t>
  </si>
  <si>
    <t>4.1. Výroba tepla brutto podle paliv [TJ]</t>
  </si>
  <si>
    <t>4.2. Výroba tepla brutto v krajích ČR [TJ]</t>
  </si>
  <si>
    <t>4.3. Výroba tepla brutto podle paliv v krajích ČR [TJ]</t>
  </si>
  <si>
    <t>7. Spotřeba tepla</t>
  </si>
  <si>
    <t>7.1. Spotřeba tepla podle sektorů národního hospodářství [TJ]</t>
  </si>
  <si>
    <t>5.2. Dodávky tepla v krajích ČR [TJ]</t>
  </si>
  <si>
    <t>5.3. Dodávky tepla v krajích ČR [TJ]</t>
  </si>
  <si>
    <t>5.4. Dodávky tepla z uhlí, biomasy a bioplynu [TJ]</t>
  </si>
  <si>
    <t>8. Výroba, dodávky a spotřeba tepla (krajské členění)</t>
  </si>
  <si>
    <r>
      <t>9. Výroba tepla netto Q</t>
    </r>
    <r>
      <rPr>
        <b/>
        <vertAlign val="subscript"/>
        <sz val="14"/>
        <rFont val="Calibri"/>
        <family val="2"/>
        <charset val="238"/>
        <scheme val="minor"/>
      </rPr>
      <t>netto</t>
    </r>
    <r>
      <rPr>
        <b/>
        <sz val="14"/>
        <rFont val="Calibri"/>
        <family val="2"/>
        <charset val="238"/>
        <scheme val="minor"/>
      </rPr>
      <t xml:space="preserve"> a výroba tepla z KVET Q</t>
    </r>
    <r>
      <rPr>
        <b/>
        <vertAlign val="subscript"/>
        <sz val="14"/>
        <rFont val="Calibri"/>
        <family val="2"/>
        <charset val="238"/>
        <scheme val="minor"/>
      </rPr>
      <t>KVET</t>
    </r>
    <r>
      <rPr>
        <b/>
        <sz val="14"/>
        <rFont val="Calibri"/>
        <family val="2"/>
        <charset val="238"/>
        <scheme val="minor"/>
      </rPr>
      <t xml:space="preserve">  [TJ]</t>
    </r>
  </si>
  <si>
    <t>7.</t>
  </si>
  <si>
    <t>Spotřeba tepla</t>
  </si>
  <si>
    <t>Výroba, dodávky a spotřeba tepla (krajské členění)</t>
  </si>
  <si>
    <t>8.</t>
  </si>
  <si>
    <r>
      <t>6. Instalovaný výkon výroben tepla v krajích ČR [MW</t>
    </r>
    <r>
      <rPr>
        <b/>
        <vertAlign val="subscript"/>
        <sz val="14"/>
        <rFont val="Calibri"/>
        <family val="2"/>
        <charset val="238"/>
        <scheme val="minor"/>
      </rPr>
      <t>t</t>
    </r>
    <r>
      <rPr>
        <b/>
        <sz val="14"/>
        <rFont val="Calibri"/>
        <family val="2"/>
        <charset val="238"/>
        <scheme val="minor"/>
      </rPr>
      <t>]</t>
    </r>
  </si>
  <si>
    <t>7.2. Spotřeba tepla podle sektorů národního hospodářství v krajích ČR [TJ]</t>
  </si>
  <si>
    <t>10.1. Vývoj bilance tepla (kvartální porovnání) [TJ]</t>
  </si>
  <si>
    <t>10.2. Vývoj bilance tepla (měsíční porovnání) [TJ]</t>
  </si>
  <si>
    <t>10.3. Vývoj výroby tepla brutto a dodávek tepla podle paliv a krajů ČR [TJ]</t>
  </si>
  <si>
    <r>
      <t>10.4. Vývoj výroby tepla z KVET Q</t>
    </r>
    <r>
      <rPr>
        <vertAlign val="subscript"/>
        <sz val="12"/>
        <rFont val="Calibri"/>
        <family val="2"/>
        <charset val="238"/>
        <scheme val="minor"/>
      </rPr>
      <t>KVET</t>
    </r>
    <r>
      <rPr>
        <sz val="12"/>
        <rFont val="Calibri"/>
        <family val="2"/>
        <charset val="238"/>
        <scheme val="minor"/>
      </rPr>
      <t xml:space="preserve">  [TJ]</t>
    </r>
  </si>
  <si>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</si>
  <si>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</si>
  <si>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</si>
  <si>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</si>
  <si>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</si>
  <si>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</si>
  <si>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</si>
  <si>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</si>
  <si>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</si>
  <si>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</si>
  <si>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</si>
  <si>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</si>
  <si>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</si>
  <si>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</si>
  <si>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10.3.</t>
  </si>
  <si>
    <t>10.4.</t>
  </si>
  <si>
    <t>10.5.</t>
  </si>
  <si>
    <t xml:space="preserve">Vývoj bilance tepla, dodávek tepla a KVET </t>
  </si>
  <si>
    <t>10. Vývoj bilance tepla, dodávek tepla a KVET</t>
  </si>
  <si>
    <t>Diagram bilance tepla za rok 2019</t>
  </si>
  <si>
    <t>Dodávka tepla do Královehradeckého kr. [TJ]</t>
  </si>
  <si>
    <t>Úvod</t>
  </si>
  <si>
    <t>Energetický regulační úřad (ERÚ) zveřejňuje Roční zprávu o provozu teplárenských soustav ČR za rok 2019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roční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Veškeré detaily týkající se metodiky vykazování údajů pro statistiku ERÚ jsou uvedeny ve výkladovém stanovisku ERÚ k metodice vyplňování výkazů podle statistické vyhlášky pro oblast elektroenergetiky a teplárenství číslo 8/2018 ze dne 14. září 2018. Výkladové stanovisko a aktuální výkazy jsou zveřejněny na internetových stránkách ERÚ.
Veškerá data vycházejí z podkladů od licencovaných subjektů: výrobců elektřiny a tepla a poprvé za rok 2019 i provozovatelů rozvodných tepelných zařízení. Zdroje dat jsou uvedeny u jednotlivých tabulek ve zprávě.
Roční zpráva o provozu teplárenských soustav ČR za rok 2019 navazuje na zprávy vydané v předchozích letech a přináší informace o základních ukazatelích v teplárenství za rok 2019 a doplňuje tak Roční zprávu o provozu elektrizační soustavy ČR za rok 2019, která obsahuje mimo jiné údaje o kombinované výrobě elektřiny a tepla (KVET). Tato zpráva obsahuje údaje o veškerém vyrobeném teple z licencované činnosti včetně KVET a také statistická data o bilanci, dodávce a spotřebě tepla podle příslušných kategorií. Zpráva dále obsahuje vyhodnocení instalovaného výkonu výroben tepla v ČR a některá krajská vyhodnocení. Roční zpráva za rok 2019 vychází z dat zprávy za IV. čtvrtletí 2019 a obsahuje některé zpřesněné údaje.
Případné dotazy či připomínky zasílejte na emailovou adresu teplo.statistika@eru.cz.</t>
  </si>
  <si>
    <t>Základní kapitolu tvoří bilance tepla, podle které bylo v roce 2019 vyrobeno celkem 161 651,5 TJ tepla brutto a oproti roku 2018 (162 932,9 TJ) došlo k poklesu o 0,8 %. Zhruba 32 % z brutto výroby bylo spotřebováno ve vlastním podniku nebo zařízení (převážně jde o závodní teplárny, které nejsou zařazeny v klasifikaci ekonomických činností (CZ-NACE) ve skupině 35 - Výroba a rozvod elektřiny, plynu, tepla a klimatizovaného vzduchu). Dodávky tepla představovaly 87 543,5 TJ, což je pokles o 1,7 % oproti roku 2018 (89 062,2 TJ). Dodávky tepla tvořily zhruba 54 %, technologická vlastní spotřeba 6 % a ztráty 8 % z brutto výroby tepla. Nejvíce tepla bylo vyrobeno z hnědého uhlí (42 %), následuje zemní plyn (19 %) a biomasa (12 %). Nejvíce tepla bylo vyrobeno v Moravskoslezském kraji (19,1 %), následuje Ústecký kraj (18,7 %) a Středočeský kraj (17,1 %). Struktura výroby tepla z jednotlivých paliv se v jednotlivých krajích liší podle dostupnosti paliv. Nejvíce tepla z černého uhlí se vyrobilo v Moravskoslezském kraji (87 %), z hnědého uhlí v Ústeckém kraji (28 %), ze zemního plynu ve Středočeském kraji (21 %), z biomasy v Ústeckém kraji (37 %) a z bioplynu v kraji Vysočina (16 %).
Struktura dodávek tepla podle paliv vypadá podobně jako struktura výroby tepla brutto (46 % z hnědého uhlí, 25 % ze zemního plynu, 11 % z černého uhlí), ale u struktury dodávek tepla podle krajů je na prvním místě Středočeský kraj, následovaný Moravskoslezským a Ústeckým krajem. Celkový instalovaný tepelný výkon výroben tepla ke konci roku 2019 byl 41 348,3 MW. Sedmá kapitola uvádí rozdělení spotřeby tepla v sektorech národního hospodářství. V domácnostech bylo v roce 2019 spotřebováno 33 657,4 TJ, což je 42 % z celkové spotřeby, v průmyslu bylo spotřebováno 22 279,0 TJ (28 % ze spotřeby) a v sektoru obchodu a služeb 18 575,5 TJ (23 % ze spotřeby). Osmá kapitola obsahuje shrnutí výroby tepla brutto, dodávek a spotřeb tepla v jednotlivých krajích ČR.
Celkově bylo vyrobeno z kombinované výroby elektřiny a tepla (KVET) 99 289,3 TJ užitečného tepla, což činí 65 % z výroby tepla netto. Nejvíce se užitečného tepla z KVET vyrobilo z hnědého uhlí (54,9 %), následuje biomasa (12,9 %) a zemní plyn (11,6 %). Nízký podíl užitečného tepla ze zemního plynu na teplu netto (38 %) je způsoben vyšším počtem výtopen na zemní plyn než kogeneračních jednotek. V roce 2019 bylo vyrobeno o 2,9 % méně tepla z kombinované výroby elektřiny a tepla než v roce 2018, k nárůstu došlo u výroby z biomasy (o 5,5 %) a zemního plynu (o 3,2 %). U ostatních paliv došlo k poklesu výroby užitečného tepla.
Při meziročním kvartálním srovnání byl největší pokles brutto výroby, resp. dodávek tepla v prvním kvartálu 2019 o 6,7 %, resp. 9,8 % oproti prvnímu kvartálu roku 2018, naopak největší nárůst brutto výroby, resp. dodávek tepla byl ve druhém kvartálu 2019, a to o 13,9 %, resp. 27,2 % oproti druhému kvartálu 2018. Při měsíčním porovnání již docházelo k výraznému kolísání brutto výroby (v lednu nárůst o 9,0 %, naopak v únoru a březnu pokles o 12 % a 18 %, což bylo způsobeno klimatickými podmínkami). Skoro ve všech krajích ČR klesala brutto výroba tepla za rok 2019 oproti roku 2018 v řádech jednotek procent, vzrostla pouze ve čtyřech krajích (Pardubický, Plzeňský, Ústecký a Zlínský).</t>
  </si>
  <si>
    <r>
      <t>Q</t>
    </r>
    <r>
      <rPr>
        <b/>
        <vertAlign val="subscript"/>
        <sz val="11"/>
        <rFont val="Calibri"/>
        <family val="2"/>
        <charset val="238"/>
        <scheme val="minor"/>
      </rPr>
      <t>netto</t>
    </r>
  </si>
  <si>
    <r>
      <t>Q</t>
    </r>
    <r>
      <rPr>
        <b/>
        <vertAlign val="subscript"/>
        <sz val="11"/>
        <rFont val="Calibri"/>
        <family val="2"/>
        <charset val="238"/>
        <scheme val="minor"/>
      </rPr>
      <t>KVET</t>
    </r>
  </si>
  <si>
    <r>
      <t>Výroba tepla brutto</t>
    </r>
    <r>
      <rPr>
        <sz val="10"/>
        <rFont val="Calibri"/>
        <family val="2"/>
        <charset val="238"/>
        <scheme val="minor"/>
      </rPr>
      <t xml:space="preserve"> - </t>
    </r>
    <r>
      <rPr>
        <sz val="11"/>
        <rFont val="Calibri"/>
        <family val="2"/>
        <charset val="238"/>
        <scheme val="minor"/>
      </rPr>
      <t>technologická vlastní spotřeba tepla</t>
    </r>
    <r>
      <rPr>
        <sz val="10"/>
        <rFont val="Calibri"/>
        <family val="2"/>
        <charset val="238"/>
        <scheme val="minor"/>
      </rPr>
      <t xml:space="preserve"> - </t>
    </r>
    <r>
      <rPr>
        <sz val="11"/>
        <rFont val="Calibri"/>
        <family val="2"/>
        <charset val="238"/>
        <scheme val="minor"/>
      </rPr>
      <t>ztráty</t>
    </r>
    <r>
      <rPr>
        <sz val="10"/>
        <rFont val="Calibri"/>
        <family val="2"/>
        <charset val="238"/>
        <scheme val="minor"/>
      </rPr>
      <t xml:space="preserve"> - </t>
    </r>
    <r>
      <rPr>
        <sz val="11"/>
        <rFont val="Calibri"/>
        <family val="2"/>
        <charset val="238"/>
        <scheme val="minor"/>
      </rPr>
      <t>dodávky do vlastního podniku</t>
    </r>
    <r>
      <rPr>
        <sz val="10"/>
        <rFont val="Calibri"/>
        <family val="2"/>
        <charset val="238"/>
        <scheme val="minor"/>
      </rPr>
      <t xml:space="preserve"> - </t>
    </r>
    <r>
      <rPr>
        <sz val="11"/>
        <rFont val="Calibri"/>
        <family val="2"/>
        <charset val="238"/>
        <scheme val="minor"/>
      </rPr>
      <t>dodávky tepla</t>
    </r>
  </si>
  <si>
    <t>Komentář</t>
  </si>
  <si>
    <t>2. Komentář</t>
  </si>
  <si>
    <t>Bilance tepla za rok 2019 (PJ)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</si>
</sst>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_ "/>
    <numFmt numFmtId="166" formatCode="0.0"/>
    <numFmt numFmtId="167" formatCode="0.0%"/>
    <numFmt numFmtId="168" formatCode="\$#,##0\ ;\(\$#,##0\)"/>
  </numFmts>
  <fonts count="7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sz val="9"/>
      <color theme="1"/>
      <name val="Calibri"/>
      <family val="2"/>
      <charset val="238"/>
      <scheme val="minor"/>
    </font>
    <font>
      <i/>
      <sz val="8"/>
      <color theme="0"/>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b/>
      <sz val="9"/>
      <color theme="2" tint="-0.499984740745262"/>
      <name val="Calibri"/>
      <family val="2"/>
      <charset val="238"/>
      <scheme val="minor"/>
    </font>
    <font>
      <sz val="9"/>
      <color theme="0"/>
      <name val="Arial"/>
      <family val="2"/>
      <charset val="238"/>
    </font>
    <font>
      <sz val="10"/>
      <name val="Arial CE"/>
      <charset val="238"/>
    </font>
    <font>
      <b/>
      <sz val="9"/>
      <name val="Arial"/>
      <family val="2"/>
      <charset val="238"/>
    </font>
    <font>
      <b/>
      <vertAlign val="subscript"/>
      <sz val="9"/>
      <name val="Calibri"/>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charset val="238"/>
    </font>
    <font>
      <b/>
      <sz val="18"/>
      <name val="Arial CE"/>
      <charset val="238"/>
    </font>
    <font>
      <b/>
      <sz val="12"/>
      <name val="Arial CE"/>
      <charset val="238"/>
    </font>
    <font>
      <sz val="10"/>
      <name val="Times New Roman CE"/>
      <family val="1"/>
      <charset val="238"/>
    </font>
    <font>
      <b/>
      <sz val="9"/>
      <name val="Times New Roman CE"/>
      <family val="1"/>
      <charset val="238"/>
    </font>
    <font>
      <b/>
      <sz val="8"/>
      <name val="Arial"/>
      <family val="2"/>
      <charset val="238"/>
    </font>
    <font>
      <b/>
      <sz val="8"/>
      <name val="Calibri"/>
      <family val="2"/>
      <charset val="238"/>
      <scheme val="minor"/>
    </font>
    <font>
      <sz val="9"/>
      <color rgb="FFFF0000"/>
      <name val="Arial"/>
      <family val="2"/>
      <charset val="238"/>
    </font>
    <font>
      <b/>
      <vertAlign val="subscript"/>
      <sz val="14"/>
      <name val="Calibri"/>
      <family val="2"/>
      <charset val="238"/>
      <scheme val="minor"/>
    </font>
    <font>
      <sz val="12"/>
      <name val="Calibri"/>
      <family val="2"/>
      <charset val="238"/>
      <scheme val="minor"/>
    </font>
    <font>
      <vertAlign val="subscript"/>
      <sz val="12"/>
      <name val="Calibri"/>
      <family val="2"/>
      <charset val="238"/>
      <scheme val="minor"/>
    </font>
    <font>
      <b/>
      <sz val="10"/>
      <color rgb="FF005DA2"/>
      <name val="Calibri"/>
      <family val="2"/>
      <charset val="238"/>
      <scheme val="minor"/>
    </font>
    <font>
      <strike/>
      <sz val="11"/>
      <name val="Calibri"/>
      <family val="2"/>
      <charset val="238"/>
      <scheme val="minor"/>
    </font>
    <font>
      <b/>
      <vertAlign val="subscript"/>
      <sz val="11"/>
      <name val="Calibri"/>
      <family val="2"/>
      <charset val="238"/>
      <scheme val="minor"/>
    </font>
  </fonts>
  <fills count="3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theme="0" tint="-0.24994659260841701"/>
      </bottom>
      <diagonal/>
    </border>
    <border>
      <left/>
      <right/>
      <top style="thin">
        <color theme="0" tint="-0.2499465926084170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theme="0" tint="-0.24994659260841701"/>
      </left>
      <right style="thin">
        <color theme="0" tint="-0.24994659260841701"/>
      </right>
      <top style="hair">
        <color auto="1"/>
      </top>
      <bottom style="hair">
        <color auto="1"/>
      </bottom>
      <diagonal/>
    </border>
    <border>
      <left style="hair">
        <color auto="1"/>
      </left>
      <right style="thick">
        <color theme="0"/>
      </right>
      <top style="hair">
        <color auto="1"/>
      </top>
      <bottom style="hair">
        <color auto="1"/>
      </bottom>
      <diagonal/>
    </border>
    <border>
      <left style="thick">
        <color theme="0"/>
      </left>
      <right style="thick">
        <color theme="0"/>
      </right>
      <top style="hair">
        <color auto="1"/>
      </top>
      <bottom style="hair">
        <color auto="1"/>
      </bottom>
      <diagonal/>
    </border>
    <border>
      <left style="thick">
        <color theme="0"/>
      </left>
      <right style="hair">
        <color auto="1"/>
      </right>
      <top style="hair">
        <color auto="1"/>
      </top>
      <bottom style="hair">
        <color auto="1"/>
      </bottom>
      <diagonal/>
    </border>
    <border>
      <left style="hair">
        <color auto="1"/>
      </left>
      <right style="thin">
        <color theme="0" tint="-0.24994659260841701"/>
      </right>
      <top style="hair">
        <color auto="1"/>
      </top>
      <bottom style="hair">
        <color auto="1"/>
      </bottom>
      <diagonal/>
    </border>
    <border>
      <left style="thin">
        <color theme="0" tint="-0.24994659260841701"/>
      </left>
      <right style="hair">
        <color auto="1"/>
      </right>
      <top style="hair">
        <color auto="1"/>
      </top>
      <bottom style="hair">
        <color auto="1"/>
      </bottom>
      <diagonal/>
    </border>
    <border>
      <left/>
      <right style="medium">
        <color theme="2" tint="-0.499984740745262"/>
      </right>
      <top style="hair">
        <color auto="1"/>
      </top>
      <bottom style="hair">
        <color auto="1"/>
      </bottom>
      <diagonal/>
    </border>
    <border>
      <left style="thick">
        <color theme="0"/>
      </left>
      <right/>
      <top style="hair">
        <color auto="1"/>
      </top>
      <bottom style="hair">
        <color auto="1"/>
      </bottom>
      <diagonal/>
    </border>
    <border>
      <left/>
      <right style="thick">
        <color theme="0"/>
      </right>
      <top style="hair">
        <color auto="1"/>
      </top>
      <bottom style="hair">
        <color auto="1"/>
      </bottom>
      <diagonal/>
    </border>
    <border>
      <left style="thin">
        <color theme="0" tint="-0.2499465926084170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medium">
        <color theme="0"/>
      </right>
      <top style="hair">
        <color auto="1"/>
      </top>
      <bottom style="hair">
        <color auto="1"/>
      </bottom>
      <diagonal/>
    </border>
    <border>
      <left style="medium">
        <color theme="0"/>
      </left>
      <right style="medium">
        <color theme="0"/>
      </right>
      <top style="hair">
        <color auto="1"/>
      </top>
      <bottom style="hair">
        <color auto="1"/>
      </bottom>
      <diagonal/>
    </border>
    <border>
      <left style="thick">
        <color theme="2" tint="-9.9948118533890809E-2"/>
      </left>
      <right style="thick">
        <color theme="2" tint="-9.9948118533890809E-2"/>
      </right>
      <top style="hair">
        <color auto="1"/>
      </top>
      <bottom style="hair">
        <color auto="1"/>
      </bottom>
      <diagonal/>
    </border>
    <border>
      <left style="hair">
        <color auto="1"/>
      </left>
      <right style="medium">
        <color theme="0"/>
      </right>
      <top style="hair">
        <color auto="1"/>
      </top>
      <bottom style="hair">
        <color auto="1"/>
      </bottom>
      <diagonal/>
    </border>
    <border>
      <left style="hair">
        <color auto="1"/>
      </left>
      <right style="hair">
        <color auto="1"/>
      </right>
      <top style="hair">
        <color auto="1"/>
      </top>
      <bottom/>
      <diagonal/>
    </border>
  </borders>
  <cellStyleXfs count="150">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7" fillId="11" borderId="0" applyNumberFormat="0" applyBorder="0" applyAlignment="0" applyProtection="0"/>
    <xf numFmtId="0" fontId="8" fillId="12" borderId="1" applyNumberFormat="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7" borderId="0" applyNumberFormat="0" applyBorder="0" applyAlignment="0" applyProtection="0"/>
    <xf numFmtId="0" fontId="4" fillId="4" borderId="5" applyNumberFormat="0" applyFont="0" applyAlignment="0" applyProtection="0"/>
    <xf numFmtId="0" fontId="14" fillId="0" borderId="6" applyNumberFormat="0" applyFill="0" applyAlignment="0" applyProtection="0"/>
    <xf numFmtId="0" fontId="15" fillId="6" borderId="0" applyNumberFormat="0" applyBorder="0" applyAlignment="0" applyProtection="0"/>
    <xf numFmtId="0" fontId="14" fillId="0" borderId="0" applyNumberFormat="0" applyFill="0" applyBorder="0" applyAlignment="0" applyProtection="0"/>
    <xf numFmtId="0" fontId="16" fillId="7" borderId="7" applyNumberFormat="0" applyAlignment="0" applyProtection="0"/>
    <xf numFmtId="0" fontId="17" fillId="13" borderId="7" applyNumberFormat="0" applyAlignment="0" applyProtection="0"/>
    <xf numFmtId="0" fontId="18" fillId="13" borderId="8" applyNumberFormat="0" applyAlignment="0" applyProtection="0"/>
    <xf numFmtId="0" fontId="19" fillId="0" borderId="0" applyNumberFormat="0" applyFill="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9" fontId="23" fillId="0" borderId="0" applyFont="0" applyFill="0" applyBorder="0" applyAlignment="0" applyProtection="0"/>
    <xf numFmtId="0" fontId="48" fillId="0" borderId="0"/>
    <xf numFmtId="0" fontId="3" fillId="0" borderId="0"/>
    <xf numFmtId="9" fontId="3" fillId="0" borderId="0" applyFont="0" applyFill="0" applyBorder="0" applyAlignment="0" applyProtection="0"/>
    <xf numFmtId="0" fontId="51" fillId="0" borderId="0"/>
    <xf numFmtId="4" fontId="53" fillId="21" borderId="29" applyNumberFormat="0" applyProtection="0">
      <alignment horizontal="left" vertical="center" indent="1"/>
    </xf>
    <xf numFmtId="0" fontId="52" fillId="0" borderId="0" applyNumberFormat="0" applyFill="0" applyBorder="0" applyAlignment="0" applyProtection="0">
      <alignment vertical="top"/>
      <protection locked="0"/>
    </xf>
    <xf numFmtId="0" fontId="3" fillId="0" borderId="0"/>
    <xf numFmtId="0" fontId="2" fillId="0" borderId="0"/>
    <xf numFmtId="9" fontId="3" fillId="0" borderId="0" applyFont="0" applyFill="0" applyBorder="0" applyAlignment="0" applyProtection="0"/>
    <xf numFmtId="4" fontId="54" fillId="7" borderId="29" applyNumberFormat="0" applyProtection="0">
      <alignment vertical="center"/>
    </xf>
    <xf numFmtId="4" fontId="54" fillId="22" borderId="29" applyNumberFormat="0" applyProtection="0">
      <alignment horizontal="left" vertical="center" indent="1"/>
    </xf>
    <xf numFmtId="4" fontId="54" fillId="23" borderId="0" applyNumberFormat="0" applyProtection="0">
      <alignment horizontal="left" vertical="center" indent="1"/>
    </xf>
    <xf numFmtId="4" fontId="53" fillId="24" borderId="29" applyNumberFormat="0" applyProtection="0">
      <alignment horizontal="right" vertical="center"/>
    </xf>
    <xf numFmtId="0" fontId="3" fillId="0" borderId="0"/>
    <xf numFmtId="0" fontId="2" fillId="0" borderId="0"/>
    <xf numFmtId="0" fontId="3" fillId="0" borderId="0"/>
    <xf numFmtId="2" fontId="3" fillId="0" borderId="0" applyFont="0" applyFill="0" applyBorder="0" applyAlignment="0" applyProtection="0"/>
    <xf numFmtId="0" fontId="2" fillId="0" borderId="0"/>
    <xf numFmtId="0" fontId="3" fillId="0" borderId="0"/>
    <xf numFmtId="0" fontId="3" fillId="0" borderId="0"/>
    <xf numFmtId="4" fontId="56" fillId="22" borderId="29" applyNumberFormat="0" applyProtection="0">
      <alignment vertical="center"/>
    </xf>
    <xf numFmtId="0" fontId="54" fillId="22" borderId="29" applyNumberFormat="0" applyProtection="0">
      <alignment horizontal="left" vertical="top" indent="1"/>
    </xf>
    <xf numFmtId="4" fontId="53" fillId="8" borderId="29" applyNumberFormat="0" applyProtection="0">
      <alignment horizontal="right" vertical="center"/>
    </xf>
    <xf numFmtId="4" fontId="53" fillId="3" borderId="29" applyNumberFormat="0" applyProtection="0">
      <alignment horizontal="right" vertical="center"/>
    </xf>
    <xf numFmtId="4" fontId="53" fillId="17" borderId="29" applyNumberFormat="0" applyProtection="0">
      <alignment horizontal="right" vertical="center"/>
    </xf>
    <xf numFmtId="4" fontId="53" fillId="10" borderId="29" applyNumberFormat="0" applyProtection="0">
      <alignment horizontal="right" vertical="center"/>
    </xf>
    <xf numFmtId="4" fontId="53" fillId="25" borderId="29" applyNumberFormat="0" applyProtection="0">
      <alignment horizontal="right" vertical="center"/>
    </xf>
    <xf numFmtId="4" fontId="53" fillId="9" borderId="29" applyNumberFormat="0" applyProtection="0">
      <alignment horizontal="right" vertical="center"/>
    </xf>
    <xf numFmtId="4" fontId="53" fillId="26" borderId="29" applyNumberFormat="0" applyProtection="0">
      <alignment horizontal="right" vertical="center"/>
    </xf>
    <xf numFmtId="4" fontId="53" fillId="27" borderId="29" applyNumberFormat="0" applyProtection="0">
      <alignment horizontal="right" vertical="center"/>
    </xf>
    <xf numFmtId="4" fontId="53" fillId="28" borderId="29" applyNumberFormat="0" applyProtection="0">
      <alignment horizontal="right" vertical="center"/>
    </xf>
    <xf numFmtId="4" fontId="54" fillId="0" borderId="0" applyNumberFormat="0" applyProtection="0">
      <alignment horizontal="left" vertical="center" indent="1"/>
    </xf>
    <xf numFmtId="4" fontId="53" fillId="24" borderId="0" applyNumberFormat="0" applyProtection="0">
      <alignment horizontal="left" vertical="center" indent="1"/>
    </xf>
    <xf numFmtId="4" fontId="57" fillId="29" borderId="0" applyNumberFormat="0" applyProtection="0">
      <alignment horizontal="left" vertical="center" indent="1"/>
    </xf>
    <xf numFmtId="4" fontId="53" fillId="21" borderId="29" applyNumberFormat="0" applyProtection="0">
      <alignment horizontal="right" vertical="center"/>
    </xf>
    <xf numFmtId="4" fontId="58" fillId="24" borderId="0" applyNumberFormat="0" applyProtection="0">
      <alignment horizontal="left" vertical="center" indent="1"/>
    </xf>
    <xf numFmtId="4" fontId="58" fillId="23" borderId="0" applyNumberFormat="0" applyProtection="0">
      <alignment horizontal="left" vertical="center" indent="1"/>
    </xf>
    <xf numFmtId="0" fontId="3" fillId="29" borderId="29" applyNumberFormat="0" applyProtection="0">
      <alignment horizontal="left" vertical="center" indent="1"/>
    </xf>
    <xf numFmtId="0" fontId="3" fillId="29" borderId="29" applyNumberFormat="0" applyProtection="0">
      <alignment horizontal="left" vertical="top" indent="1"/>
    </xf>
    <xf numFmtId="0" fontId="3" fillId="23" borderId="29" applyNumberFormat="0" applyProtection="0">
      <alignment horizontal="left" vertical="center" indent="1"/>
    </xf>
    <xf numFmtId="0" fontId="3" fillId="23" borderId="29" applyNumberFormat="0" applyProtection="0">
      <alignment horizontal="left" vertical="top" indent="1"/>
    </xf>
    <xf numFmtId="0" fontId="3" fillId="30" borderId="29" applyNumberFormat="0" applyProtection="0">
      <alignment horizontal="left" vertical="center" indent="1"/>
    </xf>
    <xf numFmtId="0" fontId="3" fillId="30" borderId="29" applyNumberFormat="0" applyProtection="0">
      <alignment horizontal="left" vertical="top" indent="1"/>
    </xf>
    <xf numFmtId="0" fontId="3" fillId="31" borderId="29" applyNumberFormat="0" applyProtection="0">
      <alignment horizontal="left" vertical="center" indent="1"/>
    </xf>
    <xf numFmtId="0" fontId="3" fillId="31" borderId="29" applyNumberFormat="0" applyProtection="0">
      <alignment horizontal="left" vertical="top" indent="1"/>
    </xf>
    <xf numFmtId="4" fontId="53" fillId="32" borderId="29" applyNumberFormat="0" applyProtection="0">
      <alignment vertical="center"/>
    </xf>
    <xf numFmtId="4" fontId="59" fillId="32" borderId="29" applyNumberFormat="0" applyProtection="0">
      <alignment vertical="center"/>
    </xf>
    <xf numFmtId="4" fontId="53" fillId="32" borderId="29" applyNumberFormat="0" applyProtection="0">
      <alignment horizontal="left" vertical="center" indent="1"/>
    </xf>
    <xf numFmtId="0" fontId="53" fillId="32" borderId="29" applyNumberFormat="0" applyProtection="0">
      <alignment horizontal="left" vertical="top" indent="1"/>
    </xf>
    <xf numFmtId="4" fontId="59" fillId="24" borderId="29" applyNumberFormat="0" applyProtection="0">
      <alignment horizontal="right" vertical="center"/>
    </xf>
    <xf numFmtId="0" fontId="53" fillId="23" borderId="29" applyNumberFormat="0" applyProtection="0">
      <alignment horizontal="left" vertical="top" indent="1"/>
    </xf>
    <xf numFmtId="4" fontId="60" fillId="0" borderId="0" applyNumberFormat="0" applyProtection="0">
      <alignment horizontal="left" vertical="center" indent="1"/>
    </xf>
    <xf numFmtId="4" fontId="61" fillId="24" borderId="29" applyNumberFormat="0" applyProtection="0">
      <alignment horizontal="right" vertical="center"/>
    </xf>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3" fillId="0" borderId="0"/>
    <xf numFmtId="0" fontId="2" fillId="0" borderId="0"/>
    <xf numFmtId="0" fontId="2" fillId="0" borderId="0"/>
    <xf numFmtId="0" fontId="2" fillId="0" borderId="0"/>
    <xf numFmtId="0" fontId="48" fillId="0" borderId="0"/>
    <xf numFmtId="0" fontId="48" fillId="33" borderId="30" applyNumberFormat="0" applyFont="0" applyFill="0" applyAlignment="0" applyProtection="0"/>
    <xf numFmtId="0" fontId="48" fillId="33" borderId="0" applyFont="0" applyFill="0" applyBorder="0" applyAlignment="0" applyProtection="0"/>
    <xf numFmtId="0" fontId="62" fillId="33" borderId="0" applyNumberFormat="0" applyFont="0" applyFill="0" applyBorder="0" applyAlignment="0" applyProtection="0"/>
    <xf numFmtId="0" fontId="62" fillId="33" borderId="0" applyNumberFormat="0" applyFont="0" applyFill="0" applyBorder="0" applyAlignment="0" applyProtection="0"/>
    <xf numFmtId="0" fontId="62" fillId="33" borderId="0" applyNumberFormat="0" applyFont="0" applyFill="0" applyBorder="0" applyAlignment="0" applyProtection="0"/>
    <xf numFmtId="0" fontId="62" fillId="33" borderId="0" applyNumberFormat="0" applyFont="0" applyFill="0" applyBorder="0" applyAlignment="0" applyProtection="0"/>
    <xf numFmtId="0" fontId="62" fillId="33" borderId="0" applyNumberFormat="0" applyFont="0" applyFill="0" applyBorder="0" applyAlignment="0" applyProtection="0"/>
    <xf numFmtId="0" fontId="62" fillId="33" borderId="0" applyNumberFormat="0" applyFont="0" applyFill="0" applyBorder="0" applyAlignment="0" applyProtection="0"/>
    <xf numFmtId="0" fontId="62" fillId="33" borderId="0" applyNumberFormat="0" applyFont="0" applyFill="0" applyBorder="0" applyAlignment="0" applyProtection="0"/>
    <xf numFmtId="3" fontId="48" fillId="33" borderId="0" applyFont="0" applyFill="0" applyBorder="0" applyAlignment="0" applyProtection="0"/>
    <xf numFmtId="0" fontId="62" fillId="33" borderId="0" applyNumberFormat="0" applyFont="0" applyFill="0" applyBorder="0" applyAlignment="0" applyProtection="0"/>
    <xf numFmtId="0" fontId="62" fillId="33" borderId="0" applyNumberFormat="0" applyFont="0" applyFill="0" applyBorder="0" applyAlignment="0" applyProtection="0"/>
    <xf numFmtId="168" fontId="48" fillId="33" borderId="0" applyFont="0" applyFill="0" applyBorder="0" applyAlignment="0" applyProtection="0"/>
    <xf numFmtId="0" fontId="55" fillId="0" borderId="0" applyNumberFormat="0" applyFill="0" applyBorder="0" applyAlignment="0" applyProtection="0"/>
    <xf numFmtId="2" fontId="48" fillId="33" borderId="0" applyFont="0" applyFill="0" applyBorder="0" applyAlignment="0" applyProtection="0"/>
    <xf numFmtId="0" fontId="63" fillId="33" borderId="0" applyNumberFormat="0" applyFill="0" applyBorder="0" applyAlignment="0" applyProtection="0"/>
    <xf numFmtId="0" fontId="64" fillId="33" borderId="0" applyNumberFormat="0" applyFill="0" applyBorder="0" applyAlignment="0" applyProtection="0"/>
    <xf numFmtId="0" fontId="2" fillId="0" borderId="0"/>
    <xf numFmtId="9" fontId="2" fillId="0" borderId="0" applyFont="0" applyFill="0" applyBorder="0" applyAlignment="0" applyProtection="0"/>
    <xf numFmtId="1" fontId="65" fillId="0" borderId="0">
      <alignment horizontal="left"/>
      <protection hidden="1"/>
    </xf>
    <xf numFmtId="1" fontId="66" fillId="0" borderId="0">
      <protection hidden="1"/>
    </xf>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374">
    <xf numFmtId="0" fontId="0" fillId="0" borderId="0" xfId="0"/>
    <xf numFmtId="0" fontId="22" fillId="0" borderId="0" xfId="0" applyFont="1" applyFill="1" applyBorder="1" applyAlignment="1">
      <alignment horizontal="right" vertical="center"/>
    </xf>
    <xf numFmtId="164" fontId="26" fillId="0" borderId="0" xfId="0" applyNumberFormat="1" applyFont="1" applyFill="1" applyBorder="1"/>
    <xf numFmtId="0" fontId="22" fillId="0" borderId="0" xfId="0" applyFont="1" applyFill="1" applyBorder="1"/>
    <xf numFmtId="0" fontId="29" fillId="0" borderId="0" xfId="0" applyFont="1" applyFill="1" applyBorder="1" applyAlignment="1">
      <alignment horizontal="right" vertical="top"/>
    </xf>
    <xf numFmtId="0" fontId="25" fillId="0" borderId="0" xfId="0" applyFont="1" applyFill="1" applyBorder="1"/>
    <xf numFmtId="164" fontId="24" fillId="0" borderId="12" xfId="0" applyNumberFormat="1" applyFont="1" applyFill="1" applyBorder="1"/>
    <xf numFmtId="0" fontId="26" fillId="0" borderId="0" xfId="0" applyFont="1" applyFill="1" applyBorder="1" applyAlignment="1">
      <alignment vertical="center"/>
    </xf>
    <xf numFmtId="0" fontId="24" fillId="0" borderId="0" xfId="0" applyFont="1" applyFill="1" applyBorder="1"/>
    <xf numFmtId="164" fontId="24" fillId="0" borderId="0" xfId="0" applyNumberFormat="1" applyFont="1" applyFill="1" applyBorder="1"/>
    <xf numFmtId="0" fontId="26" fillId="0" borderId="0" xfId="0" applyFont="1" applyFill="1" applyBorder="1" applyAlignment="1">
      <alignment horizontal="right"/>
    </xf>
    <xf numFmtId="0" fontId="28" fillId="0" borderId="0" xfId="0" applyFont="1" applyFill="1" applyBorder="1"/>
    <xf numFmtId="9" fontId="28" fillId="0" borderId="0" xfId="41" applyFont="1" applyFill="1" applyBorder="1"/>
    <xf numFmtId="164" fontId="24" fillId="0" borderId="9" xfId="0" applyNumberFormat="1" applyFont="1" applyFill="1" applyBorder="1"/>
    <xf numFmtId="0" fontId="33" fillId="0" borderId="0" xfId="0" applyFont="1" applyFill="1" applyBorder="1" applyAlignment="1">
      <alignment horizontal="right" vertical="center"/>
    </xf>
    <xf numFmtId="0" fontId="39" fillId="0" borderId="0" xfId="0" applyFont="1" applyFill="1" applyBorder="1"/>
    <xf numFmtId="0" fontId="24" fillId="19" borderId="9" xfId="0" applyFont="1" applyFill="1" applyBorder="1"/>
    <xf numFmtId="0" fontId="24" fillId="0" borderId="12" xfId="0" applyFont="1" applyFill="1" applyBorder="1" applyAlignment="1">
      <alignment horizontal="left" vertical="center" indent="1"/>
    </xf>
    <xf numFmtId="0" fontId="24" fillId="19" borderId="0" xfId="0" applyFont="1" applyFill="1" applyBorder="1"/>
    <xf numFmtId="0" fontId="24" fillId="0" borderId="0" xfId="0" applyFont="1" applyFill="1" applyBorder="1" applyAlignment="1">
      <alignment horizontal="left" indent="1"/>
    </xf>
    <xf numFmtId="0" fontId="24" fillId="0" borderId="0" xfId="0" applyFont="1" applyFill="1" applyBorder="1" applyAlignment="1">
      <alignment horizontal="left" vertical="center" indent="1"/>
    </xf>
    <xf numFmtId="164" fontId="24" fillId="0" borderId="13" xfId="0" applyNumberFormat="1" applyFont="1" applyFill="1" applyBorder="1"/>
    <xf numFmtId="164" fontId="24" fillId="0" borderId="13" xfId="0" applyNumberFormat="1" applyFont="1" applyFill="1" applyBorder="1" applyAlignment="1"/>
    <xf numFmtId="0" fontId="24" fillId="0" borderId="0" xfId="0" applyNumberFormat="1" applyFont="1" applyFill="1" applyBorder="1" applyAlignment="1"/>
    <xf numFmtId="164" fontId="24" fillId="0" borderId="11" xfId="0" applyNumberFormat="1" applyFont="1" applyFill="1" applyBorder="1" applyAlignment="1"/>
    <xf numFmtId="164" fontId="24" fillId="0" borderId="22" xfId="0" applyNumberFormat="1" applyFont="1" applyFill="1" applyBorder="1"/>
    <xf numFmtId="0" fontId="26" fillId="0" borderId="0" xfId="0" applyFont="1" applyFill="1" applyBorder="1"/>
    <xf numFmtId="164" fontId="24" fillId="0" borderId="24" xfId="0" applyNumberFormat="1" applyFont="1" applyFill="1" applyBorder="1"/>
    <xf numFmtId="164" fontId="28" fillId="0" borderId="0" xfId="0" applyNumberFormat="1" applyFont="1" applyFill="1" applyBorder="1"/>
    <xf numFmtId="0" fontId="29" fillId="0" borderId="0" xfId="0" applyFont="1" applyFill="1" applyBorder="1" applyAlignment="1"/>
    <xf numFmtId="0" fontId="24" fillId="0" borderId="21" xfId="0" applyFont="1" applyFill="1" applyBorder="1" applyAlignment="1">
      <alignment horizontal="left" vertical="center" indent="1"/>
    </xf>
    <xf numFmtId="0" fontId="24" fillId="19" borderId="0" xfId="0" applyFont="1" applyFill="1"/>
    <xf numFmtId="0" fontId="26" fillId="19" borderId="0" xfId="0" applyFont="1" applyFill="1" applyBorder="1" applyAlignment="1">
      <alignment horizontal="right"/>
    </xf>
    <xf numFmtId="0" fontId="24" fillId="0" borderId="13" xfId="0" applyFont="1" applyFill="1" applyBorder="1" applyAlignment="1">
      <alignment horizontal="left" vertical="center" indent="1"/>
    </xf>
    <xf numFmtId="0" fontId="24" fillId="0" borderId="11" xfId="0" applyFont="1" applyFill="1" applyBorder="1" applyAlignment="1">
      <alignment horizontal="left" vertical="center" indent="1"/>
    </xf>
    <xf numFmtId="0" fontId="26" fillId="19" borderId="17" xfId="0" applyFont="1" applyFill="1" applyBorder="1" applyAlignment="1">
      <alignment horizontal="center"/>
    </xf>
    <xf numFmtId="0" fontId="26" fillId="19" borderId="18" xfId="0" applyFont="1" applyFill="1" applyBorder="1" applyAlignment="1">
      <alignment horizontal="center"/>
    </xf>
    <xf numFmtId="164" fontId="26" fillId="18" borderId="24" xfId="0" applyNumberFormat="1" applyFont="1" applyFill="1" applyBorder="1"/>
    <xf numFmtId="164" fontId="26" fillId="18" borderId="9" xfId="0" applyNumberFormat="1" applyFont="1" applyFill="1" applyBorder="1"/>
    <xf numFmtId="0" fontId="24" fillId="0" borderId="10" xfId="0" applyFont="1" applyFill="1" applyBorder="1" applyAlignment="1">
      <alignment horizontal="left" vertical="center" indent="1"/>
    </xf>
    <xf numFmtId="0" fontId="24" fillId="19" borderId="0" xfId="0" applyFont="1" applyFill="1" applyBorder="1" applyAlignment="1">
      <alignment horizontal="right" vertical="center"/>
    </xf>
    <xf numFmtId="0" fontId="26" fillId="19" borderId="14" xfId="0" applyFont="1" applyFill="1" applyBorder="1" applyAlignment="1">
      <alignment horizontal="center"/>
    </xf>
    <xf numFmtId="0" fontId="24" fillId="0" borderId="0" xfId="0" applyFont="1" applyFill="1" applyBorder="1" applyAlignment="1">
      <alignment horizontal="left" vertical="center"/>
    </xf>
    <xf numFmtId="0" fontId="24" fillId="0" borderId="0" xfId="0" applyFont="1" applyFill="1" applyBorder="1" applyAlignment="1">
      <alignment horizontal="right"/>
    </xf>
    <xf numFmtId="164" fontId="26" fillId="0" borderId="0" xfId="0" applyNumberFormat="1" applyFont="1" applyFill="1" applyBorder="1" applyAlignment="1">
      <alignment horizontal="center"/>
    </xf>
    <xf numFmtId="167" fontId="24" fillId="0" borderId="0" xfId="41" applyNumberFormat="1" applyFont="1" applyFill="1" applyBorder="1"/>
    <xf numFmtId="167" fontId="24" fillId="0" borderId="13" xfId="0" applyNumberFormat="1" applyFont="1" applyFill="1" applyBorder="1" applyAlignment="1">
      <alignment vertical="center"/>
    </xf>
    <xf numFmtId="167" fontId="24" fillId="0" borderId="11" xfId="0" applyNumberFormat="1" applyFont="1" applyFill="1" applyBorder="1" applyAlignment="1">
      <alignment vertical="center"/>
    </xf>
    <xf numFmtId="167" fontId="24" fillId="0" borderId="0" xfId="0" applyNumberFormat="1" applyFont="1" applyFill="1" applyBorder="1"/>
    <xf numFmtId="167" fontId="24" fillId="18" borderId="13" xfId="41" applyNumberFormat="1" applyFont="1" applyFill="1" applyBorder="1" applyAlignment="1"/>
    <xf numFmtId="167" fontId="24" fillId="18" borderId="13" xfId="0" applyNumberFormat="1" applyFont="1" applyFill="1" applyBorder="1" applyAlignment="1">
      <alignment vertical="center"/>
    </xf>
    <xf numFmtId="0" fontId="24" fillId="19" borderId="15" xfId="0" applyFont="1" applyFill="1" applyBorder="1"/>
    <xf numFmtId="0" fontId="26" fillId="19" borderId="18" xfId="0" applyFont="1" applyFill="1" applyBorder="1" applyAlignment="1">
      <alignment horizontal="center"/>
    </xf>
    <xf numFmtId="0" fontId="26" fillId="19" borderId="0" xfId="0" applyFont="1" applyFill="1" applyBorder="1" applyAlignment="1">
      <alignment horizontal="right"/>
    </xf>
    <xf numFmtId="0" fontId="28" fillId="0" borderId="0" xfId="41" applyNumberFormat="1" applyFont="1" applyFill="1" applyBorder="1"/>
    <xf numFmtId="0" fontId="27" fillId="0" borderId="0" xfId="0" applyFont="1" applyFill="1" applyBorder="1" applyAlignment="1">
      <alignment horizontal="right"/>
    </xf>
    <xf numFmtId="0" fontId="28" fillId="0" borderId="0" xfId="0" applyFont="1" applyFill="1" applyBorder="1" applyAlignment="1">
      <alignment horizontal="right"/>
    </xf>
    <xf numFmtId="0" fontId="27" fillId="0" borderId="0" xfId="0" applyFont="1" applyFill="1" applyBorder="1" applyAlignment="1">
      <alignment horizontal="center"/>
    </xf>
    <xf numFmtId="164" fontId="27" fillId="0" borderId="0" xfId="0" applyNumberFormat="1" applyFont="1" applyFill="1" applyBorder="1" applyAlignment="1">
      <alignment horizontal="center"/>
    </xf>
    <xf numFmtId="164" fontId="27" fillId="0" borderId="0" xfId="0" applyNumberFormat="1" applyFont="1" applyFill="1" applyBorder="1"/>
    <xf numFmtId="164" fontId="24" fillId="0" borderId="23" xfId="0" applyNumberFormat="1" applyFont="1" applyFill="1" applyBorder="1" applyAlignment="1">
      <alignment vertical="center"/>
    </xf>
    <xf numFmtId="164" fontId="24" fillId="0" borderId="25" xfId="0" applyNumberFormat="1" applyFont="1" applyFill="1" applyBorder="1" applyAlignment="1">
      <alignment vertical="center"/>
    </xf>
    <xf numFmtId="0" fontId="26" fillId="0" borderId="0" xfId="0" applyFont="1" applyFill="1" applyBorder="1" applyAlignment="1">
      <alignment horizontal="center"/>
    </xf>
    <xf numFmtId="0" fontId="24" fillId="0" borderId="0" xfId="0" applyFont="1" applyFill="1" applyBorder="1" applyAlignment="1">
      <alignment vertical="center" wrapText="1"/>
    </xf>
    <xf numFmtId="0" fontId="28" fillId="0" borderId="0" xfId="41" applyNumberFormat="1" applyFont="1" applyFill="1" applyBorder="1" applyAlignment="1"/>
    <xf numFmtId="0" fontId="24" fillId="0" borderId="0" xfId="0" applyNumberFormat="1" applyFont="1" applyFill="1" applyBorder="1" applyAlignment="1">
      <alignment wrapText="1"/>
    </xf>
    <xf numFmtId="0" fontId="26" fillId="19" borderId="9" xfId="0" applyFont="1" applyFill="1" applyBorder="1" applyAlignment="1">
      <alignment horizontal="center"/>
    </xf>
    <xf numFmtId="0" fontId="26" fillId="19" borderId="19" xfId="0" applyFont="1" applyFill="1" applyBorder="1" applyAlignment="1">
      <alignment horizontal="center"/>
    </xf>
    <xf numFmtId="0" fontId="3" fillId="0" borderId="0" xfId="0" applyFont="1" applyFill="1"/>
    <xf numFmtId="0" fontId="22" fillId="0" borderId="0" xfId="0" applyFont="1" applyFill="1" applyBorder="1" applyAlignment="1"/>
    <xf numFmtId="0" fontId="36" fillId="0" borderId="0" xfId="0" applyFont="1" applyFill="1" applyBorder="1" applyAlignment="1">
      <alignment horizontal="center" vertical="center"/>
    </xf>
    <xf numFmtId="49" fontId="37" fillId="0" borderId="0" xfId="0" applyNumberFormat="1" applyFont="1" applyFill="1" applyBorder="1" applyAlignment="1">
      <alignment vertical="center"/>
    </xf>
    <xf numFmtId="0" fontId="32" fillId="0" borderId="0" xfId="0" applyFont="1" applyFill="1" applyBorder="1"/>
    <xf numFmtId="0" fontId="35" fillId="0" borderId="0" xfId="0" applyFont="1" applyFill="1" applyBorder="1" applyAlignment="1"/>
    <xf numFmtId="0" fontId="22" fillId="0" borderId="0" xfId="0" applyFont="1" applyFill="1" applyBorder="1" applyAlignment="1">
      <alignment horizontal="left" vertical="center"/>
    </xf>
    <xf numFmtId="0" fontId="35" fillId="0" borderId="0" xfId="0" applyFont="1" applyFill="1" applyBorder="1" applyAlignment="1">
      <alignment horizontal="center"/>
    </xf>
    <xf numFmtId="0" fontId="22" fillId="0" borderId="0" xfId="0" applyFont="1" applyFill="1" applyBorder="1" applyAlignment="1">
      <alignment horizontal="left" vertical="center" indent="1"/>
    </xf>
    <xf numFmtId="0" fontId="33" fillId="0" borderId="0" xfId="0" applyFont="1" applyFill="1" applyBorder="1"/>
    <xf numFmtId="0" fontId="33" fillId="0" borderId="0" xfId="0" applyFont="1" applyFill="1" applyBorder="1" applyAlignment="1">
      <alignment horizontal="left" vertical="center" indent="1"/>
    </xf>
    <xf numFmtId="49" fontId="38" fillId="0" borderId="0" xfId="0" applyNumberFormat="1" applyFont="1" applyFill="1" applyAlignment="1">
      <alignment vertical="center"/>
    </xf>
    <xf numFmtId="0" fontId="24" fillId="0" borderId="0" xfId="0" applyFont="1" applyFill="1" applyBorder="1" applyAlignment="1"/>
    <xf numFmtId="49" fontId="40" fillId="0" borderId="0" xfId="0" applyNumberFormat="1" applyFont="1" applyFill="1" applyBorder="1" applyAlignment="1">
      <alignment horizontal="right"/>
    </xf>
    <xf numFmtId="0" fontId="21" fillId="0" borderId="0" xfId="0" applyFont="1" applyFill="1"/>
    <xf numFmtId="0" fontId="34" fillId="0" borderId="0" xfId="0" applyFont="1" applyFill="1" applyBorder="1"/>
    <xf numFmtId="164" fontId="34" fillId="0" borderId="0" xfId="0" applyNumberFormat="1" applyFont="1" applyFill="1" applyBorder="1"/>
    <xf numFmtId="165" fontId="24" fillId="0" borderId="0" xfId="0" applyNumberFormat="1" applyFont="1" applyFill="1" applyBorder="1" applyAlignment="1">
      <alignment horizontal="right"/>
    </xf>
    <xf numFmtId="0" fontId="22" fillId="0" borderId="0" xfId="0" applyNumberFormat="1" applyFont="1" applyFill="1" applyBorder="1"/>
    <xf numFmtId="0" fontId="29" fillId="0" borderId="0" xfId="0" applyFont="1" applyFill="1" applyBorder="1" applyAlignment="1">
      <alignment vertical="top"/>
    </xf>
    <xf numFmtId="0" fontId="43" fillId="0" borderId="0" xfId="0" applyFont="1" applyFill="1" applyBorder="1"/>
    <xf numFmtId="0" fontId="46" fillId="0" borderId="0" xfId="0" applyFont="1" applyFill="1" applyBorder="1"/>
    <xf numFmtId="0" fontId="24" fillId="0" borderId="0" xfId="0" applyFont="1" applyFill="1"/>
    <xf numFmtId="0" fontId="25" fillId="0" borderId="0" xfId="0" applyFont="1" applyFill="1"/>
    <xf numFmtId="0" fontId="45" fillId="0" borderId="0" xfId="0" applyFont="1" applyFill="1"/>
    <xf numFmtId="0" fontId="20" fillId="0" borderId="0" xfId="0" applyFont="1" applyFill="1"/>
    <xf numFmtId="164" fontId="24" fillId="0" borderId="0" xfId="0" applyNumberFormat="1" applyFont="1" applyFill="1"/>
    <xf numFmtId="0" fontId="21" fillId="0" borderId="0" xfId="0" applyFont="1" applyFill="1" applyAlignment="1"/>
    <xf numFmtId="0" fontId="24" fillId="0" borderId="0" xfId="0" applyFont="1" applyFill="1" applyAlignment="1">
      <alignment horizontal="right"/>
    </xf>
    <xf numFmtId="0" fontId="26" fillId="0" borderId="0" xfId="0" applyFont="1" applyFill="1" applyAlignment="1"/>
    <xf numFmtId="0" fontId="40" fillId="0" borderId="0" xfId="0" applyFont="1" applyFill="1" applyAlignment="1">
      <alignment horizontal="left" vertical="center"/>
    </xf>
    <xf numFmtId="0" fontId="22" fillId="0" borderId="0" xfId="0" applyFont="1" applyFill="1"/>
    <xf numFmtId="0" fontId="22" fillId="0" borderId="0" xfId="0" applyFont="1" applyFill="1" applyAlignment="1">
      <alignment horizontal="right"/>
    </xf>
    <xf numFmtId="0" fontId="35" fillId="0" borderId="0" xfId="0" applyFont="1" applyFill="1" applyAlignment="1"/>
    <xf numFmtId="0" fontId="44" fillId="0" borderId="0" xfId="0" applyFont="1" applyFill="1"/>
    <xf numFmtId="0" fontId="26" fillId="0" borderId="0" xfId="0" applyFont="1" applyFill="1"/>
    <xf numFmtId="0" fontId="42" fillId="0" borderId="0" xfId="0" applyFont="1" applyFill="1"/>
    <xf numFmtId="0" fontId="41" fillId="0" borderId="0" xfId="0" applyFont="1" applyFill="1" applyAlignment="1"/>
    <xf numFmtId="0" fontId="42" fillId="0" borderId="0" xfId="0" applyFont="1" applyFill="1" applyBorder="1"/>
    <xf numFmtId="0" fontId="42" fillId="0" borderId="0" xfId="0" applyFont="1" applyFill="1" applyAlignment="1">
      <alignment vertical="top"/>
    </xf>
    <xf numFmtId="0" fontId="42" fillId="0" borderId="0" xfId="0" applyFont="1" applyFill="1" applyAlignment="1"/>
    <xf numFmtId="0" fontId="39" fillId="0" borderId="0" xfId="0" applyFont="1" applyFill="1"/>
    <xf numFmtId="0" fontId="40" fillId="0" borderId="0" xfId="0" applyFont="1" applyFill="1" applyAlignment="1">
      <alignment horizontal="right"/>
    </xf>
    <xf numFmtId="164" fontId="24" fillId="0" borderId="23" xfId="0" applyNumberFormat="1" applyFont="1" applyFill="1" applyBorder="1"/>
    <xf numFmtId="167" fontId="24" fillId="0" borderId="13" xfId="41" applyNumberFormat="1" applyFont="1" applyFill="1" applyBorder="1" applyAlignment="1"/>
    <xf numFmtId="164" fontId="28" fillId="0" borderId="0" xfId="0" applyNumberFormat="1" applyFont="1" applyFill="1"/>
    <xf numFmtId="167" fontId="24" fillId="0" borderId="13" xfId="41" applyNumberFormat="1" applyFont="1" applyFill="1" applyBorder="1"/>
    <xf numFmtId="167" fontId="24" fillId="0" borderId="11" xfId="41" applyNumberFormat="1" applyFont="1" applyFill="1" applyBorder="1" applyAlignment="1"/>
    <xf numFmtId="167" fontId="24" fillId="0" borderId="11" xfId="41" applyNumberFormat="1" applyFont="1" applyFill="1" applyBorder="1"/>
    <xf numFmtId="167" fontId="24" fillId="0" borderId="12" xfId="41" applyNumberFormat="1" applyFont="1" applyFill="1" applyBorder="1"/>
    <xf numFmtId="166" fontId="24" fillId="0" borderId="0" xfId="0" applyNumberFormat="1" applyFont="1" applyFill="1" applyBorder="1"/>
    <xf numFmtId="0" fontId="29" fillId="0" borderId="0" xfId="0" applyFont="1" applyFill="1" applyAlignment="1">
      <alignment horizontal="right"/>
    </xf>
    <xf numFmtId="0" fontId="31" fillId="0" borderId="0" xfId="0" applyFont="1" applyFill="1" applyAlignment="1">
      <alignment horizontal="right"/>
    </xf>
    <xf numFmtId="166" fontId="28" fillId="0" borderId="0" xfId="0" applyNumberFormat="1" applyFont="1" applyFill="1" applyBorder="1"/>
    <xf numFmtId="167" fontId="28" fillId="0" borderId="0" xfId="41" applyNumberFormat="1" applyFont="1" applyFill="1" applyBorder="1"/>
    <xf numFmtId="0" fontId="28" fillId="0" borderId="0" xfId="0" applyFont="1" applyFill="1"/>
    <xf numFmtId="167" fontId="28" fillId="0" borderId="0" xfId="41" applyNumberFormat="1" applyFont="1" applyFill="1"/>
    <xf numFmtId="167" fontId="28" fillId="0" borderId="0" xfId="0" applyNumberFormat="1" applyFont="1" applyFill="1"/>
    <xf numFmtId="0" fontId="24" fillId="0" borderId="0" xfId="0" applyNumberFormat="1" applyFont="1" applyFill="1" applyAlignment="1"/>
    <xf numFmtId="0" fontId="28" fillId="0" borderId="0" xfId="41" applyNumberFormat="1" applyFont="1" applyFill="1" applyAlignment="1"/>
    <xf numFmtId="0" fontId="28" fillId="0" borderId="0" xfId="0" applyNumberFormat="1" applyFont="1" applyFill="1" applyAlignment="1"/>
    <xf numFmtId="0" fontId="28" fillId="0" borderId="0" xfId="0" applyNumberFormat="1" applyFont="1" applyFill="1" applyBorder="1" applyAlignment="1"/>
    <xf numFmtId="0" fontId="24" fillId="0" borderId="0" xfId="0" applyFont="1" applyFill="1" applyBorder="1" applyAlignment="1"/>
    <xf numFmtId="0" fontId="28" fillId="0" borderId="0" xfId="0" applyNumberFormat="1" applyFont="1" applyFill="1" applyBorder="1"/>
    <xf numFmtId="0" fontId="47" fillId="0" borderId="0" xfId="0" applyFont="1" applyFill="1"/>
    <xf numFmtId="164" fontId="47" fillId="0" borderId="0" xfId="0" applyNumberFormat="1" applyFont="1" applyFill="1"/>
    <xf numFmtId="9" fontId="28" fillId="0" borderId="0" xfId="41" applyFont="1" applyFill="1"/>
    <xf numFmtId="0" fontId="27" fillId="0" borderId="0" xfId="42" applyFont="1" applyFill="1" applyBorder="1" applyAlignment="1">
      <alignment horizontal="right"/>
    </xf>
    <xf numFmtId="167" fontId="28" fillId="0" borderId="0" xfId="0" applyNumberFormat="1" applyFont="1" applyFill="1" applyBorder="1"/>
    <xf numFmtId="0" fontId="49" fillId="0" borderId="0" xfId="0" applyFont="1" applyFill="1"/>
    <xf numFmtId="9" fontId="21" fillId="0" borderId="0" xfId="41" applyFont="1" applyFill="1"/>
    <xf numFmtId="0" fontId="28" fillId="0" borderId="0" xfId="0" applyFont="1" applyFill="1" applyBorder="1" applyAlignment="1">
      <alignment horizontal="left" indent="1"/>
    </xf>
    <xf numFmtId="164" fontId="26" fillId="0" borderId="0" xfId="0" applyNumberFormat="1" applyFont="1" applyFill="1"/>
    <xf numFmtId="167" fontId="21" fillId="0" borderId="0" xfId="41" applyNumberFormat="1" applyFont="1" applyFill="1"/>
    <xf numFmtId="0" fontId="29" fillId="0" borderId="0" xfId="0" applyFont="1" applyFill="1" applyBorder="1"/>
    <xf numFmtId="9" fontId="21" fillId="0" borderId="0" xfId="41" applyFont="1" applyFill="1" applyAlignment="1"/>
    <xf numFmtId="9" fontId="24" fillId="0" borderId="0" xfId="41" applyFont="1" applyFill="1" applyBorder="1"/>
    <xf numFmtId="0" fontId="21" fillId="0" borderId="0" xfId="0" applyFont="1" applyFill="1" applyAlignment="1">
      <alignment horizontal="center"/>
    </xf>
    <xf numFmtId="0" fontId="26" fillId="0" borderId="0" xfId="0" applyFont="1" applyFill="1" applyBorder="1" applyAlignment="1">
      <alignment horizontal="right"/>
    </xf>
    <xf numFmtId="0" fontId="26" fillId="0" borderId="0" xfId="0" applyFont="1" applyFill="1" applyBorder="1" applyAlignment="1">
      <alignment horizontal="right"/>
    </xf>
    <xf numFmtId="0" fontId="26" fillId="0" borderId="0" xfId="0" applyFont="1" applyFill="1" applyBorder="1" applyAlignment="1"/>
    <xf numFmtId="167" fontId="24" fillId="0" borderId="0" xfId="41" applyNumberFormat="1" applyFont="1" applyFill="1"/>
    <xf numFmtId="164" fontId="21" fillId="0" borderId="0" xfId="0" applyNumberFormat="1" applyFont="1" applyFill="1"/>
    <xf numFmtId="0" fontId="21" fillId="0" borderId="0" xfId="0" applyFont="1" applyFill="1" applyBorder="1"/>
    <xf numFmtId="167" fontId="24" fillId="0" borderId="0" xfId="41" applyNumberFormat="1" applyFont="1" applyFill="1" applyBorder="1" applyAlignment="1"/>
    <xf numFmtId="0" fontId="24" fillId="0" borderId="0" xfId="0" applyFont="1" applyFill="1" applyBorder="1"/>
    <xf numFmtId="0" fontId="21" fillId="0" borderId="0" xfId="0" applyFont="1" applyFill="1"/>
    <xf numFmtId="0" fontId="43" fillId="0" borderId="0" xfId="0" applyFont="1" applyFill="1" applyBorder="1"/>
    <xf numFmtId="0" fontId="21" fillId="0" borderId="0" xfId="0" applyFont="1" applyFill="1" applyAlignment="1"/>
    <xf numFmtId="0" fontId="22" fillId="0" borderId="0" xfId="0" applyFont="1"/>
    <xf numFmtId="0" fontId="26" fillId="0" borderId="0" xfId="0" applyFont="1" applyFill="1" applyBorder="1" applyAlignment="1">
      <alignment horizontal="center" vertical="center" wrapText="1"/>
    </xf>
    <xf numFmtId="166" fontId="21" fillId="0" borderId="0" xfId="41" applyNumberFormat="1" applyFont="1" applyFill="1"/>
    <xf numFmtId="164" fontId="49" fillId="0" borderId="0" xfId="0" applyNumberFormat="1" applyFont="1" applyFill="1"/>
    <xf numFmtId="164" fontId="67" fillId="0" borderId="0" xfId="0" applyNumberFormat="1" applyFont="1" applyFill="1"/>
    <xf numFmtId="164" fontId="68" fillId="0" borderId="0" xfId="0" applyNumberFormat="1" applyFont="1" applyFill="1" applyBorder="1"/>
    <xf numFmtId="9" fontId="68" fillId="0" borderId="0" xfId="41" applyFont="1" applyFill="1" applyBorder="1"/>
    <xf numFmtId="9" fontId="67" fillId="0" borderId="0" xfId="41" applyFont="1" applyFill="1"/>
    <xf numFmtId="9" fontId="49" fillId="0" borderId="0" xfId="41" applyFont="1" applyFill="1"/>
    <xf numFmtId="10" fontId="21" fillId="0" borderId="0" xfId="41" applyNumberFormat="1" applyFont="1" applyFill="1"/>
    <xf numFmtId="9" fontId="26" fillId="0" borderId="0" xfId="41" applyFont="1" applyFill="1" applyBorder="1"/>
    <xf numFmtId="0" fontId="69" fillId="0" borderId="0" xfId="0" applyFont="1" applyFill="1"/>
    <xf numFmtId="0" fontId="28" fillId="34" borderId="0" xfId="0" applyFont="1" applyFill="1"/>
    <xf numFmtId="0" fontId="3" fillId="0" borderId="0" xfId="0" applyFont="1"/>
    <xf numFmtId="0" fontId="43" fillId="0" borderId="0" xfId="0" applyFont="1" applyFill="1" applyAlignment="1">
      <alignment horizontal="left" vertical="center"/>
    </xf>
    <xf numFmtId="0" fontId="26" fillId="35" borderId="31" xfId="42" applyFont="1" applyFill="1" applyBorder="1" applyAlignment="1">
      <alignment horizontal="right"/>
    </xf>
    <xf numFmtId="164" fontId="24" fillId="0" borderId="37" xfId="0" applyNumberFormat="1" applyFont="1" applyFill="1" applyBorder="1" applyAlignment="1">
      <alignment horizontal="right"/>
    </xf>
    <xf numFmtId="164" fontId="26" fillId="20" borderId="37" xfId="0" applyNumberFormat="1" applyFont="1" applyFill="1" applyBorder="1"/>
    <xf numFmtId="164" fontId="24" fillId="20" borderId="31" xfId="0" applyNumberFormat="1" applyFont="1" applyFill="1" applyBorder="1" applyAlignment="1">
      <alignment horizontal="right"/>
    </xf>
    <xf numFmtId="164" fontId="24" fillId="0" borderId="45" xfId="0" applyNumberFormat="1" applyFont="1" applyFill="1" applyBorder="1" applyAlignment="1">
      <alignment horizontal="right"/>
    </xf>
    <xf numFmtId="164" fontId="24" fillId="0" borderId="45" xfId="0" applyNumberFormat="1" applyFont="1" applyFill="1" applyBorder="1"/>
    <xf numFmtId="164" fontId="24" fillId="0" borderId="43" xfId="0" applyNumberFormat="1" applyFont="1" applyFill="1" applyBorder="1" applyAlignment="1"/>
    <xf numFmtId="164" fontId="24" fillId="0" borderId="37" xfId="0" applyNumberFormat="1" applyFont="1" applyFill="1" applyBorder="1"/>
    <xf numFmtId="0" fontId="26" fillId="35" borderId="39" xfId="0" applyFont="1" applyFill="1" applyBorder="1" applyAlignment="1">
      <alignment horizontal="center" vertical="center"/>
    </xf>
    <xf numFmtId="164" fontId="24" fillId="0" borderId="44" xfId="0" applyNumberFormat="1" applyFont="1" applyFill="1" applyBorder="1" applyAlignment="1"/>
    <xf numFmtId="0" fontId="71" fillId="0" borderId="0" xfId="0" applyFont="1" applyFill="1" applyBorder="1"/>
    <xf numFmtId="49" fontId="22" fillId="0" borderId="0" xfId="0" applyNumberFormat="1" applyFont="1" applyFill="1" applyBorder="1" applyAlignment="1">
      <alignment horizontal="right"/>
    </xf>
    <xf numFmtId="164" fontId="24" fillId="0" borderId="36" xfId="0" applyNumberFormat="1" applyFont="1" applyFill="1" applyBorder="1" applyAlignment="1">
      <alignment horizontal="right"/>
    </xf>
    <xf numFmtId="0" fontId="24" fillId="0" borderId="37" xfId="0" applyFont="1" applyFill="1" applyBorder="1" applyAlignment="1">
      <alignment horizontal="left" indent="1"/>
    </xf>
    <xf numFmtId="164" fontId="24" fillId="0" borderId="31" xfId="0" applyNumberFormat="1" applyFont="1" applyFill="1" applyBorder="1" applyAlignment="1">
      <alignment horizontal="right"/>
    </xf>
    <xf numFmtId="0" fontId="24" fillId="0" borderId="31" xfId="0" applyFont="1" applyFill="1" applyBorder="1" applyAlignment="1">
      <alignment horizontal="left" indent="1"/>
    </xf>
    <xf numFmtId="0" fontId="26" fillId="35" borderId="31" xfId="0" applyFont="1" applyFill="1" applyBorder="1" applyAlignment="1">
      <alignment horizontal="center" vertical="center"/>
    </xf>
    <xf numFmtId="0" fontId="26" fillId="35" borderId="33" xfId="0" applyFont="1" applyFill="1" applyBorder="1" applyAlignment="1">
      <alignment horizontal="center" vertical="center"/>
    </xf>
    <xf numFmtId="0" fontId="26" fillId="20" borderId="31" xfId="0" applyFont="1" applyFill="1" applyBorder="1" applyAlignment="1">
      <alignment vertical="center" wrapText="1"/>
    </xf>
    <xf numFmtId="0" fontId="26" fillId="35" borderId="36" xfId="0" applyFont="1" applyFill="1" applyBorder="1" applyAlignment="1">
      <alignment horizontal="center" vertical="center"/>
    </xf>
    <xf numFmtId="164" fontId="24" fillId="0" borderId="43" xfId="0" applyNumberFormat="1" applyFont="1" applyFill="1" applyBorder="1" applyAlignment="1">
      <alignment horizontal="right"/>
    </xf>
    <xf numFmtId="0" fontId="26" fillId="35" borderId="41" xfId="0" applyFont="1" applyFill="1" applyBorder="1" applyAlignment="1">
      <alignment horizontal="center" vertical="center"/>
    </xf>
    <xf numFmtId="0" fontId="43" fillId="0" borderId="0" xfId="0" applyFont="1" applyFill="1" applyAlignment="1">
      <alignment horizontal="left" vertical="top"/>
    </xf>
    <xf numFmtId="0" fontId="24" fillId="0" borderId="48" xfId="0" applyFont="1" applyFill="1" applyBorder="1" applyAlignment="1">
      <alignment horizontal="left" indent="1"/>
    </xf>
    <xf numFmtId="164" fontId="24" fillId="0" borderId="44" xfId="0" applyNumberFormat="1" applyFont="1" applyFill="1" applyBorder="1"/>
    <xf numFmtId="164" fontId="24" fillId="0" borderId="36" xfId="0" applyNumberFormat="1" applyFont="1" applyFill="1" applyBorder="1"/>
    <xf numFmtId="164" fontId="24" fillId="0" borderId="43" xfId="0" applyNumberFormat="1" applyFont="1" applyFill="1" applyBorder="1"/>
    <xf numFmtId="164" fontId="24" fillId="20" borderId="36" xfId="0" applyNumberFormat="1" applyFont="1" applyFill="1" applyBorder="1" applyAlignment="1">
      <alignment horizontal="right"/>
    </xf>
    <xf numFmtId="164" fontId="24" fillId="0" borderId="45" xfId="0" applyNumberFormat="1" applyFont="1" applyFill="1" applyBorder="1" applyAlignment="1"/>
    <xf numFmtId="164" fontId="26" fillId="20" borderId="31" xfId="0" applyNumberFormat="1" applyFont="1" applyFill="1" applyBorder="1" applyAlignment="1">
      <alignment horizontal="right"/>
    </xf>
    <xf numFmtId="164" fontId="26" fillId="20" borderId="36" xfId="0" applyNumberFormat="1" applyFont="1" applyFill="1" applyBorder="1" applyAlignment="1">
      <alignment horizontal="right"/>
    </xf>
    <xf numFmtId="164" fontId="24" fillId="0" borderId="31" xfId="0" applyNumberFormat="1" applyFont="1" applyFill="1" applyBorder="1"/>
    <xf numFmtId="164" fontId="26" fillId="20" borderId="37" xfId="0" applyNumberFormat="1" applyFont="1" applyFill="1" applyBorder="1" applyAlignment="1">
      <alignment horizontal="right"/>
    </xf>
    <xf numFmtId="164" fontId="26" fillId="20" borderId="31" xfId="0" applyNumberFormat="1" applyFont="1" applyFill="1" applyBorder="1"/>
    <xf numFmtId="164" fontId="26" fillId="20" borderId="36" xfId="0" applyNumberFormat="1" applyFont="1" applyFill="1" applyBorder="1"/>
    <xf numFmtId="0" fontId="26" fillId="35" borderId="37" xfId="0" applyFont="1" applyFill="1" applyBorder="1" applyAlignment="1">
      <alignment horizontal="center" vertical="center"/>
    </xf>
    <xf numFmtId="164" fontId="24" fillId="0" borderId="44" xfId="0" applyNumberFormat="1" applyFont="1" applyFill="1" applyBorder="1" applyAlignment="1">
      <alignment horizontal="right"/>
    </xf>
    <xf numFmtId="164" fontId="24" fillId="0" borderId="49" xfId="0" applyNumberFormat="1" applyFont="1" applyFill="1" applyBorder="1"/>
    <xf numFmtId="0" fontId="43" fillId="0" borderId="0" xfId="43" applyFont="1" applyFill="1" applyBorder="1"/>
    <xf numFmtId="164" fontId="30" fillId="0" borderId="31" xfId="0" applyNumberFormat="1" applyFont="1" applyFill="1" applyBorder="1" applyAlignment="1" applyProtection="1">
      <alignment horizontal="right" vertical="center"/>
    </xf>
    <xf numFmtId="164" fontId="24" fillId="0" borderId="36" xfId="0" applyNumberFormat="1" applyFont="1" applyFill="1" applyBorder="1" applyAlignment="1"/>
    <xf numFmtId="164" fontId="24" fillId="0" borderId="31" xfId="0" applyNumberFormat="1" applyFont="1" applyFill="1" applyBorder="1" applyAlignment="1"/>
    <xf numFmtId="0" fontId="26" fillId="20" borderId="41" xfId="0" applyFont="1" applyFill="1" applyBorder="1" applyAlignment="1">
      <alignment vertical="center"/>
    </xf>
    <xf numFmtId="164" fontId="24" fillId="0" borderId="50" xfId="0" applyNumberFormat="1" applyFont="1" applyFill="1" applyBorder="1"/>
    <xf numFmtId="164" fontId="24" fillId="0" borderId="49" xfId="0" applyNumberFormat="1" applyFont="1" applyFill="1" applyBorder="1" applyAlignment="1"/>
    <xf numFmtId="0" fontId="26" fillId="35" borderId="32" xfId="0" applyFont="1" applyFill="1" applyBorder="1" applyAlignment="1">
      <alignment horizontal="center" vertical="center"/>
    </xf>
    <xf numFmtId="164" fontId="24" fillId="0" borderId="50" xfId="0" applyNumberFormat="1" applyFont="1" applyFill="1" applyBorder="1" applyAlignment="1"/>
    <xf numFmtId="164" fontId="24" fillId="20" borderId="36" xfId="0" applyNumberFormat="1" applyFont="1" applyFill="1" applyBorder="1"/>
    <xf numFmtId="0" fontId="26" fillId="20" borderId="37" xfId="0" applyFont="1" applyFill="1" applyBorder="1" applyAlignment="1">
      <alignment vertical="center"/>
    </xf>
    <xf numFmtId="0" fontId="26" fillId="35" borderId="40" xfId="0" applyFont="1" applyFill="1" applyBorder="1" applyAlignment="1">
      <alignment horizontal="center" vertical="center"/>
    </xf>
    <xf numFmtId="0" fontId="26" fillId="35" borderId="38" xfId="0" applyFont="1" applyFill="1" applyBorder="1" applyAlignment="1">
      <alignment horizontal="center" vertical="center"/>
    </xf>
    <xf numFmtId="0" fontId="24" fillId="0" borderId="37" xfId="0" applyFont="1" applyFill="1" applyBorder="1" applyAlignment="1">
      <alignment horizontal="left" wrapText="1" indent="1"/>
    </xf>
    <xf numFmtId="0" fontId="43" fillId="0" borderId="0" xfId="43" applyFont="1" applyFill="1" applyBorder="1"/>
    <xf numFmtId="164" fontId="30" fillId="0" borderId="44" xfId="0" applyNumberFormat="1" applyFont="1" applyFill="1" applyBorder="1" applyAlignment="1" applyProtection="1">
      <alignment horizontal="right" vertical="center"/>
    </xf>
    <xf numFmtId="0" fontId="71" fillId="0" borderId="0" xfId="0" applyFont="1" applyFill="1"/>
    <xf numFmtId="0" fontId="24" fillId="0" borderId="50" xfId="0" applyFont="1" applyFill="1" applyBorder="1" applyAlignment="1">
      <alignment horizontal="left" indent="1"/>
    </xf>
    <xf numFmtId="0" fontId="26" fillId="20" borderId="31" xfId="0" applyFont="1" applyFill="1" applyBorder="1" applyAlignment="1">
      <alignment horizontal="left"/>
    </xf>
    <xf numFmtId="0" fontId="26" fillId="35" borderId="31" xfId="0" applyFont="1" applyFill="1" applyBorder="1" applyAlignment="1">
      <alignment horizontal="right" vertical="top" wrapText="1"/>
    </xf>
    <xf numFmtId="0" fontId="26" fillId="35" borderId="31" xfId="0" applyFont="1" applyFill="1" applyBorder="1" applyAlignment="1">
      <alignment vertical="center" wrapText="1"/>
    </xf>
    <xf numFmtId="164" fontId="24" fillId="0" borderId="37" xfId="0" applyNumberFormat="1" applyFont="1" applyFill="1" applyBorder="1" applyAlignment="1"/>
    <xf numFmtId="0" fontId="43" fillId="0" borderId="0" xfId="43" applyFont="1" applyFill="1" applyBorder="1"/>
    <xf numFmtId="0" fontId="43" fillId="0" borderId="0" xfId="43" applyFont="1" applyFill="1"/>
    <xf numFmtId="0" fontId="35" fillId="0" borderId="0" xfId="0" applyFont="1" applyFill="1"/>
    <xf numFmtId="0" fontId="44" fillId="0" borderId="0" xfId="0" applyFont="1" applyFill="1" applyBorder="1"/>
    <xf numFmtId="0" fontId="26" fillId="35" borderId="37" xfId="0" applyFont="1" applyFill="1" applyBorder="1" applyAlignment="1">
      <alignment horizontal="center" vertical="center" wrapText="1"/>
    </xf>
    <xf numFmtId="0" fontId="26" fillId="35" borderId="31" xfId="0" applyFont="1" applyFill="1" applyBorder="1" applyAlignment="1">
      <alignment horizontal="center" vertical="center" wrapText="1"/>
    </xf>
    <xf numFmtId="164" fontId="26" fillId="20" borderId="31" xfId="0" applyNumberFormat="1" applyFont="1" applyFill="1" applyBorder="1" applyAlignment="1">
      <alignment vertical="center"/>
    </xf>
    <xf numFmtId="9" fontId="26" fillId="20" borderId="31" xfId="41" applyFont="1" applyFill="1" applyBorder="1" applyAlignment="1">
      <alignment vertical="center"/>
    </xf>
    <xf numFmtId="9" fontId="24" fillId="0" borderId="31" xfId="41" applyFont="1" applyFill="1" applyBorder="1" applyAlignment="1">
      <alignment horizontal="right"/>
    </xf>
    <xf numFmtId="9" fontId="24" fillId="20" borderId="31" xfId="41" applyFont="1" applyFill="1" applyBorder="1" applyAlignment="1">
      <alignment horizontal="right"/>
    </xf>
    <xf numFmtId="164" fontId="24" fillId="0" borderId="54" xfId="0" applyNumberFormat="1" applyFont="1" applyFill="1" applyBorder="1" applyAlignment="1">
      <alignment horizontal="right"/>
    </xf>
    <xf numFmtId="164" fontId="24" fillId="0" borderId="55" xfId="0" applyNumberFormat="1" applyFont="1" applyFill="1" applyBorder="1" applyAlignment="1">
      <alignment horizontal="right"/>
    </xf>
    <xf numFmtId="164" fontId="26" fillId="20" borderId="56" xfId="0" applyNumberFormat="1" applyFont="1" applyFill="1" applyBorder="1" applyAlignment="1">
      <alignment horizontal="right"/>
    </xf>
    <xf numFmtId="0" fontId="26" fillId="20" borderId="31" xfId="0" applyFont="1" applyFill="1" applyBorder="1" applyAlignment="1">
      <alignment horizontal="center" vertical="center"/>
    </xf>
    <xf numFmtId="164" fontId="26" fillId="20" borderId="36" xfId="0" applyNumberFormat="1" applyFont="1" applyFill="1" applyBorder="1" applyAlignment="1">
      <alignment vertical="center"/>
    </xf>
    <xf numFmtId="9" fontId="26" fillId="20" borderId="37" xfId="41" applyFont="1" applyFill="1" applyBorder="1" applyAlignment="1">
      <alignment vertical="center"/>
    </xf>
    <xf numFmtId="9" fontId="24" fillId="0" borderId="37" xfId="41" applyFont="1" applyFill="1" applyBorder="1" applyAlignment="1">
      <alignment horizontal="right"/>
    </xf>
    <xf numFmtId="164" fontId="24" fillId="0" borderId="57" xfId="0" applyNumberFormat="1" applyFont="1" applyFill="1" applyBorder="1" applyAlignment="1">
      <alignment horizontal="right"/>
    </xf>
    <xf numFmtId="0" fontId="24" fillId="35" borderId="31" xfId="0" applyFont="1" applyFill="1" applyBorder="1"/>
    <xf numFmtId="0" fontId="24" fillId="0" borderId="31" xfId="0" applyFont="1" applyFill="1" applyBorder="1"/>
    <xf numFmtId="164" fontId="24" fillId="0" borderId="31" xfId="41" applyNumberFormat="1" applyFont="1" applyFill="1" applyBorder="1"/>
    <xf numFmtId="0" fontId="24" fillId="0" borderId="50" xfId="0" applyFont="1" applyFill="1" applyBorder="1"/>
    <xf numFmtId="164" fontId="24" fillId="0" borderId="44" xfId="41" applyNumberFormat="1" applyFont="1" applyFill="1" applyBorder="1"/>
    <xf numFmtId="0" fontId="26" fillId="20" borderId="31" xfId="0" applyFont="1" applyFill="1" applyBorder="1"/>
    <xf numFmtId="167" fontId="26" fillId="20" borderId="31" xfId="41" applyNumberFormat="1" applyFont="1" applyFill="1" applyBorder="1"/>
    <xf numFmtId="0" fontId="26" fillId="35" borderId="31" xfId="0" applyFont="1" applyFill="1" applyBorder="1" applyAlignment="1">
      <alignment vertical="center"/>
    </xf>
    <xf numFmtId="167" fontId="26" fillId="20" borderId="31" xfId="41" applyNumberFormat="1" applyFont="1" applyFill="1" applyBorder="1" applyAlignment="1">
      <alignment horizontal="right"/>
    </xf>
    <xf numFmtId="167" fontId="24" fillId="0" borderId="31" xfId="41" applyNumberFormat="1" applyFont="1" applyFill="1" applyBorder="1" applyAlignment="1">
      <alignment horizontal="right"/>
    </xf>
    <xf numFmtId="167" fontId="24" fillId="0" borderId="49" xfId="41" applyNumberFormat="1" applyFont="1" applyFill="1" applyBorder="1" applyAlignment="1">
      <alignment horizontal="right"/>
    </xf>
    <xf numFmtId="0" fontId="24" fillId="35" borderId="40" xfId="0" applyFont="1" applyFill="1" applyBorder="1"/>
    <xf numFmtId="0" fontId="24" fillId="35" borderId="41" xfId="0" applyFont="1" applyFill="1" applyBorder="1"/>
    <xf numFmtId="0" fontId="26" fillId="35" borderId="36" xfId="0" applyFont="1" applyFill="1" applyBorder="1" applyAlignment="1">
      <alignment horizontal="center"/>
    </xf>
    <xf numFmtId="0" fontId="26" fillId="35" borderId="31" xfId="0" applyFont="1" applyFill="1" applyBorder="1" applyAlignment="1">
      <alignment horizontal="center"/>
    </xf>
    <xf numFmtId="0" fontId="26" fillId="35" borderId="37" xfId="0" applyFont="1" applyFill="1" applyBorder="1" applyAlignment="1">
      <alignment horizontal="center"/>
    </xf>
    <xf numFmtId="0" fontId="26" fillId="20" borderId="37" xfId="0" applyFont="1" applyFill="1" applyBorder="1" applyAlignment="1">
      <alignment vertical="center" wrapText="1"/>
    </xf>
    <xf numFmtId="0" fontId="24" fillId="0" borderId="37" xfId="0" applyFont="1" applyFill="1" applyBorder="1" applyAlignment="1">
      <alignment horizontal="left" vertical="center" indent="1"/>
    </xf>
    <xf numFmtId="164" fontId="24" fillId="0" borderId="36" xfId="0" applyNumberFormat="1" applyFont="1" applyFill="1" applyBorder="1" applyAlignment="1">
      <alignment vertical="center"/>
    </xf>
    <xf numFmtId="164" fontId="26" fillId="20" borderId="52" xfId="0" applyNumberFormat="1" applyFont="1" applyFill="1" applyBorder="1"/>
    <xf numFmtId="167" fontId="26" fillId="20" borderId="36" xfId="41" applyNumberFormat="1" applyFont="1" applyFill="1" applyBorder="1" applyAlignment="1"/>
    <xf numFmtId="167" fontId="26" fillId="20" borderId="36" xfId="0" applyNumberFormat="1" applyFont="1" applyFill="1" applyBorder="1" applyAlignment="1">
      <alignment vertical="center"/>
    </xf>
    <xf numFmtId="164" fontId="24" fillId="20" borderId="52" xfId="0" applyNumberFormat="1" applyFont="1" applyFill="1" applyBorder="1" applyAlignment="1"/>
    <xf numFmtId="167" fontId="24" fillId="0" borderId="36" xfId="0" applyNumberFormat="1" applyFont="1" applyFill="1" applyBorder="1" applyAlignment="1">
      <alignment vertical="center"/>
    </xf>
    <xf numFmtId="49" fontId="22" fillId="0" borderId="0" xfId="0" applyNumberFormat="1" applyFont="1" applyFill="1" applyAlignment="1">
      <alignment horizontal="right"/>
    </xf>
    <xf numFmtId="49" fontId="41" fillId="0" borderId="0" xfId="0" applyNumberFormat="1" applyFont="1" applyFill="1" applyBorder="1" applyAlignment="1">
      <alignment horizontal="left" vertical="center"/>
    </xf>
    <xf numFmtId="0" fontId="41" fillId="0" borderId="0" xfId="0" applyFont="1" applyFill="1" applyBorder="1" applyAlignment="1">
      <alignment horizontal="left" vertical="center"/>
    </xf>
    <xf numFmtId="0" fontId="42" fillId="0" borderId="0" xfId="0" applyFont="1" applyFill="1" applyBorder="1" applyAlignment="1">
      <alignment horizontal="right"/>
    </xf>
    <xf numFmtId="0" fontId="42" fillId="0" borderId="0" xfId="0" applyFont="1" applyFill="1" applyBorder="1" applyAlignment="1">
      <alignment horizontal="left" vertical="center" indent="1"/>
    </xf>
    <xf numFmtId="0" fontId="41" fillId="0" borderId="0" xfId="0" applyFont="1" applyFill="1" applyBorder="1" applyAlignment="1"/>
    <xf numFmtId="49" fontId="42" fillId="0" borderId="0" xfId="0" applyNumberFormat="1" applyFont="1" applyFill="1" applyBorder="1" applyAlignment="1">
      <alignment horizontal="left" vertical="center"/>
    </xf>
    <xf numFmtId="0" fontId="42" fillId="0" borderId="0" xfId="0" applyFont="1" applyFill="1" applyBorder="1" applyAlignment="1">
      <alignment horizontal="left" vertical="center"/>
    </xf>
    <xf numFmtId="0" fontId="41" fillId="0" borderId="0" xfId="0" applyFont="1" applyFill="1" applyBorder="1"/>
    <xf numFmtId="0" fontId="41" fillId="0" borderId="0" xfId="0" applyFont="1" applyFill="1" applyBorder="1" applyAlignment="1">
      <alignment horizontal="left" vertical="center" indent="1"/>
    </xf>
    <xf numFmtId="0" fontId="74" fillId="0" borderId="0" xfId="0" applyFont="1" applyFill="1" applyBorder="1"/>
    <xf numFmtId="49" fontId="41" fillId="0" borderId="0" xfId="43" applyNumberFormat="1" applyFont="1" applyFill="1" applyBorder="1" applyAlignment="1">
      <alignment horizontal="left" vertical="center"/>
    </xf>
    <xf numFmtId="0" fontId="41" fillId="0" borderId="0" xfId="43" applyFont="1" applyFill="1" applyBorder="1" applyAlignment="1">
      <alignment horizontal="left" vertical="center"/>
    </xf>
    <xf numFmtId="0" fontId="41" fillId="0" borderId="0" xfId="43" applyFont="1" applyFill="1" applyBorder="1"/>
    <xf numFmtId="0" fontId="41" fillId="0" borderId="0" xfId="43" applyFont="1" applyFill="1" applyBorder="1" applyAlignment="1">
      <alignment horizontal="left" vertical="center" indent="1"/>
    </xf>
    <xf numFmtId="49" fontId="42" fillId="0" borderId="0" xfId="43" applyNumberFormat="1" applyFont="1" applyFill="1" applyBorder="1" applyAlignment="1">
      <alignment horizontal="left" vertical="center"/>
    </xf>
    <xf numFmtId="0" fontId="42" fillId="0" borderId="0" xfId="43" applyFont="1" applyFill="1" applyBorder="1" applyAlignment="1">
      <alignment horizontal="left" vertical="center"/>
    </xf>
    <xf numFmtId="0" fontId="42" fillId="0" borderId="0" xfId="43" applyFont="1" applyFill="1" applyBorder="1"/>
    <xf numFmtId="0" fontId="42" fillId="0" borderId="0" xfId="43" applyFont="1" applyFill="1" applyBorder="1" applyAlignment="1">
      <alignment horizontal="left" vertical="center" indent="1"/>
    </xf>
    <xf numFmtId="0" fontId="41" fillId="0" borderId="0" xfId="0" applyFont="1" applyFill="1" applyBorder="1" applyAlignment="1">
      <alignment horizontal="right" vertical="center"/>
    </xf>
    <xf numFmtId="0" fontId="42" fillId="0" borderId="0" xfId="0" applyFont="1" applyFill="1" applyBorder="1" applyAlignment="1">
      <alignment horizontal="right" vertical="center"/>
    </xf>
    <xf numFmtId="0" fontId="41" fillId="0" borderId="0" xfId="43" applyFont="1" applyFill="1" applyBorder="1" applyAlignment="1">
      <alignment horizontal="right" vertical="center"/>
    </xf>
    <xf numFmtId="0" fontId="42" fillId="0" borderId="0" xfId="43" applyFont="1" applyFill="1" applyBorder="1" applyAlignment="1">
      <alignment horizontal="right" vertical="center"/>
    </xf>
    <xf numFmtId="0" fontId="43" fillId="0" borderId="0" xfId="43" applyFont="1" applyFill="1" applyAlignment="1">
      <alignment horizontal="left" vertical="top"/>
    </xf>
    <xf numFmtId="0" fontId="22" fillId="0" borderId="0" xfId="43" applyFont="1" applyFill="1"/>
    <xf numFmtId="49" fontId="22" fillId="0" borderId="0" xfId="43" applyNumberFormat="1" applyFont="1" applyFill="1" applyAlignment="1">
      <alignment horizontal="right" vertical="center"/>
    </xf>
    <xf numFmtId="0" fontId="71" fillId="0" borderId="0" xfId="43" applyFont="1" applyFill="1"/>
    <xf numFmtId="0" fontId="24" fillId="0" borderId="0" xfId="43" applyFont="1" applyFill="1"/>
    <xf numFmtId="0" fontId="41" fillId="0" borderId="0" xfId="0" applyFont="1" applyFill="1"/>
    <xf numFmtId="0" fontId="42" fillId="0" borderId="0" xfId="0" applyFont="1" applyAlignment="1">
      <alignment vertical="top" wrapText="1"/>
    </xf>
    <xf numFmtId="0" fontId="41" fillId="0" borderId="0" xfId="0" applyFont="1" applyFill="1" applyAlignment="1">
      <alignment vertical="top"/>
    </xf>
    <xf numFmtId="49" fontId="22" fillId="0" borderId="0" xfId="0" applyNumberFormat="1" applyFont="1" applyAlignment="1">
      <alignment horizontal="right"/>
    </xf>
    <xf numFmtId="0" fontId="73" fillId="0" borderId="0" xfId="0" applyFont="1" applyFill="1" applyBorder="1" applyAlignment="1">
      <alignment horizontal="center"/>
    </xf>
    <xf numFmtId="49" fontId="73" fillId="0" borderId="0" xfId="0" applyNumberFormat="1" applyFont="1" applyFill="1" applyBorder="1" applyAlignment="1">
      <alignment horizontal="center" vertical="center"/>
    </xf>
    <xf numFmtId="49" fontId="34" fillId="0" borderId="0" xfId="0" applyNumberFormat="1" applyFont="1" applyFill="1" applyBorder="1" applyAlignment="1">
      <alignment horizontal="center" vertical="center"/>
    </xf>
    <xf numFmtId="0" fontId="71" fillId="0" borderId="0" xfId="43" applyFont="1" applyFill="1" applyBorder="1" applyAlignment="1">
      <alignment horizontal="justify" vertical="top" wrapText="1"/>
    </xf>
    <xf numFmtId="0" fontId="42" fillId="0" borderId="0" xfId="0" applyFont="1" applyFill="1" applyAlignment="1">
      <alignment vertical="top" wrapText="1"/>
    </xf>
    <xf numFmtId="0" fontId="71" fillId="0" borderId="0" xfId="0" applyFont="1" applyFill="1" applyBorder="1" applyAlignment="1">
      <alignment horizontal="justify" vertical="top" wrapText="1"/>
    </xf>
    <xf numFmtId="164" fontId="26" fillId="20" borderId="34" xfId="0" applyNumberFormat="1" applyFont="1" applyFill="1" applyBorder="1" applyAlignment="1">
      <alignment horizontal="right" vertical="center"/>
    </xf>
    <xf numFmtId="164" fontId="26" fillId="20" borderId="35" xfId="0" applyNumberFormat="1" applyFont="1" applyFill="1" applyBorder="1" applyAlignment="1">
      <alignment horizontal="right" vertical="center"/>
    </xf>
    <xf numFmtId="0" fontId="24" fillId="0" borderId="9" xfId="0" applyFont="1" applyFill="1" applyBorder="1" applyAlignment="1">
      <alignment horizontal="left" vertical="center" wrapText="1" indent="1"/>
    </xf>
    <xf numFmtId="0" fontId="24" fillId="0" borderId="10" xfId="0" applyFont="1" applyFill="1" applyBorder="1" applyAlignment="1">
      <alignment horizontal="left" vertical="center" wrapText="1" indent="1"/>
    </xf>
    <xf numFmtId="0" fontId="24" fillId="0" borderId="32" xfId="0" applyFont="1" applyFill="1" applyBorder="1" applyAlignment="1">
      <alignment horizontal="left" vertical="center" wrapText="1" indent="1"/>
    </xf>
    <xf numFmtId="0" fontId="24" fillId="0" borderId="33" xfId="0" applyFont="1" applyFill="1" applyBorder="1" applyAlignment="1">
      <alignment horizontal="left" vertical="center" wrapText="1" indent="1"/>
    </xf>
    <xf numFmtId="164" fontId="24" fillId="0" borderId="36" xfId="0" applyNumberFormat="1" applyFont="1" applyFill="1" applyBorder="1" applyAlignment="1">
      <alignment horizontal="center"/>
    </xf>
    <xf numFmtId="164" fontId="24" fillId="0" borderId="31" xfId="0" applyNumberFormat="1" applyFont="1" applyFill="1" applyBorder="1" applyAlignment="1">
      <alignment horizontal="center"/>
    </xf>
    <xf numFmtId="164" fontId="24" fillId="0" borderId="37" xfId="0" applyNumberFormat="1" applyFont="1" applyFill="1" applyBorder="1" applyAlignment="1">
      <alignment horizontal="center"/>
    </xf>
    <xf numFmtId="0" fontId="26" fillId="35" borderId="32" xfId="0" applyFont="1" applyFill="1" applyBorder="1" applyAlignment="1">
      <alignment horizontal="center" vertical="center"/>
    </xf>
    <xf numFmtId="0" fontId="26" fillId="35" borderId="33" xfId="0" applyFont="1" applyFill="1" applyBorder="1" applyAlignment="1">
      <alignment horizontal="center" vertical="center"/>
    </xf>
    <xf numFmtId="0" fontId="26" fillId="35" borderId="36" xfId="0" applyFont="1" applyFill="1" applyBorder="1" applyAlignment="1">
      <alignment horizontal="center" vertical="center"/>
    </xf>
    <xf numFmtId="0" fontId="26" fillId="35" borderId="31" xfId="0" applyFont="1" applyFill="1" applyBorder="1" applyAlignment="1">
      <alignment horizontal="center" vertical="center"/>
    </xf>
    <xf numFmtId="0" fontId="26" fillId="35" borderId="37" xfId="0" applyFont="1" applyFill="1" applyBorder="1" applyAlignment="1">
      <alignment horizontal="center" vertical="center"/>
    </xf>
    <xf numFmtId="164" fontId="26" fillId="20" borderId="32" xfId="0" applyNumberFormat="1" applyFont="1" applyFill="1" applyBorder="1" applyAlignment="1">
      <alignment horizontal="right" vertical="center"/>
    </xf>
    <xf numFmtId="164" fontId="26" fillId="20" borderId="33" xfId="0" applyNumberFormat="1" applyFont="1" applyFill="1" applyBorder="1" applyAlignment="1">
      <alignment horizontal="right" vertical="center"/>
    </xf>
    <xf numFmtId="0" fontId="24" fillId="0" borderId="34" xfId="0" applyFont="1" applyFill="1" applyBorder="1" applyAlignment="1">
      <alignment horizontal="left" vertical="center" wrapText="1" indent="1"/>
    </xf>
    <xf numFmtId="0" fontId="24" fillId="0" borderId="35" xfId="0" applyFont="1" applyFill="1" applyBorder="1" applyAlignment="1">
      <alignment horizontal="left" vertical="center" wrapText="1" indent="1"/>
    </xf>
    <xf numFmtId="0" fontId="26" fillId="35" borderId="46" xfId="0" applyFont="1" applyFill="1" applyBorder="1" applyAlignment="1">
      <alignment horizontal="center" vertical="center"/>
    </xf>
    <xf numFmtId="0" fontId="26" fillId="35" borderId="42" xfId="0" applyFont="1" applyFill="1" applyBorder="1" applyAlignment="1">
      <alignment horizontal="center" vertical="center"/>
    </xf>
    <xf numFmtId="0" fontId="26" fillId="35" borderId="47" xfId="0" applyFont="1" applyFill="1" applyBorder="1" applyAlignment="1">
      <alignment horizontal="center" vertical="center"/>
    </xf>
    <xf numFmtId="164" fontId="26" fillId="20" borderId="31" xfId="0" applyNumberFormat="1" applyFont="1" applyFill="1" applyBorder="1" applyAlignment="1">
      <alignment horizontal="right" vertical="center"/>
    </xf>
    <xf numFmtId="0" fontId="26" fillId="20" borderId="37" xfId="0" applyFont="1" applyFill="1" applyBorder="1" applyAlignment="1">
      <alignment horizontal="left" vertical="center" wrapText="1"/>
    </xf>
    <xf numFmtId="164" fontId="26" fillId="20" borderId="36" xfId="0" applyNumberFormat="1" applyFont="1" applyFill="1" applyBorder="1" applyAlignment="1">
      <alignment horizontal="center"/>
    </xf>
    <xf numFmtId="164" fontId="26" fillId="20" borderId="31" xfId="0" applyNumberFormat="1" applyFont="1" applyFill="1" applyBorder="1" applyAlignment="1">
      <alignment horizontal="center"/>
    </xf>
    <xf numFmtId="164" fontId="26" fillId="20" borderId="37" xfId="0" applyNumberFormat="1" applyFont="1" applyFill="1" applyBorder="1" applyAlignment="1">
      <alignment horizontal="center"/>
    </xf>
    <xf numFmtId="164" fontId="26" fillId="20" borderId="38" xfId="0" applyNumberFormat="1" applyFont="1" applyFill="1" applyBorder="1" applyAlignment="1">
      <alignment horizontal="right" vertical="center"/>
    </xf>
    <xf numFmtId="164" fontId="26" fillId="20" borderId="39" xfId="0" applyNumberFormat="1" applyFont="1" applyFill="1" applyBorder="1" applyAlignment="1">
      <alignment horizontal="right" vertical="center"/>
    </xf>
    <xf numFmtId="0" fontId="26" fillId="35" borderId="40" xfId="0" applyFont="1" applyFill="1" applyBorder="1" applyAlignment="1">
      <alignment horizontal="center" vertical="center"/>
    </xf>
    <xf numFmtId="0" fontId="26" fillId="20" borderId="40" xfId="0" applyFont="1" applyFill="1" applyBorder="1" applyAlignment="1">
      <alignment horizontal="left" vertical="center" wrapText="1"/>
    </xf>
    <xf numFmtId="0" fontId="26" fillId="20" borderId="41" xfId="0" applyFont="1" applyFill="1" applyBorder="1" applyAlignment="1">
      <alignment horizontal="left" vertical="center" wrapText="1"/>
    </xf>
    <xf numFmtId="0" fontId="26" fillId="35" borderId="51" xfId="0" applyFont="1" applyFill="1" applyBorder="1" applyAlignment="1">
      <alignment horizontal="center" vertical="center"/>
    </xf>
    <xf numFmtId="0" fontId="26" fillId="20" borderId="40" xfId="0" applyFont="1" applyFill="1" applyBorder="1" applyAlignment="1">
      <alignment horizontal="left" vertical="center"/>
    </xf>
    <xf numFmtId="0" fontId="26" fillId="20" borderId="41" xfId="0" applyFont="1" applyFill="1" applyBorder="1" applyAlignment="1">
      <alignment horizontal="left" vertical="center"/>
    </xf>
    <xf numFmtId="164" fontId="26" fillId="20" borderId="38" xfId="0" applyNumberFormat="1" applyFont="1" applyFill="1" applyBorder="1" applyAlignment="1">
      <alignment horizontal="center"/>
    </xf>
    <xf numFmtId="164" fontId="26" fillId="20" borderId="32" xfId="0" applyNumberFormat="1" applyFont="1" applyFill="1" applyBorder="1" applyAlignment="1">
      <alignment horizontal="center"/>
    </xf>
    <xf numFmtId="164" fontId="26" fillId="20" borderId="40" xfId="0" applyNumberFormat="1" applyFont="1" applyFill="1" applyBorder="1" applyAlignment="1">
      <alignment horizontal="center"/>
    </xf>
    <xf numFmtId="0" fontId="26" fillId="0" borderId="0" xfId="0" applyFont="1" applyFill="1" applyBorder="1" applyAlignment="1">
      <alignment horizontal="center" vertical="center"/>
    </xf>
    <xf numFmtId="0" fontId="26" fillId="35" borderId="58" xfId="0" applyFont="1" applyFill="1" applyBorder="1" applyAlignment="1">
      <alignment horizontal="center" vertical="center"/>
    </xf>
    <xf numFmtId="0" fontId="26" fillId="35" borderId="53" xfId="0" applyFont="1" applyFill="1" applyBorder="1" applyAlignment="1">
      <alignment horizontal="center" vertical="center"/>
    </xf>
    <xf numFmtId="0" fontId="26" fillId="35" borderId="38" xfId="0" applyFont="1" applyFill="1" applyBorder="1" applyAlignment="1">
      <alignment horizontal="center" vertical="center"/>
    </xf>
    <xf numFmtId="0" fontId="26" fillId="35" borderId="39" xfId="0" applyFont="1" applyFill="1" applyBorder="1" applyAlignment="1">
      <alignment horizontal="center" vertical="center"/>
    </xf>
    <xf numFmtId="164" fontId="26" fillId="18" borderId="10" xfId="0" applyNumberFormat="1" applyFont="1" applyFill="1" applyBorder="1" applyAlignment="1">
      <alignment horizontal="left" vertical="center"/>
    </xf>
    <xf numFmtId="164" fontId="26" fillId="18" borderId="9" xfId="0" applyNumberFormat="1" applyFont="1" applyFill="1" applyBorder="1" applyAlignment="1">
      <alignment horizontal="left" vertical="center"/>
    </xf>
    <xf numFmtId="164" fontId="26" fillId="18" borderId="26" xfId="0" applyNumberFormat="1" applyFont="1" applyFill="1" applyBorder="1" applyAlignment="1">
      <alignment horizontal="center"/>
    </xf>
    <xf numFmtId="164" fontId="26" fillId="18" borderId="27" xfId="0" applyNumberFormat="1" applyFont="1" applyFill="1" applyBorder="1" applyAlignment="1">
      <alignment horizontal="center"/>
    </xf>
    <xf numFmtId="0" fontId="26" fillId="18" borderId="10" xfId="0" applyFont="1" applyFill="1" applyBorder="1" applyAlignment="1">
      <alignment horizontal="left" vertical="center"/>
    </xf>
    <xf numFmtId="0" fontId="26" fillId="18" borderId="0" xfId="0" applyFont="1" applyFill="1" applyBorder="1" applyAlignment="1">
      <alignment horizontal="left" vertical="center"/>
    </xf>
    <xf numFmtId="164" fontId="26" fillId="18" borderId="28" xfId="0" applyNumberFormat="1" applyFont="1" applyFill="1" applyBorder="1" applyAlignment="1">
      <alignment horizontal="center"/>
    </xf>
    <xf numFmtId="0" fontId="26" fillId="19" borderId="0" xfId="0" applyFont="1" applyFill="1" applyBorder="1" applyAlignment="1">
      <alignment horizontal="right"/>
    </xf>
    <xf numFmtId="0" fontId="26" fillId="19" borderId="14" xfId="0" applyFont="1" applyFill="1" applyBorder="1" applyAlignment="1">
      <alignment horizontal="right"/>
    </xf>
    <xf numFmtId="0" fontId="24" fillId="19" borderId="16" xfId="0" applyFont="1" applyFill="1" applyBorder="1" applyAlignment="1">
      <alignment horizontal="right" vertical="center"/>
    </xf>
    <xf numFmtId="0" fontId="24" fillId="19" borderId="9" xfId="0" applyFont="1" applyFill="1" applyBorder="1" applyAlignment="1">
      <alignment horizontal="right" vertical="center"/>
    </xf>
    <xf numFmtId="0" fontId="26" fillId="19" borderId="13" xfId="0" applyFont="1" applyFill="1" applyBorder="1" applyAlignment="1">
      <alignment horizontal="center"/>
    </xf>
    <xf numFmtId="0" fontId="26" fillId="19" borderId="19" xfId="0" applyFont="1" applyFill="1" applyBorder="1" applyAlignment="1">
      <alignment horizontal="center"/>
    </xf>
    <xf numFmtId="0" fontId="26" fillId="19" borderId="18" xfId="0" applyFont="1" applyFill="1" applyBorder="1" applyAlignment="1">
      <alignment horizontal="center"/>
    </xf>
    <xf numFmtId="0" fontId="26" fillId="19" borderId="20" xfId="0" applyFont="1" applyFill="1" applyBorder="1" applyAlignment="1">
      <alignment horizontal="right"/>
    </xf>
    <xf numFmtId="0" fontId="24" fillId="19" borderId="16" xfId="0" applyFont="1" applyFill="1" applyBorder="1" applyAlignment="1">
      <alignment horizontal="right"/>
    </xf>
    <xf numFmtId="0" fontId="24" fillId="19" borderId="9" xfId="0" applyFont="1" applyFill="1" applyBorder="1" applyAlignment="1">
      <alignment horizontal="right"/>
    </xf>
    <xf numFmtId="0" fontId="24" fillId="19" borderId="15" xfId="0" applyFont="1" applyFill="1" applyBorder="1" applyAlignment="1">
      <alignment horizontal="right"/>
    </xf>
    <xf numFmtId="0" fontId="26" fillId="35" borderId="41" xfId="0" applyFont="1" applyFill="1" applyBorder="1" applyAlignment="1">
      <alignment horizontal="center" vertical="center"/>
    </xf>
    <xf numFmtId="0" fontId="35" fillId="0" borderId="0" xfId="0" applyFont="1" applyAlignment="1">
      <alignment horizontal="center"/>
    </xf>
  </cellXfs>
  <cellStyles count="150">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1" xfId="110" xr:uid="{00000000-0005-0000-0000-00002F000000}"/>
    <cellStyle name="Normální 12" xfId="128" xr:uid="{00000000-0005-0000-0000-000030000000}"/>
    <cellStyle name="Normální 12 2" xfId="147" xr:uid="{00000000-0005-0000-0000-000031000000}"/>
    <cellStyle name="Normální 13" xfId="132" xr:uid="{00000000-0005-0000-0000-000032000000}"/>
    <cellStyle name="Normální 13 2" xfId="149" xr:uid="{00000000-0005-0000-0000-000033000000}"/>
    <cellStyle name="Normální 2" xfId="43" xr:uid="{00000000-0005-0000-0000-000034000000}"/>
    <cellStyle name="Normální 2 2" xfId="55" xr:uid="{00000000-0005-0000-0000-000035000000}"/>
    <cellStyle name="Normální 2 2 2" xfId="57" xr:uid="{00000000-0005-0000-0000-000036000000}"/>
    <cellStyle name="Normální 2 3" xfId="61" xr:uid="{00000000-0005-0000-0000-000037000000}"/>
    <cellStyle name="Normální 3" xfId="45" xr:uid="{00000000-0005-0000-0000-000038000000}"/>
    <cellStyle name="Normální 3 2" xfId="48" xr:uid="{00000000-0005-0000-0000-000039000000}"/>
    <cellStyle name="Normální 4" xfId="49" xr:uid="{00000000-0005-0000-0000-00003A000000}"/>
    <cellStyle name="Normální 4 2" xfId="101" xr:uid="{00000000-0005-0000-0000-00003B000000}"/>
    <cellStyle name="Normální 4 2 2" xfId="140" xr:uid="{00000000-0005-0000-0000-00003C000000}"/>
    <cellStyle name="Normální 4 3" xfId="133" xr:uid="{00000000-0005-0000-0000-00003D000000}"/>
    <cellStyle name="Normální 5" xfId="56" xr:uid="{00000000-0005-0000-0000-00003E000000}"/>
    <cellStyle name="Normální 5 2" xfId="59" xr:uid="{00000000-0005-0000-0000-00003F000000}"/>
    <cellStyle name="Normální 5 2 2" xfId="104" xr:uid="{00000000-0005-0000-0000-000040000000}"/>
    <cellStyle name="Normální 5 2 2 2" xfId="142" xr:uid="{00000000-0005-0000-0000-000041000000}"/>
    <cellStyle name="Normální 5 2 3" xfId="135" xr:uid="{00000000-0005-0000-0000-000042000000}"/>
    <cellStyle name="Normální 5 3" xfId="95" xr:uid="{00000000-0005-0000-0000-000043000000}"/>
    <cellStyle name="Normální 5 4" xfId="103" xr:uid="{00000000-0005-0000-0000-000044000000}"/>
    <cellStyle name="Normální 5 4 2" xfId="141" xr:uid="{00000000-0005-0000-0000-000045000000}"/>
    <cellStyle name="Normální 5 5" xfId="134" xr:uid="{00000000-0005-0000-0000-000046000000}"/>
    <cellStyle name="Normální 6" xfId="60" xr:uid="{00000000-0005-0000-0000-000047000000}"/>
    <cellStyle name="Normální 6 2" xfId="106" xr:uid="{00000000-0005-0000-0000-000048000000}"/>
    <cellStyle name="Normální 7" xfId="96" xr:uid="{00000000-0005-0000-0000-000049000000}"/>
    <cellStyle name="Normální 7 2" xfId="99" xr:uid="{00000000-0005-0000-0000-00004A000000}"/>
    <cellStyle name="Normální 7 3" xfId="107" xr:uid="{00000000-0005-0000-0000-00004B000000}"/>
    <cellStyle name="Normální 7 3 2" xfId="144" xr:uid="{00000000-0005-0000-0000-00004C000000}"/>
    <cellStyle name="Normální 7 4" xfId="136" xr:uid="{00000000-0005-0000-0000-00004D000000}"/>
    <cellStyle name="Normální 8" xfId="97" xr:uid="{00000000-0005-0000-0000-00004E000000}"/>
    <cellStyle name="Normální 8 2" xfId="108" xr:uid="{00000000-0005-0000-0000-00004F000000}"/>
    <cellStyle name="Normální 8 2 2" xfId="145" xr:uid="{00000000-0005-0000-0000-000050000000}"/>
    <cellStyle name="Normální 8 3" xfId="137" xr:uid="{00000000-0005-0000-0000-000051000000}"/>
    <cellStyle name="Normální 9" xfId="98" xr:uid="{00000000-0005-0000-0000-000052000000}"/>
    <cellStyle name="Normální 9 2" xfId="109" xr:uid="{00000000-0005-0000-0000-000053000000}"/>
    <cellStyle name="Normální 9 2 2" xfId="146" xr:uid="{00000000-0005-0000-0000-000054000000}"/>
    <cellStyle name="Normální 9 3" xfId="138" xr:uid="{00000000-0005-0000-0000-000055000000}"/>
    <cellStyle name="normální_meszpr 12_2011-draft pro úpravy" xfId="42" xr:uid="{00000000-0005-0000-0000-000056000000}"/>
    <cellStyle name="Pevný" xfId="125" xr:uid="{00000000-0005-0000-0000-000057000000}"/>
    <cellStyle name="Poznámka" xfId="27" builtinId="10" customBuiltin="1"/>
    <cellStyle name="Procenta" xfId="41" builtinId="5"/>
    <cellStyle name="Procenta 2" xfId="44" xr:uid="{00000000-0005-0000-0000-00005A000000}"/>
    <cellStyle name="Procenta 2 2" xfId="50" xr:uid="{00000000-0005-0000-0000-00005B000000}"/>
    <cellStyle name="Procenta 2 3" xfId="102" xr:uid="{00000000-0005-0000-0000-00005C000000}"/>
    <cellStyle name="Procenta 3" xfId="105" xr:uid="{00000000-0005-0000-0000-00005D000000}"/>
    <cellStyle name="Procenta 3 2" xfId="129" xr:uid="{00000000-0005-0000-0000-00005E000000}"/>
    <cellStyle name="Procenta 3 2 2" xfId="148" xr:uid="{00000000-0005-0000-0000-00005F000000}"/>
    <cellStyle name="Procenta 3 3" xfId="143" xr:uid="{00000000-0005-0000-0000-000060000000}"/>
    <cellStyle name="Propojená buňka" xfId="28" builtinId="24" customBuiltin="1"/>
    <cellStyle name="SAPBEXaggData" xfId="51" xr:uid="{00000000-0005-0000-0000-000062000000}"/>
    <cellStyle name="SAPBEXaggDataEmph" xfId="62" xr:uid="{00000000-0005-0000-0000-000063000000}"/>
    <cellStyle name="SAPBEXaggItem" xfId="52" xr:uid="{00000000-0005-0000-0000-000064000000}"/>
    <cellStyle name="SAPBEXaggItemX" xfId="63" xr:uid="{00000000-0005-0000-0000-000065000000}"/>
    <cellStyle name="SAPBEXexcBad7" xfId="64" xr:uid="{00000000-0005-0000-0000-000066000000}"/>
    <cellStyle name="SAPBEXexcBad8" xfId="65" xr:uid="{00000000-0005-0000-0000-000067000000}"/>
    <cellStyle name="SAPBEXexcBad9" xfId="66" xr:uid="{00000000-0005-0000-0000-000068000000}"/>
    <cellStyle name="SAPBEXexcCritical4" xfId="67" xr:uid="{00000000-0005-0000-0000-000069000000}"/>
    <cellStyle name="SAPBEXexcCritical5" xfId="68" xr:uid="{00000000-0005-0000-0000-00006A000000}"/>
    <cellStyle name="SAPBEXexcCritical6" xfId="69" xr:uid="{00000000-0005-0000-0000-00006B000000}"/>
    <cellStyle name="SAPBEXexcGood1" xfId="70" xr:uid="{00000000-0005-0000-0000-00006C000000}"/>
    <cellStyle name="SAPBEXexcGood2" xfId="71" xr:uid="{00000000-0005-0000-0000-00006D000000}"/>
    <cellStyle name="SAPBEXexcGood3" xfId="72" xr:uid="{00000000-0005-0000-0000-00006E000000}"/>
    <cellStyle name="SAPBEXfilterDrill" xfId="73" xr:uid="{00000000-0005-0000-0000-00006F000000}"/>
    <cellStyle name="SAPBEXfilterItem" xfId="74" xr:uid="{00000000-0005-0000-0000-000070000000}"/>
    <cellStyle name="SAPBEXfilterText" xfId="75" xr:uid="{00000000-0005-0000-0000-000071000000}"/>
    <cellStyle name="SAPBEXformats" xfId="76" xr:uid="{00000000-0005-0000-0000-000072000000}"/>
    <cellStyle name="SAPBEXheaderItem" xfId="77" xr:uid="{00000000-0005-0000-0000-000073000000}"/>
    <cellStyle name="SAPBEXheaderText" xfId="78" xr:uid="{00000000-0005-0000-0000-000074000000}"/>
    <cellStyle name="SAPBEXHLevel0" xfId="79" xr:uid="{00000000-0005-0000-0000-000075000000}"/>
    <cellStyle name="SAPBEXHLevel0X" xfId="80" xr:uid="{00000000-0005-0000-0000-000076000000}"/>
    <cellStyle name="SAPBEXHLevel1" xfId="81" xr:uid="{00000000-0005-0000-0000-000077000000}"/>
    <cellStyle name="SAPBEXHLevel1X" xfId="82" xr:uid="{00000000-0005-0000-0000-000078000000}"/>
    <cellStyle name="SAPBEXHLevel2" xfId="83" xr:uid="{00000000-0005-0000-0000-000079000000}"/>
    <cellStyle name="SAPBEXHLevel2X" xfId="84" xr:uid="{00000000-0005-0000-0000-00007A000000}"/>
    <cellStyle name="SAPBEXHLevel3" xfId="85" xr:uid="{00000000-0005-0000-0000-00007B000000}"/>
    <cellStyle name="SAPBEXHLevel3X" xfId="86" xr:uid="{00000000-0005-0000-0000-00007C000000}"/>
    <cellStyle name="SAPBEXchaText" xfId="53" xr:uid="{00000000-0005-0000-0000-00007D000000}"/>
    <cellStyle name="SAPBEXresData" xfId="87" xr:uid="{00000000-0005-0000-0000-00007E000000}"/>
    <cellStyle name="SAPBEXresDataEmph" xfId="88" xr:uid="{00000000-0005-0000-0000-00007F000000}"/>
    <cellStyle name="SAPBEXresItem" xfId="89" xr:uid="{00000000-0005-0000-0000-000080000000}"/>
    <cellStyle name="SAPBEXresItemX" xfId="90" xr:uid="{00000000-0005-0000-0000-000081000000}"/>
    <cellStyle name="SAPBEXstdData" xfId="54" xr:uid="{00000000-0005-0000-0000-000082000000}"/>
    <cellStyle name="SAPBEXstdDataEmph" xfId="91" xr:uid="{00000000-0005-0000-0000-000083000000}"/>
    <cellStyle name="SAPBEXstdItem" xfId="46" xr:uid="{00000000-0005-0000-0000-000084000000}"/>
    <cellStyle name="SAPBEXstdItemX" xfId="92" xr:uid="{00000000-0005-0000-0000-000085000000}"/>
    <cellStyle name="SAPBEXtitle" xfId="93" xr:uid="{00000000-0005-0000-0000-000086000000}"/>
    <cellStyle name="SAPBEXundefined" xfId="94" xr:uid="{00000000-0005-0000-0000-000087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8E000000}"/>
    <cellStyle name="Záhlaví 2" xfId="127" xr:uid="{00000000-0005-0000-0000-00008F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EBE600"/>
      <color rgb="FF6E4932"/>
      <color rgb="FFFF97FF"/>
      <color rgb="FFFFFF66"/>
      <color rgb="FFD2CDAE"/>
      <color rgb="FFFFFF00"/>
      <color rgb="FFD9AAA9"/>
      <color rgb="FFC0504D"/>
      <color rgb="FF9E413E"/>
      <color rgb="FF4069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14.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19.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29.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34.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39.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144.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149.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15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15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164.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169.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171.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invertIfNegative val="0"/>
          <c:cat>
            <c:numRef>
              <c:f>'3'!$P$4</c:f>
              <c:numCache>
                <c:formatCode>General</c:formatCode>
                <c:ptCount val="1"/>
              </c:numCache>
            </c:numRef>
          </c:cat>
          <c:val>
            <c:numRef>
              <c:f>'3'!$P$7</c:f>
              <c:numCache>
                <c:formatCode>0.0%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invertIfNegative val="0"/>
          <c:cat>
            <c:numRef>
              <c:f>'3'!$P$4</c:f>
              <c:numCache>
                <c:formatCode>General</c:formatCode>
                <c:ptCount val="1"/>
              </c:numCache>
            </c:numRef>
          </c:cat>
          <c:val>
            <c:numRef>
              <c:f>'3'!$P$9</c:f>
              <c:numCache>
                <c:formatCode>0.0%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470998400"/>
        <c:axId val="471004288"/>
      </c:barChart>
      <c:catAx>
        <c:axId val="470998400"/>
        <c:scaling>
          <c:orientation val="minMax"/>
        </c:scaling>
        <c:delete val="1"/>
        <c:axPos val="b"/>
        <c:numFmt formatCode="General" sourceLinked="1"/>
        <c:majorTickMark val="out"/>
        <c:minorTickMark val="none"/>
        <c:tickLblPos val="nextTo"/>
        <c:crossAx val="471004288"/>
        <c:crosses val="autoZero"/>
        <c:auto val="1"/>
        <c:lblAlgn val="ctr"/>
        <c:lblOffset val="100"/>
        <c:noMultiLvlLbl val="0"/>
      </c:catAx>
      <c:valAx>
        <c:axId val="471004288"/>
        <c:scaling>
          <c:orientation val="minMax"/>
        </c:scaling>
        <c:delete val="1"/>
        <c:axPos val="l"/>
        <c:numFmt formatCode="General" sourceLinked="1"/>
        <c:majorTickMark val="out"/>
        <c:minorTickMark val="none"/>
        <c:tickLblPos val="nextTo"/>
        <c:crossAx val="4709984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BA3C-48AB-8587-13C32C2CABB1}"/>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BA3C-48AB-8587-13C32C2CABB1}"/>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BA3C-48AB-8587-13C32C2CABB1}"/>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BA3C-48AB-8587-13C32C2CABB1}"/>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BA3C-48AB-8587-13C32C2CABB1}"/>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BA3C-48AB-8587-13C32C2CABB1}"/>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BA3C-48AB-8587-13C32C2CABB1}"/>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BA3C-48AB-8587-13C32C2CABB1}"/>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BA3C-48AB-8587-13C32C2CABB1}"/>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BA3C-48AB-8587-13C32C2CABB1}"/>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BA3C-48AB-8587-13C32C2CABB1}"/>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BA3C-48AB-8587-13C32C2CABB1}"/>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BA3C-48AB-8587-13C32C2CABB1}"/>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BA3C-48AB-8587-13C32C2CABB1}"/>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BA3C-48AB-8587-13C32C2CABB1}"/>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BA3C-48AB-8587-13C32C2CABB1}"/>
            </c:ext>
          </c:extLst>
        </c:ser>
        <c:dLbls>
          <c:showLegendKey val="0"/>
          <c:showVal val="0"/>
          <c:showCatName val="0"/>
          <c:showSerName val="0"/>
          <c:showPercent val="0"/>
          <c:showBubbleSize val="0"/>
        </c:dLbls>
        <c:gapWidth val="150"/>
        <c:axId val="211053568"/>
        <c:axId val="211055360"/>
      </c:barChart>
      <c:catAx>
        <c:axId val="211053568"/>
        <c:scaling>
          <c:orientation val="minMax"/>
        </c:scaling>
        <c:delete val="1"/>
        <c:axPos val="b"/>
        <c:numFmt formatCode="General" sourceLinked="1"/>
        <c:majorTickMark val="out"/>
        <c:minorTickMark val="none"/>
        <c:tickLblPos val="nextTo"/>
        <c:crossAx val="211055360"/>
        <c:crosses val="autoZero"/>
        <c:auto val="1"/>
        <c:lblAlgn val="ctr"/>
        <c:lblOffset val="100"/>
        <c:noMultiLvlLbl val="0"/>
      </c:catAx>
      <c:valAx>
        <c:axId val="211055360"/>
        <c:scaling>
          <c:orientation val="minMax"/>
        </c:scaling>
        <c:delete val="1"/>
        <c:axPos val="l"/>
        <c:numFmt formatCode="0.0" sourceLinked="1"/>
        <c:majorTickMark val="out"/>
        <c:minorTickMark val="none"/>
        <c:tickLblPos val="nextTo"/>
        <c:crossAx val="211053568"/>
        <c:crosses val="autoZero"/>
        <c:crossBetween val="between"/>
      </c:valAx>
      <c:spPr>
        <a:noFill/>
      </c:spPr>
    </c:plotArea>
    <c:legend>
      <c:legendPos val="r"/>
      <c:layout>
        <c:manualLayout>
          <c:xMode val="edge"/>
          <c:yMode val="edge"/>
          <c:x val="0"/>
          <c:y val="0"/>
          <c:w val="1"/>
          <c:h val="0.9849999999999999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415003392"/>
        <c:axId val="415004928"/>
      </c:barChart>
      <c:catAx>
        <c:axId val="415003392"/>
        <c:scaling>
          <c:orientation val="minMax"/>
        </c:scaling>
        <c:delete val="0"/>
        <c:axPos val="l"/>
        <c:numFmt formatCode="General" sourceLinked="1"/>
        <c:majorTickMark val="none"/>
        <c:minorTickMark val="none"/>
        <c:tickLblPos val="nextTo"/>
        <c:txPr>
          <a:bodyPr/>
          <a:lstStyle/>
          <a:p>
            <a:pPr>
              <a:defRPr sz="900"/>
            </a:pPr>
            <a:endParaRPr lang="cs-CZ"/>
          </a:p>
        </c:txPr>
        <c:crossAx val="415004928"/>
        <c:crosses val="autoZero"/>
        <c:auto val="1"/>
        <c:lblAlgn val="ctr"/>
        <c:lblOffset val="100"/>
        <c:noMultiLvlLbl val="0"/>
      </c:catAx>
      <c:valAx>
        <c:axId val="415004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5003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416701056"/>
        <c:axId val="416702848"/>
      </c:barChart>
      <c:catAx>
        <c:axId val="416701056"/>
        <c:scaling>
          <c:orientation val="maxMin"/>
        </c:scaling>
        <c:delete val="0"/>
        <c:axPos val="l"/>
        <c:numFmt formatCode="0.0" sourceLinked="1"/>
        <c:majorTickMark val="none"/>
        <c:minorTickMark val="none"/>
        <c:tickLblPos val="nextTo"/>
        <c:txPr>
          <a:bodyPr/>
          <a:lstStyle/>
          <a:p>
            <a:pPr>
              <a:defRPr sz="900"/>
            </a:pPr>
            <a:endParaRPr lang="cs-CZ"/>
          </a:p>
        </c:txPr>
        <c:crossAx val="416702848"/>
        <c:crosses val="autoZero"/>
        <c:auto val="1"/>
        <c:lblAlgn val="ctr"/>
        <c:lblOffset val="100"/>
        <c:noMultiLvlLbl val="0"/>
      </c:catAx>
      <c:valAx>
        <c:axId val="4167028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1670105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416715136"/>
        <c:axId val="416716672"/>
      </c:barChart>
      <c:catAx>
        <c:axId val="416715136"/>
        <c:scaling>
          <c:orientation val="minMax"/>
        </c:scaling>
        <c:delete val="0"/>
        <c:axPos val="l"/>
        <c:numFmt formatCode="General" sourceLinked="1"/>
        <c:majorTickMark val="none"/>
        <c:minorTickMark val="none"/>
        <c:tickLblPos val="nextTo"/>
        <c:txPr>
          <a:bodyPr/>
          <a:lstStyle/>
          <a:p>
            <a:pPr>
              <a:defRPr sz="900"/>
            </a:pPr>
            <a:endParaRPr lang="cs-CZ"/>
          </a:p>
        </c:txPr>
        <c:crossAx val="416716672"/>
        <c:crosses val="autoZero"/>
        <c:auto val="1"/>
        <c:lblAlgn val="ctr"/>
        <c:lblOffset val="100"/>
        <c:noMultiLvlLbl val="0"/>
      </c:catAx>
      <c:valAx>
        <c:axId val="4167166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67151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417044736"/>
        <c:axId val="417062912"/>
      </c:barChart>
      <c:catAx>
        <c:axId val="417044736"/>
        <c:scaling>
          <c:orientation val="minMax"/>
        </c:scaling>
        <c:delete val="0"/>
        <c:axPos val="b"/>
        <c:numFmt formatCode="General" sourceLinked="1"/>
        <c:majorTickMark val="none"/>
        <c:minorTickMark val="none"/>
        <c:tickLblPos val="nextTo"/>
        <c:txPr>
          <a:bodyPr/>
          <a:lstStyle/>
          <a:p>
            <a:pPr>
              <a:defRPr sz="900"/>
            </a:pPr>
            <a:endParaRPr lang="cs-CZ"/>
          </a:p>
        </c:txPr>
        <c:crossAx val="417062912"/>
        <c:crosses val="autoZero"/>
        <c:auto val="1"/>
        <c:lblAlgn val="ctr"/>
        <c:lblOffset val="100"/>
        <c:noMultiLvlLbl val="0"/>
      </c:catAx>
      <c:valAx>
        <c:axId val="4170629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704473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417153792"/>
        <c:axId val="417155328"/>
      </c:barChart>
      <c:catAx>
        <c:axId val="417153792"/>
        <c:scaling>
          <c:orientation val="minMax"/>
        </c:scaling>
        <c:delete val="0"/>
        <c:axPos val="l"/>
        <c:numFmt formatCode="General" sourceLinked="1"/>
        <c:majorTickMark val="none"/>
        <c:minorTickMark val="none"/>
        <c:tickLblPos val="nextTo"/>
        <c:txPr>
          <a:bodyPr/>
          <a:lstStyle/>
          <a:p>
            <a:pPr>
              <a:defRPr sz="900"/>
            </a:pPr>
            <a:endParaRPr lang="cs-CZ"/>
          </a:p>
        </c:txPr>
        <c:crossAx val="417155328"/>
        <c:crosses val="autoZero"/>
        <c:auto val="1"/>
        <c:lblAlgn val="ctr"/>
        <c:lblOffset val="100"/>
        <c:noMultiLvlLbl val="0"/>
      </c:catAx>
      <c:valAx>
        <c:axId val="4171553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71537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416762496"/>
        <c:axId val="416768384"/>
      </c:barChart>
      <c:catAx>
        <c:axId val="416762496"/>
        <c:scaling>
          <c:orientation val="maxMin"/>
        </c:scaling>
        <c:delete val="0"/>
        <c:axPos val="l"/>
        <c:numFmt formatCode="0.0" sourceLinked="1"/>
        <c:majorTickMark val="none"/>
        <c:minorTickMark val="none"/>
        <c:tickLblPos val="nextTo"/>
        <c:txPr>
          <a:bodyPr/>
          <a:lstStyle/>
          <a:p>
            <a:pPr>
              <a:defRPr sz="900"/>
            </a:pPr>
            <a:endParaRPr lang="cs-CZ"/>
          </a:p>
        </c:txPr>
        <c:crossAx val="416768384"/>
        <c:crosses val="autoZero"/>
        <c:auto val="1"/>
        <c:lblAlgn val="ctr"/>
        <c:lblOffset val="100"/>
        <c:noMultiLvlLbl val="0"/>
      </c:catAx>
      <c:valAx>
        <c:axId val="416768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167624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416797056"/>
        <c:axId val="416798592"/>
      </c:barChart>
      <c:catAx>
        <c:axId val="416797056"/>
        <c:scaling>
          <c:orientation val="minMax"/>
        </c:scaling>
        <c:delete val="0"/>
        <c:axPos val="l"/>
        <c:numFmt formatCode="General" sourceLinked="1"/>
        <c:majorTickMark val="none"/>
        <c:minorTickMark val="none"/>
        <c:tickLblPos val="nextTo"/>
        <c:txPr>
          <a:bodyPr/>
          <a:lstStyle/>
          <a:p>
            <a:pPr>
              <a:defRPr sz="900"/>
            </a:pPr>
            <a:endParaRPr lang="cs-CZ"/>
          </a:p>
        </c:txPr>
        <c:crossAx val="416798592"/>
        <c:crosses val="autoZero"/>
        <c:auto val="1"/>
        <c:lblAlgn val="ctr"/>
        <c:lblOffset val="100"/>
        <c:noMultiLvlLbl val="0"/>
      </c:catAx>
      <c:valAx>
        <c:axId val="4167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67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416856320"/>
        <c:axId val="416866304"/>
      </c:barChart>
      <c:catAx>
        <c:axId val="416856320"/>
        <c:scaling>
          <c:orientation val="minMax"/>
        </c:scaling>
        <c:delete val="0"/>
        <c:axPos val="b"/>
        <c:numFmt formatCode="General" sourceLinked="1"/>
        <c:majorTickMark val="none"/>
        <c:minorTickMark val="none"/>
        <c:tickLblPos val="nextTo"/>
        <c:txPr>
          <a:bodyPr/>
          <a:lstStyle/>
          <a:p>
            <a:pPr>
              <a:defRPr sz="900"/>
            </a:pPr>
            <a:endParaRPr lang="cs-CZ"/>
          </a:p>
        </c:txPr>
        <c:crossAx val="416866304"/>
        <c:crosses val="autoZero"/>
        <c:auto val="1"/>
        <c:lblAlgn val="ctr"/>
        <c:lblOffset val="100"/>
        <c:noMultiLvlLbl val="0"/>
      </c:catAx>
      <c:valAx>
        <c:axId val="4168663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685632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'5.1'!$A$8</c:f>
              <c:strCache>
                <c:ptCount val="1"/>
                <c:pt idx="0">
                  <c:v>Biomasa</c:v>
                </c:pt>
              </c:strCache>
            </c:strRef>
          </c:tx>
          <c:spPr>
            <a:solidFill>
              <a:schemeClr val="accent3">
                <a:lumMod val="75000"/>
              </a:schemeClr>
            </a:solidFill>
          </c:spPr>
          <c:invertIfNegative val="0"/>
          <c:val>
            <c:numRef>
              <c:f>'5.1'!$B$8:$M$8</c:f>
              <c:numCache>
                <c:formatCode>#,##0.0</c:formatCode>
                <c:ptCount val="12"/>
                <c:pt idx="0">
                  <c:v>794.31843600000002</c:v>
                </c:pt>
                <c:pt idx="1">
                  <c:v>652.58594599999969</c:v>
                </c:pt>
                <c:pt idx="2">
                  <c:v>670.50189699999987</c:v>
                </c:pt>
                <c:pt idx="3">
                  <c:v>530.51532099999997</c:v>
                </c:pt>
                <c:pt idx="4">
                  <c:v>503.86346499999991</c:v>
                </c:pt>
                <c:pt idx="5">
                  <c:v>269.19003800000002</c:v>
                </c:pt>
                <c:pt idx="6">
                  <c:v>262.44780900000006</c:v>
                </c:pt>
                <c:pt idx="7">
                  <c:v>291.78938499999998</c:v>
                </c:pt>
                <c:pt idx="8">
                  <c:v>361.80188500000003</c:v>
                </c:pt>
                <c:pt idx="9">
                  <c:v>562.00562599999989</c:v>
                </c:pt>
                <c:pt idx="10">
                  <c:v>724.59459799999991</c:v>
                </c:pt>
                <c:pt idx="11">
                  <c:v>867.33950500000003</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bg2">
                <a:lumMod val="50000"/>
              </a:schemeClr>
            </a:solidFill>
          </c:spPr>
          <c:invertIfNegative val="0"/>
          <c:val>
            <c:numRef>
              <c:f>'5.1'!$B$9:$M$9</c:f>
              <c:numCache>
                <c:formatCode>#,##0.0</c:formatCode>
                <c:ptCount val="12"/>
                <c:pt idx="0">
                  <c:v>66.885102999999987</c:v>
                </c:pt>
                <c:pt idx="1">
                  <c:v>57.573044000000003</c:v>
                </c:pt>
                <c:pt idx="2">
                  <c:v>56.767586999999985</c:v>
                </c:pt>
                <c:pt idx="3">
                  <c:v>46.317766000000006</c:v>
                </c:pt>
                <c:pt idx="4">
                  <c:v>41.633412</c:v>
                </c:pt>
                <c:pt idx="5">
                  <c:v>26.37165000000001</c:v>
                </c:pt>
                <c:pt idx="6">
                  <c:v>26.122696999999992</c:v>
                </c:pt>
                <c:pt idx="7">
                  <c:v>25.854942999999999</c:v>
                </c:pt>
                <c:pt idx="8">
                  <c:v>31.909329</c:v>
                </c:pt>
                <c:pt idx="9">
                  <c:v>46.39000699999999</c:v>
                </c:pt>
                <c:pt idx="10">
                  <c:v>53.115823000000006</c:v>
                </c:pt>
                <c:pt idx="11">
                  <c:v>58.90823300000001</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tx1"/>
            </a:solidFill>
          </c:spPr>
          <c:invertIfNegative val="0"/>
          <c:val>
            <c:numRef>
              <c:f>'5.1'!$B$10:$M$10</c:f>
              <c:numCache>
                <c:formatCode>#,##0.0</c:formatCode>
                <c:ptCount val="12"/>
                <c:pt idx="0">
                  <c:v>2006.9866100000002</c:v>
                </c:pt>
                <c:pt idx="1">
                  <c:v>1375.7340489999999</c:v>
                </c:pt>
                <c:pt idx="2">
                  <c:v>1118.9345230000001</c:v>
                </c:pt>
                <c:pt idx="3">
                  <c:v>677.61285199999998</c:v>
                </c:pt>
                <c:pt idx="4">
                  <c:v>523.7819669999999</c:v>
                </c:pt>
                <c:pt idx="5">
                  <c:v>265.768236</c:v>
                </c:pt>
                <c:pt idx="6">
                  <c:v>246.51630900000001</c:v>
                </c:pt>
                <c:pt idx="7">
                  <c:v>244.41480799999997</c:v>
                </c:pt>
                <c:pt idx="8">
                  <c:v>323.93334500000003</c:v>
                </c:pt>
                <c:pt idx="9">
                  <c:v>751.42385400000001</c:v>
                </c:pt>
                <c:pt idx="10">
                  <c:v>1023.9738190000002</c:v>
                </c:pt>
                <c:pt idx="11">
                  <c:v>1406.396577</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invertIfNegative val="0"/>
          <c:val>
            <c:numRef>
              <c:f>'5.1'!$B$11:$M$11</c:f>
              <c:numCache>
                <c:formatCode>#,##0.0</c:formatCode>
                <c:ptCount val="12"/>
                <c:pt idx="0">
                  <c:v>0.76602400000000004</c:v>
                </c:pt>
                <c:pt idx="1">
                  <c:v>0.72767599999999999</c:v>
                </c:pt>
                <c:pt idx="2">
                  <c:v>1.218818</c:v>
                </c:pt>
                <c:pt idx="3">
                  <c:v>1.1775899999999999</c:v>
                </c:pt>
                <c:pt idx="4">
                  <c:v>0.95315899999999998</c:v>
                </c:pt>
                <c:pt idx="5">
                  <c:v>1.1530560000000001</c:v>
                </c:pt>
                <c:pt idx="6">
                  <c:v>0.81083400000000005</c:v>
                </c:pt>
                <c:pt idx="7">
                  <c:v>1.893424</c:v>
                </c:pt>
                <c:pt idx="8">
                  <c:v>0.94592900000000002</c:v>
                </c:pt>
                <c:pt idx="9">
                  <c:v>1.5993169999999999</c:v>
                </c:pt>
                <c:pt idx="10">
                  <c:v>1.2229539999999999</c:v>
                </c:pt>
                <c:pt idx="11">
                  <c:v>0.96850800000000004</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invertIfNegative val="0"/>
          <c:val>
            <c:numRef>
              <c:f>'5.1'!$B$12:$M$12</c:f>
              <c:numCache>
                <c:formatCode>#,##0.0</c:formatCode>
                <c:ptCount val="12"/>
                <c:pt idx="0">
                  <c:v>13.867254000000001</c:v>
                </c:pt>
                <c:pt idx="1">
                  <c:v>11.0331375</c:v>
                </c:pt>
                <c:pt idx="2">
                  <c:v>9.3755675000000007</c:v>
                </c:pt>
                <c:pt idx="3">
                  <c:v>6.3293540000000004</c:v>
                </c:pt>
                <c:pt idx="4">
                  <c:v>5.7343534999999992</c:v>
                </c:pt>
                <c:pt idx="5">
                  <c:v>2.7188924999999999</c:v>
                </c:pt>
                <c:pt idx="6">
                  <c:v>2.8853664999999999</c:v>
                </c:pt>
                <c:pt idx="7">
                  <c:v>2.4142885000000001</c:v>
                </c:pt>
                <c:pt idx="8">
                  <c:v>4.1135675000000003</c:v>
                </c:pt>
                <c:pt idx="9">
                  <c:v>7.2529269999999997</c:v>
                </c:pt>
                <c:pt idx="10">
                  <c:v>9.5073004999999995</c:v>
                </c:pt>
                <c:pt idx="11">
                  <c:v>11.504312499999996</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invertIfNegative val="0"/>
          <c:val>
            <c:numRef>
              <c:f>'5.1'!$B$13:$M$13</c:f>
              <c:numCache>
                <c:formatCode>#,##0.0</c:formatCode>
                <c:ptCount val="12"/>
                <c:pt idx="0">
                  <c:v>5.1999999999999998E-3</c:v>
                </c:pt>
                <c:pt idx="1">
                  <c:v>1.6300000000000002E-2</c:v>
                </c:pt>
                <c:pt idx="2">
                  <c:v>2.8079999999999997E-2</c:v>
                </c:pt>
                <c:pt idx="3">
                  <c:v>5.7146000000000002E-2</c:v>
                </c:pt>
                <c:pt idx="4">
                  <c:v>4.4698999999999996E-2</c:v>
                </c:pt>
                <c:pt idx="5">
                  <c:v>8.0467999999999998E-2</c:v>
                </c:pt>
                <c:pt idx="6">
                  <c:v>6.8652000000000005E-2</c:v>
                </c:pt>
                <c:pt idx="7">
                  <c:v>6.1426000000000001E-2</c:v>
                </c:pt>
                <c:pt idx="8">
                  <c:v>4.9225999999999999E-2</c:v>
                </c:pt>
                <c:pt idx="9">
                  <c:v>3.1350999999999997E-2</c:v>
                </c:pt>
                <c:pt idx="10">
                  <c:v>9.0320000000000001E-3</c:v>
                </c:pt>
                <c:pt idx="11">
                  <c:v>9.5950000000000011E-3</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6E4932"/>
            </a:solidFill>
          </c:spPr>
          <c:invertIfNegative val="0"/>
          <c:val>
            <c:numRef>
              <c:f>'5.1'!$B$14:$M$14</c:f>
              <c:numCache>
                <c:formatCode>#,##0.0</c:formatCode>
                <c:ptCount val="12"/>
                <c:pt idx="0">
                  <c:v>6707.4022700000023</c:v>
                </c:pt>
                <c:pt idx="1">
                  <c:v>5324.1943550000005</c:v>
                </c:pt>
                <c:pt idx="2">
                  <c:v>4408.6252400000003</c:v>
                </c:pt>
                <c:pt idx="3">
                  <c:v>3120.8064199999999</c:v>
                </c:pt>
                <c:pt idx="4">
                  <c:v>2746.96119</c:v>
                </c:pt>
                <c:pt idx="5">
                  <c:v>1142.4623439999998</c:v>
                </c:pt>
                <c:pt idx="6">
                  <c:v>1022.50075</c:v>
                </c:pt>
                <c:pt idx="7">
                  <c:v>1122.006991</c:v>
                </c:pt>
                <c:pt idx="8">
                  <c:v>1743.297994</c:v>
                </c:pt>
                <c:pt idx="9">
                  <c:v>3152.2122880000015</c:v>
                </c:pt>
                <c:pt idx="10">
                  <c:v>4292.8887319999985</c:v>
                </c:pt>
                <c:pt idx="11">
                  <c:v>5351.9040939999995</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invertIfNegative val="0"/>
          <c:val>
            <c:numRef>
              <c:f>'5.1'!$B$15:$M$15</c:f>
              <c:numCache>
                <c:formatCode>#,##0.0</c:formatCode>
                <c:ptCount val="12"/>
                <c:pt idx="0">
                  <c:v>37.952019999999997</c:v>
                </c:pt>
                <c:pt idx="1">
                  <c:v>30.353149999999999</c:v>
                </c:pt>
                <c:pt idx="2">
                  <c:v>26.839400000000001</c:v>
                </c:pt>
                <c:pt idx="3">
                  <c:v>18.68778</c:v>
                </c:pt>
                <c:pt idx="4">
                  <c:v>14.33745</c:v>
                </c:pt>
                <c:pt idx="5">
                  <c:v>6.4776900000000008</c:v>
                </c:pt>
                <c:pt idx="6">
                  <c:v>6.1265999999999998</c:v>
                </c:pt>
                <c:pt idx="7">
                  <c:v>6.6922899999999998</c:v>
                </c:pt>
                <c:pt idx="8">
                  <c:v>9.7302499999999998</c:v>
                </c:pt>
                <c:pt idx="9">
                  <c:v>16.423869999999997</c:v>
                </c:pt>
                <c:pt idx="10">
                  <c:v>28.020340000000001</c:v>
                </c:pt>
                <c:pt idx="11">
                  <c:v>32.357599999999998</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invertIfNegative val="0"/>
          <c:val>
            <c:numRef>
              <c:f>'5.1'!$B$16:$M$16</c:f>
              <c:numCache>
                <c:formatCode>#,##0.0</c:formatCode>
                <c:ptCount val="12"/>
                <c:pt idx="0">
                  <c:v>6.6599999999999993E-2</c:v>
                </c:pt>
                <c:pt idx="1">
                  <c:v>3.7350000000000001E-2</c:v>
                </c:pt>
                <c:pt idx="2">
                  <c:v>2.8559999999999999E-2</c:v>
                </c:pt>
                <c:pt idx="3">
                  <c:v>2.4164999999999999E-2</c:v>
                </c:pt>
                <c:pt idx="4">
                  <c:v>1.7574000000000003E-2</c:v>
                </c:pt>
                <c:pt idx="5">
                  <c:v>0</c:v>
                </c:pt>
                <c:pt idx="6">
                  <c:v>0</c:v>
                </c:pt>
                <c:pt idx="7">
                  <c:v>0</c:v>
                </c:pt>
                <c:pt idx="8">
                  <c:v>2.2200000000000002E-3</c:v>
                </c:pt>
                <c:pt idx="9">
                  <c:v>1.098E-2</c:v>
                </c:pt>
                <c:pt idx="10">
                  <c:v>2.1989999999999999E-2</c:v>
                </c:pt>
                <c:pt idx="11">
                  <c:v>2.8570000000000002E-2</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invertIfNegative val="0"/>
          <c:val>
            <c:numRef>
              <c:f>'5.1'!$B$17:$M$17</c:f>
              <c:numCache>
                <c:formatCode>#,##0.0</c:formatCode>
                <c:ptCount val="12"/>
                <c:pt idx="0">
                  <c:v>95.470457999999994</c:v>
                </c:pt>
                <c:pt idx="1">
                  <c:v>90.218342000000007</c:v>
                </c:pt>
                <c:pt idx="2">
                  <c:v>84.560151000000019</c:v>
                </c:pt>
                <c:pt idx="3">
                  <c:v>102.77050099999998</c:v>
                </c:pt>
                <c:pt idx="4">
                  <c:v>94.247267999999991</c:v>
                </c:pt>
                <c:pt idx="5">
                  <c:v>72.487425000000002</c:v>
                </c:pt>
                <c:pt idx="6">
                  <c:v>72.409616000000014</c:v>
                </c:pt>
                <c:pt idx="7">
                  <c:v>70.610955000000004</c:v>
                </c:pt>
                <c:pt idx="8">
                  <c:v>84.109685999999996</c:v>
                </c:pt>
                <c:pt idx="9">
                  <c:v>53.389987999999995</c:v>
                </c:pt>
                <c:pt idx="10">
                  <c:v>74.802875</c:v>
                </c:pt>
                <c:pt idx="11">
                  <c:v>83.252435000000006</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invertIfNegative val="0"/>
          <c:val>
            <c:numRef>
              <c:f>'5.1'!$B$18:$M$18</c:f>
              <c:numCache>
                <c:formatCode>#,##0.0</c:formatCode>
                <c:ptCount val="12"/>
                <c:pt idx="0">
                  <c:v>14.732609999999999</c:v>
                </c:pt>
                <c:pt idx="1">
                  <c:v>12.266512000000001</c:v>
                </c:pt>
                <c:pt idx="2">
                  <c:v>12.883028999999999</c:v>
                </c:pt>
                <c:pt idx="3">
                  <c:v>7.1941369999999996</c:v>
                </c:pt>
                <c:pt idx="4">
                  <c:v>5.7064560000000002</c:v>
                </c:pt>
                <c:pt idx="5">
                  <c:v>8.8580000000000005</c:v>
                </c:pt>
                <c:pt idx="6">
                  <c:v>0.66</c:v>
                </c:pt>
                <c:pt idx="7">
                  <c:v>0.66400000000000003</c:v>
                </c:pt>
                <c:pt idx="8">
                  <c:v>1.1360969999999999</c:v>
                </c:pt>
                <c:pt idx="9">
                  <c:v>6.1909160000000005</c:v>
                </c:pt>
                <c:pt idx="10">
                  <c:v>7.86</c:v>
                </c:pt>
                <c:pt idx="11">
                  <c:v>11.444130999999999</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invertIfNegative val="0"/>
          <c:val>
            <c:numRef>
              <c:f>'5.1'!$B$19:$M$19</c:f>
              <c:numCache>
                <c:formatCode>#,##0.0</c:formatCode>
                <c:ptCount val="12"/>
                <c:pt idx="0">
                  <c:v>288.15027697129864</c:v>
                </c:pt>
                <c:pt idx="1">
                  <c:v>241.80156573709073</c:v>
                </c:pt>
                <c:pt idx="2">
                  <c:v>260.18685697920318</c:v>
                </c:pt>
                <c:pt idx="3">
                  <c:v>268.15577064539036</c:v>
                </c:pt>
                <c:pt idx="4">
                  <c:v>235.21546033824069</c:v>
                </c:pt>
                <c:pt idx="5">
                  <c:v>190.87439915633391</c:v>
                </c:pt>
                <c:pt idx="6">
                  <c:v>204.29744308155466</c:v>
                </c:pt>
                <c:pt idx="7">
                  <c:v>202.92784695510329</c:v>
                </c:pt>
                <c:pt idx="8">
                  <c:v>188.26896258997465</c:v>
                </c:pt>
                <c:pt idx="9">
                  <c:v>204.13091687687154</c:v>
                </c:pt>
                <c:pt idx="10">
                  <c:v>288.43094158780184</c:v>
                </c:pt>
                <c:pt idx="11">
                  <c:v>249.81718195541353</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invertIfNegative val="0"/>
          <c:val>
            <c:numRef>
              <c:f>'5.1'!$B$20:$M$20</c:f>
              <c:numCache>
                <c:formatCode>#,##0.0</c:formatCode>
                <c:ptCount val="12"/>
                <c:pt idx="0">
                  <c:v>458.25521299999997</c:v>
                </c:pt>
                <c:pt idx="1">
                  <c:v>369.03512600000005</c:v>
                </c:pt>
                <c:pt idx="2">
                  <c:v>386.42858399999989</c:v>
                </c:pt>
                <c:pt idx="3">
                  <c:v>342.25201700000002</c:v>
                </c:pt>
                <c:pt idx="4">
                  <c:v>323.29195400000003</c:v>
                </c:pt>
                <c:pt idx="5">
                  <c:v>226.888462</c:v>
                </c:pt>
                <c:pt idx="6">
                  <c:v>263.17893299999997</c:v>
                </c:pt>
                <c:pt idx="7">
                  <c:v>264.32206400000001</c:v>
                </c:pt>
                <c:pt idx="8">
                  <c:v>258.51712800000001</c:v>
                </c:pt>
                <c:pt idx="9">
                  <c:v>309.30661900000001</c:v>
                </c:pt>
                <c:pt idx="10">
                  <c:v>324.97638700000005</c:v>
                </c:pt>
                <c:pt idx="11">
                  <c:v>411.81523900000008</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invertIfNegative val="0"/>
          <c:val>
            <c:numRef>
              <c:f>'5.1'!$B$22:$M$22</c:f>
              <c:numCache>
                <c:formatCode>#,##0.0</c:formatCode>
                <c:ptCount val="12"/>
                <c:pt idx="0">
                  <c:v>6.3592850000000025</c:v>
                </c:pt>
                <c:pt idx="1">
                  <c:v>5.0382990000000003</c:v>
                </c:pt>
                <c:pt idx="2">
                  <c:v>4.7823649999999978</c:v>
                </c:pt>
                <c:pt idx="3">
                  <c:v>2.7260300000000002</c:v>
                </c:pt>
                <c:pt idx="4">
                  <c:v>4.8564379999999989</c:v>
                </c:pt>
                <c:pt idx="5">
                  <c:v>26.355740000000004</c:v>
                </c:pt>
                <c:pt idx="6">
                  <c:v>5.4130380000000002</c:v>
                </c:pt>
                <c:pt idx="7">
                  <c:v>6.5513950000000003</c:v>
                </c:pt>
                <c:pt idx="8">
                  <c:v>10.505306000000001</c:v>
                </c:pt>
                <c:pt idx="9">
                  <c:v>5.2887849999999998</c:v>
                </c:pt>
                <c:pt idx="10">
                  <c:v>12.720940000000001</c:v>
                </c:pt>
                <c:pt idx="11">
                  <c:v>5.5168649999999984</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solidFill>
              <a:srgbClr val="EBE600"/>
            </a:solidFill>
          </c:spPr>
          <c:invertIfNegative val="0"/>
          <c:val>
            <c:numRef>
              <c:f>'5.1'!$B$23:$M$23</c:f>
              <c:numCache>
                <c:formatCode>#,##0.0</c:formatCode>
                <c:ptCount val="12"/>
                <c:pt idx="0">
                  <c:v>3534.2495316169811</c:v>
                </c:pt>
                <c:pt idx="1">
                  <c:v>2757.4910194883014</c:v>
                </c:pt>
                <c:pt idx="2">
                  <c:v>2340.7757916514611</c:v>
                </c:pt>
                <c:pt idx="3">
                  <c:v>1524.7577644914027</c:v>
                </c:pt>
                <c:pt idx="4">
                  <c:v>1512.6608418964722</c:v>
                </c:pt>
                <c:pt idx="5">
                  <c:v>850.1728154301768</c:v>
                </c:pt>
                <c:pt idx="6">
                  <c:v>875.5906842093882</c:v>
                </c:pt>
                <c:pt idx="7">
                  <c:v>748.13991942679161</c:v>
                </c:pt>
                <c:pt idx="8">
                  <c:v>1015.4510733224084</c:v>
                </c:pt>
                <c:pt idx="9">
                  <c:v>1725.3957289687039</c:v>
                </c:pt>
                <c:pt idx="10">
                  <c:v>2334.1436788360575</c:v>
                </c:pt>
                <c:pt idx="11">
                  <c:v>2935.6836046010185</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104"/>
        <c:overlap val="100"/>
        <c:axId val="404761984"/>
        <c:axId val="404767872"/>
      </c:barChart>
      <c:catAx>
        <c:axId val="404761984"/>
        <c:scaling>
          <c:orientation val="minMax"/>
        </c:scaling>
        <c:delete val="0"/>
        <c:axPos val="b"/>
        <c:majorTickMark val="none"/>
        <c:minorTickMark val="none"/>
        <c:tickLblPos val="low"/>
        <c:txPr>
          <a:bodyPr/>
          <a:lstStyle/>
          <a:p>
            <a:pPr>
              <a:defRPr sz="900"/>
            </a:pPr>
            <a:endParaRPr lang="cs-CZ"/>
          </a:p>
        </c:txPr>
        <c:crossAx val="404767872"/>
        <c:crosses val="autoZero"/>
        <c:auto val="1"/>
        <c:lblAlgn val="ctr"/>
        <c:lblOffset val="100"/>
        <c:noMultiLvlLbl val="0"/>
      </c:catAx>
      <c:valAx>
        <c:axId val="404767872"/>
        <c:scaling>
          <c:orientation val="minMax"/>
          <c:max val="16000"/>
        </c:scaling>
        <c:delete val="0"/>
        <c:axPos val="l"/>
        <c:majorGridlines/>
        <c:numFmt formatCode="#,##0" sourceLinked="0"/>
        <c:majorTickMark val="out"/>
        <c:minorTickMark val="none"/>
        <c:tickLblPos val="nextTo"/>
        <c:spPr>
          <a:ln>
            <a:noFill/>
          </a:ln>
        </c:spPr>
        <c:txPr>
          <a:bodyPr/>
          <a:lstStyle/>
          <a:p>
            <a:pPr>
              <a:defRPr sz="900"/>
            </a:pPr>
            <a:endParaRPr lang="cs-CZ"/>
          </a:p>
        </c:txPr>
        <c:crossAx val="404761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416903936"/>
        <c:axId val="416905472"/>
      </c:barChart>
      <c:catAx>
        <c:axId val="416903936"/>
        <c:scaling>
          <c:orientation val="minMax"/>
        </c:scaling>
        <c:delete val="0"/>
        <c:axPos val="l"/>
        <c:numFmt formatCode="General" sourceLinked="1"/>
        <c:majorTickMark val="none"/>
        <c:minorTickMark val="none"/>
        <c:tickLblPos val="nextTo"/>
        <c:txPr>
          <a:bodyPr/>
          <a:lstStyle/>
          <a:p>
            <a:pPr>
              <a:defRPr sz="900"/>
            </a:pPr>
            <a:endParaRPr lang="cs-CZ"/>
          </a:p>
        </c:txPr>
        <c:crossAx val="416905472"/>
        <c:crosses val="autoZero"/>
        <c:auto val="1"/>
        <c:lblAlgn val="ctr"/>
        <c:lblOffset val="100"/>
        <c:noMultiLvlLbl val="0"/>
      </c:catAx>
      <c:valAx>
        <c:axId val="4169054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69039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'8.3'!$A$27</c:f>
              <c:strCache>
                <c:ptCount val="1"/>
                <c:pt idx="0">
                  <c:v>Průmysl</c:v>
                </c:pt>
              </c:strCache>
            </c:strRef>
          </c:tx>
          <c:invertIfNegative val="0"/>
          <c:val>
            <c:numRef>
              <c:f>'8.3'!$B$27:$M$27</c:f>
              <c:numCache>
                <c:formatCode>#,##0.0</c:formatCode>
                <c:ptCount val="12"/>
                <c:pt idx="0">
                  <c:v>86.670769000000007</c:v>
                </c:pt>
                <c:pt idx="1">
                  <c:v>62.762653</c:v>
                </c:pt>
                <c:pt idx="2">
                  <c:v>46.749154999999995</c:v>
                </c:pt>
                <c:pt idx="3">
                  <c:v>29.084482000000001</c:v>
                </c:pt>
                <c:pt idx="4">
                  <c:v>24.282042999999998</c:v>
                </c:pt>
                <c:pt idx="5">
                  <c:v>14.3019</c:v>
                </c:pt>
                <c:pt idx="6">
                  <c:v>14.113200000000001</c:v>
                </c:pt>
                <c:pt idx="7">
                  <c:v>10.062200000000001</c:v>
                </c:pt>
                <c:pt idx="8">
                  <c:v>12.165065999999999</c:v>
                </c:pt>
                <c:pt idx="9">
                  <c:v>24.678336000000002</c:v>
                </c:pt>
                <c:pt idx="10">
                  <c:v>40.014311999999997</c:v>
                </c:pt>
                <c:pt idx="11">
                  <c:v>57.258262999999999</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val>
            <c:numRef>
              <c:f>'8.3'!$B$28:$M$28</c:f>
              <c:numCache>
                <c:formatCode>#,##0.0</c:formatCode>
                <c:ptCount val="12"/>
                <c:pt idx="0">
                  <c:v>0.77140999999999993</c:v>
                </c:pt>
                <c:pt idx="1">
                  <c:v>0.57904999999999995</c:v>
                </c:pt>
                <c:pt idx="2">
                  <c:v>0.46354000000000001</c:v>
                </c:pt>
                <c:pt idx="3">
                  <c:v>0.32306000000000001</c:v>
                </c:pt>
                <c:pt idx="4">
                  <c:v>0.28539999999999999</c:v>
                </c:pt>
                <c:pt idx="5">
                  <c:v>0.15308000000000002</c:v>
                </c:pt>
                <c:pt idx="6">
                  <c:v>0.14646999999999999</c:v>
                </c:pt>
                <c:pt idx="7">
                  <c:v>0.15292</c:v>
                </c:pt>
                <c:pt idx="8">
                  <c:v>0.17661000000000002</c:v>
                </c:pt>
                <c:pt idx="9">
                  <c:v>0.32242000000000004</c:v>
                </c:pt>
                <c:pt idx="10">
                  <c:v>0.45306000000000002</c:v>
                </c:pt>
                <c:pt idx="11">
                  <c:v>0.61959000000000009</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val>
            <c:numRef>
              <c:f>'8.3'!$B$29:$M$29</c:f>
              <c:numCache>
                <c:formatCode>#,##0.0</c:formatCode>
                <c:ptCount val="12"/>
                <c:pt idx="0">
                  <c:v>0.18459999999999999</c:v>
                </c:pt>
                <c:pt idx="1">
                  <c:v>0.1492</c:v>
                </c:pt>
                <c:pt idx="2">
                  <c:v>8.8999999999999996E-2</c:v>
                </c:pt>
                <c:pt idx="3">
                  <c:v>0.04</c:v>
                </c:pt>
                <c:pt idx="4">
                  <c:v>3.5999999999999997E-2</c:v>
                </c:pt>
                <c:pt idx="5">
                  <c:v>3.0000000000000001E-3</c:v>
                </c:pt>
                <c:pt idx="6">
                  <c:v>3.0000000000000001E-3</c:v>
                </c:pt>
                <c:pt idx="7">
                  <c:v>3.0000000000000001E-3</c:v>
                </c:pt>
                <c:pt idx="8">
                  <c:v>3.0000000000000001E-3</c:v>
                </c:pt>
                <c:pt idx="9">
                  <c:v>3.4000000000000002E-2</c:v>
                </c:pt>
                <c:pt idx="10">
                  <c:v>6.3E-2</c:v>
                </c:pt>
                <c:pt idx="11">
                  <c:v>8.7999999999999995E-2</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val>
            <c:numRef>
              <c:f>'8.3'!$B$30:$M$30</c:f>
              <c:numCache>
                <c:formatCode>#,##0.0</c:formatCode>
                <c:ptCount val="12"/>
                <c:pt idx="0">
                  <c:v>0.126</c:v>
                </c:pt>
                <c:pt idx="1">
                  <c:v>9.4E-2</c:v>
                </c:pt>
                <c:pt idx="2">
                  <c:v>9.1999999999999998E-2</c:v>
                </c:pt>
                <c:pt idx="3">
                  <c:v>5.3999999999999999E-2</c:v>
                </c:pt>
                <c:pt idx="4">
                  <c:v>5.5E-2</c:v>
                </c:pt>
                <c:pt idx="5">
                  <c:v>4.2000000000000003E-2</c:v>
                </c:pt>
                <c:pt idx="6">
                  <c:v>4.5999999999999999E-2</c:v>
                </c:pt>
                <c:pt idx="7">
                  <c:v>3.2000000000000001E-2</c:v>
                </c:pt>
                <c:pt idx="8">
                  <c:v>2.5999999999999999E-2</c:v>
                </c:pt>
                <c:pt idx="9">
                  <c:v>3.1E-2</c:v>
                </c:pt>
                <c:pt idx="10">
                  <c:v>5.8000000000000003E-2</c:v>
                </c:pt>
                <c:pt idx="11">
                  <c:v>0.108</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invertIfNegative val="0"/>
          <c:val>
            <c:numRef>
              <c:f>'8.3'!$B$31:$M$31</c:f>
              <c:numCache>
                <c:formatCode>#,##0.0</c:formatCode>
                <c:ptCount val="12"/>
                <c:pt idx="0">
                  <c:v>2.863</c:v>
                </c:pt>
                <c:pt idx="1">
                  <c:v>2.9534000000000002</c:v>
                </c:pt>
                <c:pt idx="2">
                  <c:v>2.4209999999999998</c:v>
                </c:pt>
                <c:pt idx="3">
                  <c:v>1.7889999999999999</c:v>
                </c:pt>
                <c:pt idx="4">
                  <c:v>2.0067936</c:v>
                </c:pt>
                <c:pt idx="5">
                  <c:v>0.69500299999999993</c:v>
                </c:pt>
                <c:pt idx="6">
                  <c:v>0.80799600000000005</c:v>
                </c:pt>
                <c:pt idx="7">
                  <c:v>0.97899199999999997</c:v>
                </c:pt>
                <c:pt idx="8">
                  <c:v>1.4340079999999999</c:v>
                </c:pt>
                <c:pt idx="9">
                  <c:v>2.283004</c:v>
                </c:pt>
                <c:pt idx="10">
                  <c:v>2.525992</c:v>
                </c:pt>
                <c:pt idx="11">
                  <c:v>5.1702199999999996</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invertIfNegative val="0"/>
          <c:val>
            <c:numRef>
              <c:f>'8.3'!$B$32:$M$32</c:f>
              <c:numCache>
                <c:formatCode>#,##0.0</c:formatCode>
                <c:ptCount val="12"/>
                <c:pt idx="0">
                  <c:v>482.89833999999991</c:v>
                </c:pt>
                <c:pt idx="1">
                  <c:v>363.68750599999993</c:v>
                </c:pt>
                <c:pt idx="2">
                  <c:v>292.95061300000003</c:v>
                </c:pt>
                <c:pt idx="3">
                  <c:v>194.44912400000001</c:v>
                </c:pt>
                <c:pt idx="4">
                  <c:v>172.88368700000004</c:v>
                </c:pt>
                <c:pt idx="5">
                  <c:v>77.773871999999997</c:v>
                </c:pt>
                <c:pt idx="6">
                  <c:v>76.037764999999993</c:v>
                </c:pt>
                <c:pt idx="7">
                  <c:v>73.708426000000003</c:v>
                </c:pt>
                <c:pt idx="8">
                  <c:v>104.31023099999999</c:v>
                </c:pt>
                <c:pt idx="9">
                  <c:v>207.63193500000003</c:v>
                </c:pt>
                <c:pt idx="10">
                  <c:v>297.43724099999997</c:v>
                </c:pt>
                <c:pt idx="11">
                  <c:v>418.4338810000001</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invertIfNegative val="0"/>
          <c:val>
            <c:numRef>
              <c:f>'8.3'!$B$33:$M$33</c:f>
              <c:numCache>
                <c:formatCode>#,##0.0</c:formatCode>
                <c:ptCount val="12"/>
                <c:pt idx="0">
                  <c:v>146.31354899999999</c:v>
                </c:pt>
                <c:pt idx="1">
                  <c:v>107.54001100000001</c:v>
                </c:pt>
                <c:pt idx="2">
                  <c:v>83.566169999999985</c:v>
                </c:pt>
                <c:pt idx="3">
                  <c:v>53.269108000000003</c:v>
                </c:pt>
                <c:pt idx="4">
                  <c:v>45.783483999999994</c:v>
                </c:pt>
                <c:pt idx="5">
                  <c:v>15.346459999999999</c:v>
                </c:pt>
                <c:pt idx="6">
                  <c:v>13.965629</c:v>
                </c:pt>
                <c:pt idx="7">
                  <c:v>13.795031</c:v>
                </c:pt>
                <c:pt idx="8">
                  <c:v>22.712035</c:v>
                </c:pt>
                <c:pt idx="9">
                  <c:v>58.739241000000007</c:v>
                </c:pt>
                <c:pt idx="10">
                  <c:v>85.112211000000002</c:v>
                </c:pt>
                <c:pt idx="11">
                  <c:v>118.68674800000002</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invertIfNegative val="0"/>
          <c:val>
            <c:numRef>
              <c:f>'8.3'!$B$34:$M$34</c:f>
              <c:numCache>
                <c:formatCode>#,##0.0</c:formatCode>
                <c:ptCount val="12"/>
                <c:pt idx="0">
                  <c:v>142.01112599999999</c:v>
                </c:pt>
                <c:pt idx="1">
                  <c:v>105.16331</c:v>
                </c:pt>
                <c:pt idx="2">
                  <c:v>80.165820999999994</c:v>
                </c:pt>
                <c:pt idx="3">
                  <c:v>48.787790000000001</c:v>
                </c:pt>
                <c:pt idx="4">
                  <c:v>41.235034999999996</c:v>
                </c:pt>
                <c:pt idx="5">
                  <c:v>10.341011</c:v>
                </c:pt>
                <c:pt idx="6">
                  <c:v>9.9561580000000003</c:v>
                </c:pt>
                <c:pt idx="7">
                  <c:v>10.172408000000001</c:v>
                </c:pt>
                <c:pt idx="8">
                  <c:v>21.281606</c:v>
                </c:pt>
                <c:pt idx="9">
                  <c:v>46.110219999999991</c:v>
                </c:pt>
                <c:pt idx="10">
                  <c:v>70.94917199999999</c:v>
                </c:pt>
                <c:pt idx="11">
                  <c:v>102.95795099999998</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150"/>
        <c:overlap val="100"/>
        <c:axId val="416628096"/>
        <c:axId val="416912512"/>
      </c:barChart>
      <c:catAx>
        <c:axId val="416628096"/>
        <c:scaling>
          <c:orientation val="minMax"/>
        </c:scaling>
        <c:delete val="0"/>
        <c:axPos val="b"/>
        <c:numFmt formatCode="General" sourceLinked="1"/>
        <c:majorTickMark val="none"/>
        <c:minorTickMark val="none"/>
        <c:tickLblPos val="nextTo"/>
        <c:txPr>
          <a:bodyPr/>
          <a:lstStyle/>
          <a:p>
            <a:pPr>
              <a:defRPr sz="900"/>
            </a:pPr>
            <a:endParaRPr lang="cs-CZ"/>
          </a:p>
        </c:txPr>
        <c:crossAx val="416912512"/>
        <c:crosses val="autoZero"/>
        <c:auto val="1"/>
        <c:lblAlgn val="ctr"/>
        <c:lblOffset val="100"/>
        <c:noMultiLvlLbl val="0"/>
      </c:catAx>
      <c:valAx>
        <c:axId val="416912512"/>
        <c:scaling>
          <c:orientation val="minMax"/>
          <c:max val="1000"/>
        </c:scaling>
        <c:delete val="0"/>
        <c:axPos val="l"/>
        <c:majorGridlines/>
        <c:numFmt formatCode="#,##0" sourceLinked="0"/>
        <c:majorTickMark val="out"/>
        <c:minorTickMark val="none"/>
        <c:tickLblPos val="nextTo"/>
        <c:spPr>
          <a:ln>
            <a:noFill/>
          </a:ln>
        </c:spPr>
        <c:txPr>
          <a:bodyPr/>
          <a:lstStyle/>
          <a:p>
            <a:pPr>
              <a:defRPr sz="900"/>
            </a:pPr>
            <a:endParaRPr lang="cs-CZ"/>
          </a:p>
        </c:txPr>
        <c:crossAx val="4166280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'8.3'!$M$39</c:f>
              <c:strCache>
                <c:ptCount val="1"/>
                <c:pt idx="0">
                  <c:v>Instalovaný výkon</c:v>
                </c:pt>
              </c:strCache>
            </c:strRef>
          </c:tx>
          <c:invertIfNegative val="0"/>
          <c:val>
            <c:numRef>
              <c:f>'8.3'!$N$39</c:f>
              <c:numCache>
                <c:formatCode>0.0%</c:formatCode>
                <c:ptCount val="1"/>
                <c:pt idx="0">
                  <c:v>4.6297403868968454E-2</c:v>
                </c:pt>
              </c:numCache>
            </c:numRef>
          </c:val>
          <c:extLst>
            <c:ext xmlns:c16="http://schemas.microsoft.com/office/drawing/2014/chart" uri="{C3380CC4-5D6E-409C-BE32-E72D297353CC}">
              <c16:uniqueId val="{00000000-9F11-41FA-B525-72907D9A7F76}"/>
            </c:ext>
          </c:extLst>
        </c:ser>
        <c:ser>
          <c:idx val="1"/>
          <c:order val="1"/>
          <c:tx>
            <c:strRef>
              <c:f>'8.3'!$M$40</c:f>
              <c:strCache>
                <c:ptCount val="1"/>
                <c:pt idx="0">
                  <c:v>Výroba tepla brutto</c:v>
                </c:pt>
              </c:strCache>
            </c:strRef>
          </c:tx>
          <c:invertIfNegative val="0"/>
          <c:val>
            <c:numRef>
              <c:f>'8.3'!$N$40</c:f>
              <c:numCache>
                <c:formatCode>0.0%</c:formatCode>
                <c:ptCount val="1"/>
                <c:pt idx="0">
                  <c:v>4.7564543843559202E-2</c:v>
                </c:pt>
              </c:numCache>
            </c:numRef>
          </c:val>
          <c:extLst>
            <c:ext xmlns:c16="http://schemas.microsoft.com/office/drawing/2014/chart" uri="{C3380CC4-5D6E-409C-BE32-E72D297353CC}">
              <c16:uniqueId val="{00000001-9F11-41FA-B525-72907D9A7F76}"/>
            </c:ext>
          </c:extLst>
        </c:ser>
        <c:ser>
          <c:idx val="2"/>
          <c:order val="2"/>
          <c:tx>
            <c:strRef>
              <c:f>'8.3'!$M$41</c:f>
              <c:strCache>
                <c:ptCount val="1"/>
                <c:pt idx="0">
                  <c:v>Dodávky tepla</c:v>
                </c:pt>
              </c:strCache>
            </c:strRef>
          </c:tx>
          <c:invertIfNegative val="0"/>
          <c:val>
            <c:numRef>
              <c:f>'8.3'!$N$41</c:f>
              <c:numCache>
                <c:formatCode>0.0%</c:formatCode>
                <c:ptCount val="1"/>
                <c:pt idx="0">
                  <c:v>6.1414121443445061E-2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408563072"/>
        <c:axId val="408573056"/>
      </c:barChart>
      <c:catAx>
        <c:axId val="408563072"/>
        <c:scaling>
          <c:orientation val="maxMin"/>
        </c:scaling>
        <c:delete val="0"/>
        <c:axPos val="l"/>
        <c:numFmt formatCode="General" sourceLinked="1"/>
        <c:majorTickMark val="none"/>
        <c:minorTickMark val="none"/>
        <c:tickLblPos val="none"/>
        <c:crossAx val="408573056"/>
        <c:crosses val="autoZero"/>
        <c:auto val="1"/>
        <c:lblAlgn val="ctr"/>
        <c:lblOffset val="100"/>
        <c:noMultiLvlLbl val="0"/>
      </c:catAx>
      <c:valAx>
        <c:axId val="40857305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085630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'8.3'!$A$10</c:f>
              <c:strCache>
                <c:ptCount val="1"/>
                <c:pt idx="0">
                  <c:v>Biomasa</c:v>
                </c:pt>
              </c:strCache>
            </c:strRef>
          </c:tx>
          <c:spPr>
            <a:solidFill>
              <a:schemeClr val="accent3">
                <a:lumMod val="75000"/>
              </a:schemeClr>
            </a:solidFill>
          </c:spPr>
          <c:invertIfNegative val="0"/>
          <c:val>
            <c:numRef>
              <c:f>'8.3'!$B$10:$M$10</c:f>
              <c:numCache>
                <c:formatCode>#,##0.0</c:formatCode>
                <c:ptCount val="12"/>
                <c:pt idx="0">
                  <c:v>53.30894</c:v>
                </c:pt>
                <c:pt idx="1">
                  <c:v>55.406439999999996</c:v>
                </c:pt>
                <c:pt idx="2">
                  <c:v>53.694340000000004</c:v>
                </c:pt>
                <c:pt idx="3">
                  <c:v>38.618220000000001</c:v>
                </c:pt>
                <c:pt idx="4">
                  <c:v>34.717880000000008</c:v>
                </c:pt>
                <c:pt idx="5">
                  <c:v>18.29786</c:v>
                </c:pt>
                <c:pt idx="6">
                  <c:v>17.859929999999999</c:v>
                </c:pt>
                <c:pt idx="7">
                  <c:v>17.445</c:v>
                </c:pt>
                <c:pt idx="8">
                  <c:v>21.53173</c:v>
                </c:pt>
                <c:pt idx="9">
                  <c:v>35.53678</c:v>
                </c:pt>
                <c:pt idx="10">
                  <c:v>46.335850000000001</c:v>
                </c:pt>
                <c:pt idx="11">
                  <c:v>71.64867000000001</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chemeClr val="bg2">
                <a:lumMod val="50000"/>
              </a:schemeClr>
            </a:solidFill>
          </c:spPr>
          <c:invertIfNegative val="0"/>
          <c:val>
            <c:numRef>
              <c:f>'8.3'!$B$11:$M$11</c:f>
              <c:numCache>
                <c:formatCode>#,##0.0</c:formatCode>
                <c:ptCount val="12"/>
                <c:pt idx="0">
                  <c:v>10.620075999999999</c:v>
                </c:pt>
                <c:pt idx="1">
                  <c:v>8.2614099999999997</c:v>
                </c:pt>
                <c:pt idx="2">
                  <c:v>6.9673800000000004</c:v>
                </c:pt>
                <c:pt idx="3">
                  <c:v>5.8383430000000001</c:v>
                </c:pt>
                <c:pt idx="4">
                  <c:v>5.2782110000000007</c:v>
                </c:pt>
                <c:pt idx="5">
                  <c:v>3.1033750000000002</c:v>
                </c:pt>
                <c:pt idx="6">
                  <c:v>2.8020140000000002</c:v>
                </c:pt>
                <c:pt idx="7">
                  <c:v>2.49796</c:v>
                </c:pt>
                <c:pt idx="8">
                  <c:v>4.4106499999999995</c:v>
                </c:pt>
                <c:pt idx="9">
                  <c:v>5.3537700000000008</c:v>
                </c:pt>
                <c:pt idx="10">
                  <c:v>4.4108360000000006</c:v>
                </c:pt>
                <c:pt idx="11">
                  <c:v>5.6229070000000005</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chemeClr val="tx1"/>
            </a:solidFill>
          </c:spPr>
          <c:invertIfNegative val="0"/>
          <c:val>
            <c:numRef>
              <c:f>'8.3'!$B$12:$M$12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invertIfNegative val="0"/>
          <c:val>
            <c:numRef>
              <c:f>'8.3'!$B$13:$M$13</c:f>
              <c:numCache>
                <c:formatCode>#,##0.0</c:formatCode>
                <c:ptCount val="12"/>
                <c:pt idx="0">
                  <c:v>0.29599999999999999</c:v>
                </c:pt>
                <c:pt idx="1">
                  <c:v>0.35899999999999999</c:v>
                </c:pt>
                <c:pt idx="2">
                  <c:v>0.81100000000000005</c:v>
                </c:pt>
                <c:pt idx="3">
                  <c:v>0.84</c:v>
                </c:pt>
                <c:pt idx="4">
                  <c:v>0.48199999999999998</c:v>
                </c:pt>
                <c:pt idx="5">
                  <c:v>0.20599999999999999</c:v>
                </c:pt>
                <c:pt idx="6">
                  <c:v>0.20100000000000001</c:v>
                </c:pt>
                <c:pt idx="7">
                  <c:v>0.755</c:v>
                </c:pt>
                <c:pt idx="8">
                  <c:v>0.61</c:v>
                </c:pt>
                <c:pt idx="9">
                  <c:v>1.198</c:v>
                </c:pt>
                <c:pt idx="10">
                  <c:v>0.89900000000000002</c:v>
                </c:pt>
                <c:pt idx="11">
                  <c:v>0.58499999999999996</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invertIfNegative val="0"/>
          <c:val>
            <c:numRef>
              <c:f>'8.3'!$B$14:$M$14</c:f>
              <c:numCache>
                <c:formatCode>#,##0.0</c:formatCode>
                <c:ptCount val="12"/>
                <c:pt idx="0">
                  <c:v>0.11600000000000001</c:v>
                </c:pt>
                <c:pt idx="1">
                  <c:v>7.5999999999999998E-2</c:v>
                </c:pt>
                <c:pt idx="2">
                  <c:v>5.1999999999999998E-2</c:v>
                </c:pt>
                <c:pt idx="3">
                  <c:v>2.4E-2</c:v>
                </c:pt>
                <c:pt idx="4">
                  <c:v>2.3E-2</c:v>
                </c:pt>
                <c:pt idx="5">
                  <c:v>1.2E-2</c:v>
                </c:pt>
                <c:pt idx="6">
                  <c:v>1.6E-2</c:v>
                </c:pt>
                <c:pt idx="7">
                  <c:v>1.7000000000000001E-2</c:v>
                </c:pt>
                <c:pt idx="8">
                  <c:v>2.5000000000000001E-2</c:v>
                </c:pt>
                <c:pt idx="9">
                  <c:v>5.7000000000000002E-2</c:v>
                </c:pt>
                <c:pt idx="10">
                  <c:v>4.8000000000000001E-2</c:v>
                </c:pt>
                <c:pt idx="11">
                  <c:v>9.1999999999999998E-2</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invertIfNegative val="0"/>
          <c:val>
            <c:numRef>
              <c:f>'8.3'!$B$15:$M$15</c:f>
              <c:numCache>
                <c:formatCode>#,##0.0</c:formatCode>
                <c:ptCount val="12"/>
                <c:pt idx="0">
                  <c:v>0</c:v>
                </c:pt>
                <c:pt idx="1">
                  <c:v>2E-3</c:v>
                </c:pt>
                <c:pt idx="2">
                  <c:v>3.0000000000000001E-3</c:v>
                </c:pt>
                <c:pt idx="3">
                  <c:v>8.0000000000000002E-3</c:v>
                </c:pt>
                <c:pt idx="4">
                  <c:v>7.0000000000000001E-3</c:v>
                </c:pt>
                <c:pt idx="5">
                  <c:v>0.02</c:v>
                </c:pt>
                <c:pt idx="6">
                  <c:v>1.2999999999999999E-2</c:v>
                </c:pt>
                <c:pt idx="7">
                  <c:v>1.0999999999999999E-2</c:v>
                </c:pt>
                <c:pt idx="8">
                  <c:v>8.0000000000000002E-3</c:v>
                </c:pt>
                <c:pt idx="9">
                  <c:v>7.0000000000000001E-3</c:v>
                </c:pt>
                <c:pt idx="10">
                  <c:v>2E-3</c:v>
                </c:pt>
                <c:pt idx="11">
                  <c:v>2E-3</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6E4932"/>
            </a:solidFill>
          </c:spPr>
          <c:invertIfNegative val="0"/>
          <c:val>
            <c:numRef>
              <c:f>'8.3'!$B$16:$M$16</c:f>
              <c:numCache>
                <c:formatCode>#,##0.0</c:formatCode>
                <c:ptCount val="12"/>
                <c:pt idx="0">
                  <c:v>33.338769999999997</c:v>
                </c:pt>
                <c:pt idx="1">
                  <c:v>10.5791</c:v>
                </c:pt>
                <c:pt idx="2">
                  <c:v>0.32200000000000001</c:v>
                </c:pt>
                <c:pt idx="3">
                  <c:v>0.24</c:v>
                </c:pt>
                <c:pt idx="4">
                  <c:v>0.26300000000000001</c:v>
                </c:pt>
                <c:pt idx="5">
                  <c:v>0.2</c:v>
                </c:pt>
                <c:pt idx="6">
                  <c:v>0.19600000000000001</c:v>
                </c:pt>
                <c:pt idx="7">
                  <c:v>0.19400000000000001</c:v>
                </c:pt>
                <c:pt idx="8">
                  <c:v>0.191</c:v>
                </c:pt>
                <c:pt idx="9">
                  <c:v>3.4432300000000002</c:v>
                </c:pt>
                <c:pt idx="10">
                  <c:v>7.9903300000000002</c:v>
                </c:pt>
                <c:pt idx="11">
                  <c:v>0.40500000000000003</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invertIfNegative val="0"/>
          <c:val>
            <c:numRef>
              <c:f>'8.3'!$B$17:$M$17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invertIfNegative val="0"/>
          <c:val>
            <c:numRef>
              <c:f>'8.3'!$B$18:$M$18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invertIfNegative val="0"/>
          <c:val>
            <c:numRef>
              <c:f>'8.3'!$B$19:$M$19</c:f>
              <c:numCache>
                <c:formatCode>#,##0.0</c:formatCode>
                <c:ptCount val="12"/>
                <c:pt idx="0">
                  <c:v>10.30824</c:v>
                </c:pt>
                <c:pt idx="1">
                  <c:v>9.1589200000000002</c:v>
                </c:pt>
                <c:pt idx="2">
                  <c:v>8.8042499999999997</c:v>
                </c:pt>
                <c:pt idx="3">
                  <c:v>6.2093999999999996</c:v>
                </c:pt>
                <c:pt idx="4">
                  <c:v>4.2405100000000004</c:v>
                </c:pt>
                <c:pt idx="5">
                  <c:v>1.76511</c:v>
                </c:pt>
                <c:pt idx="6">
                  <c:v>1.8044</c:v>
                </c:pt>
                <c:pt idx="7">
                  <c:v>1.7738099999999999</c:v>
                </c:pt>
                <c:pt idx="8">
                  <c:v>2.3381399999999997</c:v>
                </c:pt>
                <c:pt idx="9">
                  <c:v>4.4064100000000002</c:v>
                </c:pt>
                <c:pt idx="10">
                  <c:v>7.1863599999999996</c:v>
                </c:pt>
                <c:pt idx="11">
                  <c:v>9.5556000000000001</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invertIfNegative val="0"/>
          <c:val>
            <c:numRef>
              <c:f>'8.3'!$B$20:$M$20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invertIfNegative val="0"/>
          <c:val>
            <c:numRef>
              <c:f>'8.3'!$B$21:$M$21</c:f>
              <c:numCache>
                <c:formatCode>#,##0.0</c:formatCode>
                <c:ptCount val="12"/>
                <c:pt idx="0">
                  <c:v>86.869</c:v>
                </c:pt>
                <c:pt idx="1">
                  <c:v>65.91</c:v>
                </c:pt>
                <c:pt idx="2">
                  <c:v>66.480999999999995</c:v>
                </c:pt>
                <c:pt idx="3">
                  <c:v>86.478999999999999</c:v>
                </c:pt>
                <c:pt idx="4">
                  <c:v>134.11500000000001</c:v>
                </c:pt>
                <c:pt idx="5">
                  <c:v>98.152000000000001</c:v>
                </c:pt>
                <c:pt idx="6">
                  <c:v>98.608999999999995</c:v>
                </c:pt>
                <c:pt idx="7">
                  <c:v>99.617000000000004</c:v>
                </c:pt>
                <c:pt idx="8">
                  <c:v>104.062</c:v>
                </c:pt>
                <c:pt idx="9">
                  <c:v>61.526000000000003</c:v>
                </c:pt>
                <c:pt idx="10">
                  <c:v>93.213999999999999</c:v>
                </c:pt>
                <c:pt idx="11">
                  <c:v>59.430999999999997</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invertIfNegative val="0"/>
          <c:val>
            <c:numRef>
              <c:f>'8.3'!$B$22:$M$22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invertIfNegative val="0"/>
          <c:val>
            <c:numRef>
              <c:f>'8.3'!$B$23:$M$23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invertIfNegative val="0"/>
          <c:val>
            <c:numRef>
              <c:f>'8.3'!$B$24:$M$24</c:f>
              <c:numCache>
                <c:formatCode>#,##0.0</c:formatCode>
                <c:ptCount val="12"/>
                <c:pt idx="0">
                  <c:v>3.0658000000000001E-2</c:v>
                </c:pt>
                <c:pt idx="1">
                  <c:v>3.0112E-2</c:v>
                </c:pt>
                <c:pt idx="2">
                  <c:v>2.2986999999999997E-2</c:v>
                </c:pt>
                <c:pt idx="3">
                  <c:v>1.2944000000000001E-2</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solidFill>
              <a:srgbClr val="EBE600"/>
            </a:solidFill>
          </c:spPr>
          <c:invertIfNegative val="0"/>
          <c:val>
            <c:numRef>
              <c:f>'8.3'!$B$25:$M$25</c:f>
              <c:numCache>
                <c:formatCode>#,##0.0</c:formatCode>
                <c:ptCount val="12"/>
                <c:pt idx="0">
                  <c:v>729.99667500000021</c:v>
                </c:pt>
                <c:pt idx="1">
                  <c:v>542.55962100000011</c:v>
                </c:pt>
                <c:pt idx="2">
                  <c:v>417.86423400000007</c:v>
                </c:pt>
                <c:pt idx="3">
                  <c:v>242.85468700000007</c:v>
                </c:pt>
                <c:pt idx="4">
                  <c:v>173.61388860000008</c:v>
                </c:pt>
                <c:pt idx="5">
                  <c:v>62.026440999999991</c:v>
                </c:pt>
                <c:pt idx="6">
                  <c:v>57.649753999999994</c:v>
                </c:pt>
                <c:pt idx="7">
                  <c:v>52.856379000000011</c:v>
                </c:pt>
                <c:pt idx="8">
                  <c:v>89.629334000000014</c:v>
                </c:pt>
                <c:pt idx="9">
                  <c:v>281.22002100000014</c:v>
                </c:pt>
                <c:pt idx="10">
                  <c:v>399.08625799999993</c:v>
                </c:pt>
                <c:pt idx="11">
                  <c:v>610.12251799999979</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150"/>
        <c:overlap val="100"/>
        <c:axId val="416529792"/>
        <c:axId val="416539776"/>
      </c:barChart>
      <c:catAx>
        <c:axId val="416529792"/>
        <c:scaling>
          <c:orientation val="minMax"/>
        </c:scaling>
        <c:delete val="0"/>
        <c:axPos val="b"/>
        <c:numFmt formatCode="General" sourceLinked="1"/>
        <c:majorTickMark val="none"/>
        <c:minorTickMark val="none"/>
        <c:tickLblPos val="nextTo"/>
        <c:txPr>
          <a:bodyPr/>
          <a:lstStyle/>
          <a:p>
            <a:pPr>
              <a:defRPr sz="900"/>
            </a:pPr>
            <a:endParaRPr lang="cs-CZ"/>
          </a:p>
        </c:txPr>
        <c:crossAx val="416539776"/>
        <c:crosses val="autoZero"/>
        <c:auto val="1"/>
        <c:lblAlgn val="ctr"/>
        <c:lblOffset val="100"/>
        <c:noMultiLvlLbl val="0"/>
      </c:catAx>
      <c:valAx>
        <c:axId val="4165397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65297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6AC8-4ABC-AFD0-0AB0FBEE17DD}"/>
              </c:ext>
            </c:extLst>
          </c:dPt>
          <c:dPt>
            <c:idx val="1"/>
            <c:bubble3D val="0"/>
            <c:spPr>
              <a:solidFill>
                <a:srgbClr val="EEECE1">
                  <a:lumMod val="50000"/>
                </a:srgbClr>
              </a:solidFill>
            </c:spPr>
            <c:extLst>
              <c:ext xmlns:c16="http://schemas.microsoft.com/office/drawing/2014/chart" uri="{C3380CC4-5D6E-409C-BE32-E72D297353CC}">
                <c16:uniqueId val="{00000003-6AC8-4ABC-AFD0-0AB0FBEE17DD}"/>
              </c:ext>
            </c:extLst>
          </c:dPt>
          <c:dPt>
            <c:idx val="2"/>
            <c:bubble3D val="0"/>
            <c:spPr>
              <a:solidFill>
                <a:sysClr val="windowText" lastClr="000000"/>
              </a:solidFill>
            </c:spPr>
            <c:extLst>
              <c:ext xmlns:c16="http://schemas.microsoft.com/office/drawing/2014/chart" uri="{C3380CC4-5D6E-409C-BE32-E72D297353CC}">
                <c16:uniqueId val="{00000005-6AC8-4ABC-AFD0-0AB0FBEE17DD}"/>
              </c:ext>
            </c:extLst>
          </c:dPt>
          <c:dPt>
            <c:idx val="5"/>
            <c:bubble3D val="0"/>
            <c:extLst>
              <c:ext xmlns:c16="http://schemas.microsoft.com/office/drawing/2014/chart" uri="{C3380CC4-5D6E-409C-BE32-E72D297353CC}">
                <c16:uniqueId val="{00000006-6AC8-4ABC-AFD0-0AB0FBEE17DD}"/>
              </c:ext>
            </c:extLst>
          </c:dPt>
          <c:dPt>
            <c:idx val="6"/>
            <c:bubble3D val="0"/>
            <c:spPr>
              <a:solidFill>
                <a:srgbClr val="6E4932"/>
              </a:solidFill>
            </c:spPr>
            <c:extLst>
              <c:ext xmlns:c16="http://schemas.microsoft.com/office/drawing/2014/chart" uri="{C3380CC4-5D6E-409C-BE32-E72D297353CC}">
                <c16:uniqueId val="{00000008-6AC8-4ABC-AFD0-0AB0FBEE17DD}"/>
              </c:ext>
            </c:extLst>
          </c:dPt>
          <c:dPt>
            <c:idx val="7"/>
            <c:bubble3D val="0"/>
            <c:extLst>
              <c:ext xmlns:c16="http://schemas.microsoft.com/office/drawing/2014/chart" uri="{C3380CC4-5D6E-409C-BE32-E72D297353CC}">
                <c16:uniqueId val="{00000009-6AC8-4ABC-AFD0-0AB0FBEE17DD}"/>
              </c:ext>
            </c:extLst>
          </c:dPt>
          <c:dPt>
            <c:idx val="15"/>
            <c:bubble3D val="0"/>
            <c:spPr>
              <a:solidFill>
                <a:srgbClr val="EBE600"/>
              </a:solidFill>
            </c:spPr>
            <c:extLst>
              <c:ext xmlns:c16="http://schemas.microsoft.com/office/drawing/2014/chart" uri="{C3380CC4-5D6E-409C-BE32-E72D297353CC}">
                <c16:uniqueId val="{0000000B-6AC8-4ABC-AFD0-0AB0FBEE17DD}"/>
              </c:ext>
            </c:extLst>
          </c:dPt>
          <c:cat>
            <c:numRef>
              <c:f>'8.3'!$U$10:$U$25</c:f>
              <c:numCache>
                <c:formatCode>0.0%</c:formatCode>
                <c:ptCount val="16"/>
              </c:numCache>
            </c:numRef>
          </c:cat>
          <c:val>
            <c:numRef>
              <c:f>'8.3'!$P$10:$P$25</c:f>
              <c:numCache>
                <c:formatCode>0.0</c:formatCode>
                <c:ptCount val="16"/>
              </c:numCache>
            </c:numRef>
          </c:val>
          <c:extLst>
            <c:ext xmlns:c16="http://schemas.microsoft.com/office/drawing/2014/chart" uri="{C3380CC4-5D6E-409C-BE32-E72D297353CC}">
              <c16:uniqueId val="{0000000C-6AC8-4ABC-AFD0-0AB0FBEE17D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6BE8-4632-87C8-9B0C3CE8E245}"/>
              </c:ext>
            </c:extLst>
          </c:dPt>
          <c:cat>
            <c:numRef>
              <c:f>'8.3'!$U$27:$U$34</c:f>
              <c:numCache>
                <c:formatCode>#,##0.0</c:formatCode>
                <c:ptCount val="8"/>
              </c:numCache>
            </c:numRef>
          </c:cat>
          <c:val>
            <c:numRef>
              <c:f>'8.3'!$P$27:$P$34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'8.4'!$A$27</c:f>
              <c:strCache>
                <c:ptCount val="1"/>
                <c:pt idx="0">
                  <c:v>Průmysl</c:v>
                </c:pt>
              </c:strCache>
            </c:strRef>
          </c:tx>
          <c:invertIfNegative val="0"/>
          <c:val>
            <c:numRef>
              <c:f>'8.4'!$B$27:$M$27</c:f>
              <c:numCache>
                <c:formatCode>#,##0.0</c:formatCode>
                <c:ptCount val="12"/>
                <c:pt idx="0">
                  <c:v>31.627091999999998</c:v>
                </c:pt>
                <c:pt idx="1">
                  <c:v>26.502323000000001</c:v>
                </c:pt>
                <c:pt idx="2">
                  <c:v>23.404150999999999</c:v>
                </c:pt>
                <c:pt idx="3">
                  <c:v>16.816922999999999</c:v>
                </c:pt>
                <c:pt idx="4">
                  <c:v>14.608338000000002</c:v>
                </c:pt>
                <c:pt idx="5">
                  <c:v>5.9843260000000003</c:v>
                </c:pt>
                <c:pt idx="6">
                  <c:v>4.9104239999999999</c:v>
                </c:pt>
                <c:pt idx="7">
                  <c:v>4.7013099999999994</c:v>
                </c:pt>
                <c:pt idx="8">
                  <c:v>8.7290550000000007</c:v>
                </c:pt>
                <c:pt idx="9">
                  <c:v>14.891680000000001</c:v>
                </c:pt>
                <c:pt idx="10">
                  <c:v>20.940360000000002</c:v>
                </c:pt>
                <c:pt idx="11">
                  <c:v>21.876785999999999</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val>
            <c:numRef>
              <c:f>'8.4'!$B$28:$M$28</c:f>
              <c:numCache>
                <c:formatCode>#,##0.0</c:formatCode>
                <c:ptCount val="12"/>
                <c:pt idx="0">
                  <c:v>21.038040000000002</c:v>
                </c:pt>
                <c:pt idx="1">
                  <c:v>16.343669999999999</c:v>
                </c:pt>
                <c:pt idx="2">
                  <c:v>15.145990000000001</c:v>
                </c:pt>
                <c:pt idx="3">
                  <c:v>11.343969999999999</c:v>
                </c:pt>
                <c:pt idx="4">
                  <c:v>9.6828399999999988</c:v>
                </c:pt>
                <c:pt idx="5">
                  <c:v>4.43438</c:v>
                </c:pt>
                <c:pt idx="6">
                  <c:v>0.53315999999999997</c:v>
                </c:pt>
                <c:pt idx="7">
                  <c:v>11.93722</c:v>
                </c:pt>
                <c:pt idx="8">
                  <c:v>18.186530000000005</c:v>
                </c:pt>
                <c:pt idx="9">
                  <c:v>26.056290000000004</c:v>
                </c:pt>
                <c:pt idx="10">
                  <c:v>37.182020000000009</c:v>
                </c:pt>
                <c:pt idx="11">
                  <c:v>39.38073</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val>
            <c:numRef>
              <c:f>'8.4'!$B$29:$M$29</c:f>
              <c:numCache>
                <c:formatCode>#,##0.0</c:formatCode>
                <c:ptCount val="12"/>
                <c:pt idx="0">
                  <c:v>2.6598459999999999</c:v>
                </c:pt>
                <c:pt idx="1">
                  <c:v>2.3448580000000003</c:v>
                </c:pt>
                <c:pt idx="2">
                  <c:v>2.070735</c:v>
                </c:pt>
                <c:pt idx="3">
                  <c:v>1.4229540000000001</c:v>
                </c:pt>
                <c:pt idx="4">
                  <c:v>1.1441079999999999</c:v>
                </c:pt>
                <c:pt idx="5">
                  <c:v>0.33187</c:v>
                </c:pt>
                <c:pt idx="6">
                  <c:v>0.34260799999999997</c:v>
                </c:pt>
                <c:pt idx="7">
                  <c:v>0.34170299999999998</c:v>
                </c:pt>
                <c:pt idx="8">
                  <c:v>0.72535099999999997</c:v>
                </c:pt>
                <c:pt idx="9">
                  <c:v>1.4358759999999999</c:v>
                </c:pt>
                <c:pt idx="10">
                  <c:v>2.0241470000000001</c:v>
                </c:pt>
                <c:pt idx="11">
                  <c:v>2.3377730000000003</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val>
            <c:numRef>
              <c:f>'8.4'!$B$30:$M$30</c:f>
              <c:numCache>
                <c:formatCode>#,##0.0</c:formatCode>
                <c:ptCount val="12"/>
                <c:pt idx="0">
                  <c:v>3.4143100000000004</c:v>
                </c:pt>
                <c:pt idx="1">
                  <c:v>2.8078499999999997</c:v>
                </c:pt>
                <c:pt idx="2">
                  <c:v>2.4666600000000001</c:v>
                </c:pt>
                <c:pt idx="3">
                  <c:v>1.6118200000000003</c:v>
                </c:pt>
                <c:pt idx="4">
                  <c:v>1.2249000000000001</c:v>
                </c:pt>
                <c:pt idx="5">
                  <c:v>0.37757999999999997</c:v>
                </c:pt>
                <c:pt idx="6">
                  <c:v>0.27964</c:v>
                </c:pt>
                <c:pt idx="7">
                  <c:v>0.26021000000000005</c:v>
                </c:pt>
                <c:pt idx="8">
                  <c:v>0.75202999999999998</c:v>
                </c:pt>
                <c:pt idx="9">
                  <c:v>1.3230900000000001</c:v>
                </c:pt>
                <c:pt idx="10">
                  <c:v>2.0287500000000001</c:v>
                </c:pt>
                <c:pt idx="11">
                  <c:v>2.4013</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val>
            <c:numRef>
              <c:f>'8.4'!$B$31:$M$31</c:f>
              <c:numCache>
                <c:formatCode>#,##0.0</c:formatCode>
                <c:ptCount val="12"/>
                <c:pt idx="0">
                  <c:v>0.91615999999999997</c:v>
                </c:pt>
                <c:pt idx="1">
                  <c:v>0.35880000000000001</c:v>
                </c:pt>
                <c:pt idx="2">
                  <c:v>0.83953999999999995</c:v>
                </c:pt>
                <c:pt idx="3">
                  <c:v>0.48161000000000004</c:v>
                </c:pt>
                <c:pt idx="4">
                  <c:v>0.53007000000000004</c:v>
                </c:pt>
                <c:pt idx="5">
                  <c:v>0.14244999999999999</c:v>
                </c:pt>
                <c:pt idx="6">
                  <c:v>0.17729</c:v>
                </c:pt>
                <c:pt idx="7">
                  <c:v>0.11604</c:v>
                </c:pt>
                <c:pt idx="8">
                  <c:v>0.38354000000000005</c:v>
                </c:pt>
                <c:pt idx="9">
                  <c:v>0.62936000000000003</c:v>
                </c:pt>
                <c:pt idx="10">
                  <c:v>0.62222</c:v>
                </c:pt>
                <c:pt idx="11">
                  <c:v>0.77439000000000002</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invertIfNegative val="0"/>
          <c:val>
            <c:numRef>
              <c:f>'8.4'!$B$32:$M$32</c:f>
              <c:numCache>
                <c:formatCode>#,##0.0</c:formatCode>
                <c:ptCount val="12"/>
                <c:pt idx="0">
                  <c:v>262.49054583795322</c:v>
                </c:pt>
                <c:pt idx="1">
                  <c:v>209.9760617530668</c:v>
                </c:pt>
                <c:pt idx="2">
                  <c:v>188.06751471590962</c:v>
                </c:pt>
                <c:pt idx="3">
                  <c:v>134.85683217394563</c:v>
                </c:pt>
                <c:pt idx="4">
                  <c:v>122.31542639719834</c:v>
                </c:pt>
                <c:pt idx="5">
                  <c:v>42.424263237039142</c:v>
                </c:pt>
                <c:pt idx="6">
                  <c:v>42.729769071439037</c:v>
                </c:pt>
                <c:pt idx="7">
                  <c:v>43.522006912886987</c:v>
                </c:pt>
                <c:pt idx="8">
                  <c:v>80.998381202447575</c:v>
                </c:pt>
                <c:pt idx="9">
                  <c:v>135.56418664159528</c:v>
                </c:pt>
                <c:pt idx="10">
                  <c:v>189.60597888951617</c:v>
                </c:pt>
                <c:pt idx="11">
                  <c:v>225.58189222776451</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invertIfNegative val="0"/>
          <c:val>
            <c:numRef>
              <c:f>'8.4'!$B$33:$M$33</c:f>
              <c:numCache>
                <c:formatCode>#,##0.0</c:formatCode>
                <c:ptCount val="12"/>
                <c:pt idx="0">
                  <c:v>120.23057816204678</c:v>
                </c:pt>
                <c:pt idx="1">
                  <c:v>98.864864246933209</c:v>
                </c:pt>
                <c:pt idx="2">
                  <c:v>86.191279284090385</c:v>
                </c:pt>
                <c:pt idx="3">
                  <c:v>61.800082826054386</c:v>
                </c:pt>
                <c:pt idx="4">
                  <c:v>54.945197602801642</c:v>
                </c:pt>
                <c:pt idx="5">
                  <c:v>17.711199762960856</c:v>
                </c:pt>
                <c:pt idx="6">
                  <c:v>17.700684928560968</c:v>
                </c:pt>
                <c:pt idx="7">
                  <c:v>17.821568087113015</c:v>
                </c:pt>
                <c:pt idx="8">
                  <c:v>33.545098797552427</c:v>
                </c:pt>
                <c:pt idx="9">
                  <c:v>61.388977358404738</c:v>
                </c:pt>
                <c:pt idx="10">
                  <c:v>86.280063110483781</c:v>
                </c:pt>
                <c:pt idx="11">
                  <c:v>107.75058177223549</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invertIfNegative val="0"/>
          <c:val>
            <c:numRef>
              <c:f>'8.4'!$B$34:$M$34</c:f>
              <c:numCache>
                <c:formatCode>#,##0.0</c:formatCode>
                <c:ptCount val="12"/>
                <c:pt idx="0">
                  <c:v>27.003829999999997</c:v>
                </c:pt>
                <c:pt idx="1">
                  <c:v>21.965409999999999</c:v>
                </c:pt>
                <c:pt idx="2">
                  <c:v>19.534260000000003</c:v>
                </c:pt>
                <c:pt idx="3">
                  <c:v>13.345000000000001</c:v>
                </c:pt>
                <c:pt idx="4">
                  <c:v>11.243229999999999</c:v>
                </c:pt>
                <c:pt idx="5">
                  <c:v>3.8517700000000006</c:v>
                </c:pt>
                <c:pt idx="6">
                  <c:v>3.7728900000000003</c:v>
                </c:pt>
                <c:pt idx="7">
                  <c:v>3.6784699999999999</c:v>
                </c:pt>
                <c:pt idx="8">
                  <c:v>6.9929899999999998</c:v>
                </c:pt>
                <c:pt idx="9">
                  <c:v>18.749560000000002</c:v>
                </c:pt>
                <c:pt idx="10">
                  <c:v>17.601220000000001</c:v>
                </c:pt>
                <c:pt idx="11">
                  <c:v>21.192739999999997</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150"/>
        <c:overlap val="100"/>
        <c:axId val="417366016"/>
        <c:axId val="417367552"/>
      </c:barChart>
      <c:catAx>
        <c:axId val="417366016"/>
        <c:scaling>
          <c:orientation val="minMax"/>
        </c:scaling>
        <c:delete val="0"/>
        <c:axPos val="b"/>
        <c:numFmt formatCode="General" sourceLinked="1"/>
        <c:majorTickMark val="none"/>
        <c:minorTickMark val="none"/>
        <c:tickLblPos val="nextTo"/>
        <c:txPr>
          <a:bodyPr/>
          <a:lstStyle/>
          <a:p>
            <a:pPr>
              <a:defRPr sz="900"/>
            </a:pPr>
            <a:endParaRPr lang="cs-CZ"/>
          </a:p>
        </c:txPr>
        <c:crossAx val="417367552"/>
        <c:crosses val="autoZero"/>
        <c:auto val="1"/>
        <c:lblAlgn val="ctr"/>
        <c:lblOffset val="100"/>
        <c:noMultiLvlLbl val="0"/>
      </c:catAx>
      <c:valAx>
        <c:axId val="417367552"/>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4173660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'8.4'!$M$39</c:f>
              <c:strCache>
                <c:ptCount val="1"/>
                <c:pt idx="0">
                  <c:v>Instalovaný výkon</c:v>
                </c:pt>
              </c:strCache>
            </c:strRef>
          </c:tx>
          <c:invertIfNegative val="0"/>
          <c:val>
            <c:numRef>
              <c:f>'8.4'!$N$39</c:f>
              <c:numCache>
                <c:formatCode>0.0%</c:formatCode>
                <c:ptCount val="1"/>
                <c:pt idx="0">
                  <c:v>7.04973812687891E-2</c:v>
                </c:pt>
              </c:numCache>
            </c:numRef>
          </c:val>
          <c:extLst>
            <c:ext xmlns:c16="http://schemas.microsoft.com/office/drawing/2014/chart" uri="{C3380CC4-5D6E-409C-BE32-E72D297353CC}">
              <c16:uniqueId val="{00000000-8CE4-42CD-925A-5E49B358BA46}"/>
            </c:ext>
          </c:extLst>
        </c:ser>
        <c:ser>
          <c:idx val="1"/>
          <c:order val="1"/>
          <c:tx>
            <c:strRef>
              <c:f>'8.4'!$M$40</c:f>
              <c:strCache>
                <c:ptCount val="1"/>
                <c:pt idx="0">
                  <c:v>Výroba tepla brutto</c:v>
                </c:pt>
              </c:strCache>
            </c:strRef>
          </c:tx>
          <c:invertIfNegative val="0"/>
          <c:val>
            <c:numRef>
              <c:f>'8.4'!$N$40</c:f>
              <c:numCache>
                <c:formatCode>0.0%</c:formatCode>
                <c:ptCount val="1"/>
                <c:pt idx="0">
                  <c:v>9.3331281156917786E-2</c:v>
                </c:pt>
              </c:numCache>
            </c:numRef>
          </c:val>
          <c:extLst>
            <c:ext xmlns:c16="http://schemas.microsoft.com/office/drawing/2014/chart" uri="{C3380CC4-5D6E-409C-BE32-E72D297353CC}">
              <c16:uniqueId val="{00000001-8CE4-42CD-925A-5E49B358BA46}"/>
            </c:ext>
          </c:extLst>
        </c:ser>
        <c:ser>
          <c:idx val="2"/>
          <c:order val="2"/>
          <c:tx>
            <c:strRef>
              <c:f>'8.4'!$M$41</c:f>
              <c:strCache>
                <c:ptCount val="1"/>
                <c:pt idx="0">
                  <c:v>Dodávky tepla</c:v>
                </c:pt>
              </c:strCache>
            </c:strRef>
          </c:tx>
          <c:invertIfNegative val="0"/>
          <c:val>
            <c:numRef>
              <c:f>'8.4'!$N$41</c:f>
              <c:numCache>
                <c:formatCode>0.0%</c:formatCode>
                <c:ptCount val="1"/>
                <c:pt idx="0">
                  <c:v>3.9007816879168496E-2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417394688"/>
        <c:axId val="417396224"/>
      </c:barChart>
      <c:catAx>
        <c:axId val="417394688"/>
        <c:scaling>
          <c:orientation val="maxMin"/>
        </c:scaling>
        <c:delete val="0"/>
        <c:axPos val="l"/>
        <c:numFmt formatCode="General" sourceLinked="1"/>
        <c:majorTickMark val="none"/>
        <c:minorTickMark val="none"/>
        <c:tickLblPos val="none"/>
        <c:crossAx val="417396224"/>
        <c:crosses val="autoZero"/>
        <c:auto val="1"/>
        <c:lblAlgn val="ctr"/>
        <c:lblOffset val="100"/>
        <c:noMultiLvlLbl val="0"/>
      </c:catAx>
      <c:valAx>
        <c:axId val="41739622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1739468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'8.4'!$A$10</c:f>
              <c:strCache>
                <c:ptCount val="1"/>
                <c:pt idx="0">
                  <c:v>Biomasa</c:v>
                </c:pt>
              </c:strCache>
            </c:strRef>
          </c:tx>
          <c:spPr>
            <a:solidFill>
              <a:schemeClr val="accent3">
                <a:lumMod val="75000"/>
              </a:schemeClr>
            </a:solidFill>
          </c:spPr>
          <c:invertIfNegative val="0"/>
          <c:val>
            <c:numRef>
              <c:f>'8.4'!$B$10:$M$10</c:f>
              <c:numCache>
                <c:formatCode>#,##0.0</c:formatCode>
                <c:ptCount val="12"/>
                <c:pt idx="0">
                  <c:v>31.052197</c:v>
                </c:pt>
                <c:pt idx="1">
                  <c:v>28.352007999999998</c:v>
                </c:pt>
                <c:pt idx="2">
                  <c:v>30.804300999999995</c:v>
                </c:pt>
                <c:pt idx="3">
                  <c:v>21.248849999999997</c:v>
                </c:pt>
                <c:pt idx="4">
                  <c:v>27.985285000000001</c:v>
                </c:pt>
                <c:pt idx="5">
                  <c:v>11.392657</c:v>
                </c:pt>
                <c:pt idx="6">
                  <c:v>12.387632</c:v>
                </c:pt>
                <c:pt idx="7">
                  <c:v>9.5708449999999985</c:v>
                </c:pt>
                <c:pt idx="8">
                  <c:v>18.716991</c:v>
                </c:pt>
                <c:pt idx="9">
                  <c:v>31.842146000000003</c:v>
                </c:pt>
                <c:pt idx="10">
                  <c:v>38.401510000000002</c:v>
                </c:pt>
                <c:pt idx="11">
                  <c:v>45.836211000000006</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chemeClr val="bg2">
                <a:lumMod val="50000"/>
              </a:schemeClr>
            </a:solidFill>
          </c:spPr>
          <c:invertIfNegative val="0"/>
          <c:val>
            <c:numRef>
              <c:f>'8.4'!$B$11:$M$11</c:f>
              <c:numCache>
                <c:formatCode>#,##0.0</c:formatCode>
                <c:ptCount val="12"/>
                <c:pt idx="0">
                  <c:v>0.92100000000000004</c:v>
                </c:pt>
                <c:pt idx="1">
                  <c:v>0.375</c:v>
                </c:pt>
                <c:pt idx="2">
                  <c:v>0.83499999999999996</c:v>
                </c:pt>
                <c:pt idx="3">
                  <c:v>0.51300000000000001</c:v>
                </c:pt>
                <c:pt idx="4">
                  <c:v>0.51800000000000002</c:v>
                </c:pt>
                <c:pt idx="5">
                  <c:v>0.14899999999999999</c:v>
                </c:pt>
                <c:pt idx="6">
                  <c:v>0.17100000000000001</c:v>
                </c:pt>
                <c:pt idx="7">
                  <c:v>0.11</c:v>
                </c:pt>
                <c:pt idx="8">
                  <c:v>0.42499999999999999</c:v>
                </c:pt>
                <c:pt idx="9">
                  <c:v>0.622</c:v>
                </c:pt>
                <c:pt idx="10">
                  <c:v>0.59499999999999997</c:v>
                </c:pt>
                <c:pt idx="11">
                  <c:v>0.76</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chemeClr val="tx1"/>
            </a:solidFill>
          </c:spPr>
          <c:invertIfNegative val="0"/>
          <c:val>
            <c:numRef>
              <c:f>'8.4'!$B$12:$M$12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invertIfNegative val="0"/>
          <c:val>
            <c:numRef>
              <c:f>'8.4'!$B$13:$M$13</c:f>
              <c:numCache>
                <c:formatCode>#,##0.0</c:formatCode>
                <c:ptCount val="12"/>
                <c:pt idx="0">
                  <c:v>0</c:v>
                </c:pt>
                <c:pt idx="1">
                  <c:v>0</c:v>
                </c:pt>
                <c:pt idx="2">
                  <c:v>0</c:v>
                </c:pt>
                <c:pt idx="3">
                  <c:v>0</c:v>
                </c:pt>
                <c:pt idx="4">
                  <c:v>0</c:v>
                </c:pt>
                <c:pt idx="5">
                  <c:v>5.45E-3</c:v>
                </c:pt>
                <c:pt idx="6">
                  <c:v>8.378E-3</c:v>
                </c:pt>
                <c:pt idx="7">
                  <c:v>8.378E-3</c:v>
                </c:pt>
                <c:pt idx="8">
                  <c:v>4.9169999999999995E-3</c:v>
                </c:pt>
                <c:pt idx="9">
                  <c:v>0</c:v>
                </c:pt>
                <c:pt idx="10">
                  <c:v>0</c:v>
                </c:pt>
                <c:pt idx="11">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invertIfNegative val="0"/>
          <c:val>
            <c:numRef>
              <c:f>'8.4'!$B$14:$M$14</c:f>
              <c:numCache>
                <c:formatCode>#,##0.0</c:formatCode>
                <c:ptCount val="12"/>
                <c:pt idx="0">
                  <c:v>0.66000999999999999</c:v>
                </c:pt>
                <c:pt idx="1">
                  <c:v>0.51527999999999996</c:v>
                </c:pt>
                <c:pt idx="2">
                  <c:v>0.66642000000000012</c:v>
                </c:pt>
                <c:pt idx="3">
                  <c:v>0.40285000000000004</c:v>
                </c:pt>
                <c:pt idx="4">
                  <c:v>0.49945000000000001</c:v>
                </c:pt>
                <c:pt idx="5">
                  <c:v>0.30687999999999999</c:v>
                </c:pt>
                <c:pt idx="6">
                  <c:v>0.34531000000000001</c:v>
                </c:pt>
                <c:pt idx="7">
                  <c:v>0.37863999999999998</c:v>
                </c:pt>
                <c:pt idx="8">
                  <c:v>0.44189999999999996</c:v>
                </c:pt>
                <c:pt idx="9">
                  <c:v>0.56545000000000001</c:v>
                </c:pt>
                <c:pt idx="10">
                  <c:v>0.52312999999999998</c:v>
                </c:pt>
                <c:pt idx="11">
                  <c:v>0.54453999999999991</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invertIfNegative val="0"/>
          <c:val>
            <c:numRef>
              <c:f>'8.4'!$B$15:$M$15</c:f>
              <c:numCache>
                <c:formatCode>#,##0.0</c:formatCode>
                <c:ptCount val="12"/>
                <c:pt idx="0">
                  <c:v>0</c:v>
                </c:pt>
                <c:pt idx="1">
                  <c:v>0</c:v>
                </c:pt>
                <c:pt idx="2">
                  <c:v>5.9800000000000001E-3</c:v>
                </c:pt>
                <c:pt idx="3">
                  <c:v>2.1445999999999996E-2</c:v>
                </c:pt>
                <c:pt idx="4">
                  <c:v>1.3698999999999999E-2</c:v>
                </c:pt>
                <c:pt idx="5">
                  <c:v>2.2468000000000002E-2</c:v>
                </c:pt>
                <c:pt idx="6">
                  <c:v>2.2292000000000003E-2</c:v>
                </c:pt>
                <c:pt idx="7">
                  <c:v>2.1576000000000001E-2</c:v>
                </c:pt>
                <c:pt idx="8">
                  <c:v>1.9216E-2</c:v>
                </c:pt>
                <c:pt idx="9">
                  <c:v>9.9509999999999998E-3</c:v>
                </c:pt>
                <c:pt idx="10">
                  <c:v>3.2320000000000001E-3</c:v>
                </c:pt>
                <c:pt idx="11">
                  <c:v>2.895E-3</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6E4932"/>
            </a:solidFill>
          </c:spPr>
          <c:invertIfNegative val="0"/>
          <c:val>
            <c:numRef>
              <c:f>'8.4'!$B$16:$M$16</c:f>
              <c:numCache>
                <c:formatCode>#,##0.0</c:formatCode>
                <c:ptCount val="12"/>
                <c:pt idx="0">
                  <c:v>341.713505</c:v>
                </c:pt>
                <c:pt idx="1">
                  <c:v>268.78338199999996</c:v>
                </c:pt>
                <c:pt idx="2">
                  <c:v>240.042158</c:v>
                </c:pt>
                <c:pt idx="3">
                  <c:v>174.98860000000002</c:v>
                </c:pt>
                <c:pt idx="4">
                  <c:v>145.56480199999999</c:v>
                </c:pt>
                <c:pt idx="5">
                  <c:v>52.310008000000003</c:v>
                </c:pt>
                <c:pt idx="6">
                  <c:v>48.116775000000011</c:v>
                </c:pt>
                <c:pt idx="7">
                  <c:v>84.521230000000017</c:v>
                </c:pt>
                <c:pt idx="8">
                  <c:v>123.38551000000001</c:v>
                </c:pt>
                <c:pt idx="9">
                  <c:v>160.44321199999999</c:v>
                </c:pt>
                <c:pt idx="10">
                  <c:v>213.82843299999999</c:v>
                </c:pt>
                <c:pt idx="11">
                  <c:v>252.94696499999998</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invertIfNegative val="0"/>
          <c:val>
            <c:numRef>
              <c:f>'8.4'!$B$17:$M$17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invertIfNegative val="0"/>
          <c:val>
            <c:numRef>
              <c:f>'8.4'!$B$18:$M$18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invertIfNegative val="0"/>
          <c:val>
            <c:numRef>
              <c:f>'8.4'!$B$19:$M$19</c:f>
              <c:numCache>
                <c:formatCode>#,##0.0</c:formatCode>
                <c:ptCount val="12"/>
                <c:pt idx="0">
                  <c:v>0</c:v>
                </c:pt>
                <c:pt idx="1">
                  <c:v>0</c:v>
                </c:pt>
                <c:pt idx="2">
                  <c:v>0</c:v>
                </c:pt>
                <c:pt idx="3">
                  <c:v>0</c:v>
                </c:pt>
                <c:pt idx="4">
                  <c:v>7.740000000000001E-2</c:v>
                </c:pt>
                <c:pt idx="5">
                  <c:v>4.3580000000000001E-2</c:v>
                </c:pt>
                <c:pt idx="6">
                  <c:v>4.4429999999999997E-2</c:v>
                </c:pt>
                <c:pt idx="7">
                  <c:v>4.8619999999999997E-2</c:v>
                </c:pt>
                <c:pt idx="8">
                  <c:v>5.8599999999999999E-2</c:v>
                </c:pt>
                <c:pt idx="9">
                  <c:v>0</c:v>
                </c:pt>
                <c:pt idx="10">
                  <c:v>0</c:v>
                </c:pt>
                <c:pt idx="11">
                  <c:v>0</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invertIfNegative val="0"/>
          <c:val>
            <c:numRef>
              <c:f>'8.4'!$B$20:$M$20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invertIfNegative val="0"/>
          <c:val>
            <c:numRef>
              <c:f>'8.4'!$B$21:$M$21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invertIfNegative val="0"/>
          <c:val>
            <c:numRef>
              <c:f>'8.4'!$B$22:$M$22</c:f>
              <c:numCache>
                <c:formatCode>#,##0.0</c:formatCode>
                <c:ptCount val="12"/>
                <c:pt idx="0">
                  <c:v>44.879339999999999</c:v>
                </c:pt>
                <c:pt idx="1">
                  <c:v>38.641399999999997</c:v>
                </c:pt>
                <c:pt idx="2">
                  <c:v>32.67839</c:v>
                </c:pt>
                <c:pt idx="3">
                  <c:v>30.992329999999999</c:v>
                </c:pt>
                <c:pt idx="4">
                  <c:v>37.65157</c:v>
                </c:pt>
                <c:pt idx="5">
                  <c:v>23.3294</c:v>
                </c:pt>
                <c:pt idx="6">
                  <c:v>1.17906</c:v>
                </c:pt>
                <c:pt idx="7">
                  <c:v>2.4374700000000002</c:v>
                </c:pt>
                <c:pt idx="8">
                  <c:v>5.0133199999999993</c:v>
                </c:pt>
                <c:pt idx="9">
                  <c:v>30.029040000000002</c:v>
                </c:pt>
                <c:pt idx="10">
                  <c:v>48.375449999999994</c:v>
                </c:pt>
                <c:pt idx="11">
                  <c:v>57.526100000000007</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invertIfNegative val="0"/>
          <c:val>
            <c:numRef>
              <c:f>'8.4'!$B$23:$M$23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invertIfNegative val="0"/>
          <c:val>
            <c:numRef>
              <c:f>'8.4'!$B$24:$M$24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solidFill>
              <a:srgbClr val="EBE600"/>
            </a:solidFill>
          </c:spPr>
          <c:invertIfNegative val="0"/>
          <c:val>
            <c:numRef>
              <c:f>'8.4'!$B$25:$M$25</c:f>
              <c:numCache>
                <c:formatCode>#,##0.0</c:formatCode>
                <c:ptCount val="12"/>
                <c:pt idx="0">
                  <c:v>107.36302200000002</c:v>
                </c:pt>
                <c:pt idx="1">
                  <c:v>86.472698999999992</c:v>
                </c:pt>
                <c:pt idx="2">
                  <c:v>70.485737</c:v>
                </c:pt>
                <c:pt idx="3">
                  <c:v>51.372036999999999</c:v>
                </c:pt>
                <c:pt idx="4">
                  <c:v>41.956726999999994</c:v>
                </c:pt>
                <c:pt idx="5">
                  <c:v>11.772902999999999</c:v>
                </c:pt>
                <c:pt idx="6">
                  <c:v>31.527139999999999</c:v>
                </c:pt>
                <c:pt idx="7">
                  <c:v>12.905164000000001</c:v>
                </c:pt>
                <c:pt idx="8">
                  <c:v>27.906002999999998</c:v>
                </c:pt>
                <c:pt idx="9">
                  <c:v>47.288277000000001</c:v>
                </c:pt>
                <c:pt idx="10">
                  <c:v>64.97773100000002</c:v>
                </c:pt>
                <c:pt idx="11">
                  <c:v>81.598623000000003</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150"/>
        <c:overlap val="100"/>
        <c:axId val="417628160"/>
        <c:axId val="417629696"/>
      </c:barChart>
      <c:catAx>
        <c:axId val="417628160"/>
        <c:scaling>
          <c:orientation val="minMax"/>
        </c:scaling>
        <c:delete val="0"/>
        <c:axPos val="b"/>
        <c:numFmt formatCode="General" sourceLinked="1"/>
        <c:majorTickMark val="none"/>
        <c:minorTickMark val="none"/>
        <c:tickLblPos val="nextTo"/>
        <c:txPr>
          <a:bodyPr/>
          <a:lstStyle/>
          <a:p>
            <a:pPr>
              <a:defRPr sz="900"/>
            </a:pPr>
            <a:endParaRPr lang="cs-CZ"/>
          </a:p>
        </c:txPr>
        <c:crossAx val="417629696"/>
        <c:crosses val="autoZero"/>
        <c:auto val="1"/>
        <c:lblAlgn val="ctr"/>
        <c:lblOffset val="100"/>
        <c:noMultiLvlLbl val="0"/>
      </c:catAx>
      <c:valAx>
        <c:axId val="417629696"/>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4176281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B05B-4C65-9D16-74D57F4C9FE6}"/>
              </c:ext>
            </c:extLst>
          </c:dPt>
          <c:dPt>
            <c:idx val="1"/>
            <c:bubble3D val="0"/>
            <c:spPr>
              <a:solidFill>
                <a:srgbClr val="EEECE1">
                  <a:lumMod val="50000"/>
                </a:srgbClr>
              </a:solidFill>
            </c:spPr>
            <c:extLst>
              <c:ext xmlns:c16="http://schemas.microsoft.com/office/drawing/2014/chart" uri="{C3380CC4-5D6E-409C-BE32-E72D297353CC}">
                <c16:uniqueId val="{00000003-B05B-4C65-9D16-74D57F4C9FE6}"/>
              </c:ext>
            </c:extLst>
          </c:dPt>
          <c:dPt>
            <c:idx val="2"/>
            <c:bubble3D val="0"/>
            <c:spPr>
              <a:solidFill>
                <a:sysClr val="windowText" lastClr="000000"/>
              </a:solidFill>
            </c:spPr>
            <c:extLst>
              <c:ext xmlns:c16="http://schemas.microsoft.com/office/drawing/2014/chart" uri="{C3380CC4-5D6E-409C-BE32-E72D297353CC}">
                <c16:uniqueId val="{00000005-B05B-4C65-9D16-74D57F4C9FE6}"/>
              </c:ext>
            </c:extLst>
          </c:dPt>
          <c:dPt>
            <c:idx val="5"/>
            <c:bubble3D val="0"/>
            <c:extLst>
              <c:ext xmlns:c16="http://schemas.microsoft.com/office/drawing/2014/chart" uri="{C3380CC4-5D6E-409C-BE32-E72D297353CC}">
                <c16:uniqueId val="{00000006-B05B-4C65-9D16-74D57F4C9FE6}"/>
              </c:ext>
            </c:extLst>
          </c:dPt>
          <c:dPt>
            <c:idx val="6"/>
            <c:bubble3D val="0"/>
            <c:spPr>
              <a:solidFill>
                <a:srgbClr val="6E4932"/>
              </a:solidFill>
            </c:spPr>
            <c:extLst>
              <c:ext xmlns:c16="http://schemas.microsoft.com/office/drawing/2014/chart" uri="{C3380CC4-5D6E-409C-BE32-E72D297353CC}">
                <c16:uniqueId val="{00000008-B05B-4C65-9D16-74D57F4C9FE6}"/>
              </c:ext>
            </c:extLst>
          </c:dPt>
          <c:dPt>
            <c:idx val="7"/>
            <c:bubble3D val="0"/>
            <c:extLst>
              <c:ext xmlns:c16="http://schemas.microsoft.com/office/drawing/2014/chart" uri="{C3380CC4-5D6E-409C-BE32-E72D297353CC}">
                <c16:uniqueId val="{00000009-B05B-4C65-9D16-74D57F4C9FE6}"/>
              </c:ext>
            </c:extLst>
          </c:dPt>
          <c:dPt>
            <c:idx val="15"/>
            <c:bubble3D val="0"/>
            <c:spPr>
              <a:solidFill>
                <a:srgbClr val="EBE600"/>
              </a:solidFill>
            </c:spPr>
            <c:extLst>
              <c:ext xmlns:c16="http://schemas.microsoft.com/office/drawing/2014/chart" uri="{C3380CC4-5D6E-409C-BE32-E72D297353CC}">
                <c16:uniqueId val="{0000000B-B05B-4C65-9D16-74D57F4C9FE6}"/>
              </c:ext>
            </c:extLst>
          </c:dPt>
          <c:cat>
            <c:numRef>
              <c:f>'8.4'!$U$10:$U$25</c:f>
              <c:numCache>
                <c:formatCode>0.0%</c:formatCode>
                <c:ptCount val="16"/>
              </c:numCache>
            </c:numRef>
          </c:cat>
          <c:val>
            <c:numRef>
              <c:f>'8.4'!$P$10:$P$25</c:f>
              <c:numCache>
                <c:formatCode>0.0</c:formatCode>
                <c:ptCount val="16"/>
              </c:numCache>
            </c:numRef>
          </c:val>
          <c:extLst>
            <c:ext xmlns:c16="http://schemas.microsoft.com/office/drawing/2014/chart" uri="{C3380CC4-5D6E-409C-BE32-E72D297353CC}">
              <c16:uniqueId val="{0000000C-B05B-4C65-9D16-74D57F4C9FE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537E-4646-B171-5D2C83F30E8B}"/>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537E-4646-B171-5D2C83F30E8B}"/>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537E-4646-B171-5D2C83F30E8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537E-4646-B171-5D2C83F30E8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537E-4646-B171-5D2C83F30E8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537E-4646-B171-5D2C83F30E8B}"/>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537E-4646-B171-5D2C83F30E8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537E-4646-B171-5D2C83F30E8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537E-4646-B171-5D2C83F30E8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537E-4646-B171-5D2C83F30E8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537E-4646-B171-5D2C83F30E8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537E-4646-B171-5D2C83F30E8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537E-4646-B171-5D2C83F30E8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537E-4646-B171-5D2C83F30E8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537E-4646-B171-5D2C83F30E8B}"/>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537E-4646-B171-5D2C83F30E8B}"/>
            </c:ext>
          </c:extLst>
        </c:ser>
        <c:dLbls>
          <c:showLegendKey val="0"/>
          <c:showVal val="0"/>
          <c:showCatName val="0"/>
          <c:showSerName val="0"/>
          <c:showPercent val="0"/>
          <c:showBubbleSize val="0"/>
        </c:dLbls>
        <c:gapWidth val="150"/>
        <c:axId val="404831232"/>
        <c:axId val="404837120"/>
      </c:barChart>
      <c:catAx>
        <c:axId val="404831232"/>
        <c:scaling>
          <c:orientation val="minMax"/>
        </c:scaling>
        <c:delete val="1"/>
        <c:axPos val="b"/>
        <c:numFmt formatCode="General" sourceLinked="1"/>
        <c:majorTickMark val="out"/>
        <c:minorTickMark val="none"/>
        <c:tickLblPos val="nextTo"/>
        <c:crossAx val="404837120"/>
        <c:crosses val="autoZero"/>
        <c:auto val="1"/>
        <c:lblAlgn val="ctr"/>
        <c:lblOffset val="100"/>
        <c:noMultiLvlLbl val="0"/>
      </c:catAx>
      <c:valAx>
        <c:axId val="404837120"/>
        <c:scaling>
          <c:orientation val="minMax"/>
        </c:scaling>
        <c:delete val="1"/>
        <c:axPos val="l"/>
        <c:numFmt formatCode="0.0" sourceLinked="1"/>
        <c:majorTickMark val="out"/>
        <c:minorTickMark val="none"/>
        <c:tickLblPos val="nextTo"/>
        <c:crossAx val="404831232"/>
        <c:crosses val="autoZero"/>
        <c:crossBetween val="between"/>
      </c:valAx>
      <c:spPr>
        <a:noFill/>
      </c:spPr>
    </c:plotArea>
    <c:legend>
      <c:legendPos val="r"/>
      <c:layout>
        <c:manualLayout>
          <c:xMode val="edge"/>
          <c:yMode val="edge"/>
          <c:x val="0"/>
          <c:y val="0"/>
          <c:w val="1"/>
          <c:h val="0.9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C55B-4F2D-A47F-E7BF0FB902C0}"/>
              </c:ext>
            </c:extLst>
          </c:dPt>
          <c:cat>
            <c:numRef>
              <c:f>'8.4'!$U$27:$U$34</c:f>
              <c:numCache>
                <c:formatCode>#,##0.0</c:formatCode>
                <c:ptCount val="8"/>
              </c:numCache>
            </c:numRef>
          </c:cat>
          <c:val>
            <c:numRef>
              <c:f>'8.4'!$P$27:$P$34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'8.5'!$A$27</c:f>
              <c:strCache>
                <c:ptCount val="1"/>
                <c:pt idx="0">
                  <c:v>Průmysl</c:v>
                </c:pt>
              </c:strCache>
            </c:strRef>
          </c:tx>
          <c:invertIfNegative val="0"/>
          <c:val>
            <c:numRef>
              <c:f>'8.5'!$B$27:$M$27</c:f>
              <c:numCache>
                <c:formatCode>#,##0.0</c:formatCode>
                <c:ptCount val="12"/>
                <c:pt idx="0">
                  <c:v>19.880274</c:v>
                </c:pt>
                <c:pt idx="1">
                  <c:v>14.947405999999999</c:v>
                </c:pt>
                <c:pt idx="2">
                  <c:v>11.405749999999999</c:v>
                </c:pt>
                <c:pt idx="3">
                  <c:v>6.9482129999999991</c:v>
                </c:pt>
                <c:pt idx="4">
                  <c:v>4.8146650000000006</c:v>
                </c:pt>
                <c:pt idx="5">
                  <c:v>1.245306</c:v>
                </c:pt>
                <c:pt idx="6">
                  <c:v>0.92764400000000002</c:v>
                </c:pt>
                <c:pt idx="7">
                  <c:v>0.86018600000000001</c:v>
                </c:pt>
                <c:pt idx="8">
                  <c:v>1.6252519999999999</c:v>
                </c:pt>
                <c:pt idx="9">
                  <c:v>6.1482320000000001</c:v>
                </c:pt>
                <c:pt idx="10">
                  <c:v>9.4834599999999991</c:v>
                </c:pt>
                <c:pt idx="11">
                  <c:v>13.366967000000001</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val>
            <c:numRef>
              <c:f>'8.5'!$B$28:$M$28</c:f>
              <c:numCache>
                <c:formatCode>#,##0.0</c:formatCode>
                <c:ptCount val="12"/>
                <c:pt idx="0">
                  <c:v>6.4954900000000002</c:v>
                </c:pt>
                <c:pt idx="1">
                  <c:v>5.6664599999999998</c:v>
                </c:pt>
                <c:pt idx="2">
                  <c:v>5.1498500000000007</c:v>
                </c:pt>
                <c:pt idx="3">
                  <c:v>3.7171699999999999</c:v>
                </c:pt>
                <c:pt idx="4">
                  <c:v>1.9486300000000001</c:v>
                </c:pt>
                <c:pt idx="5">
                  <c:v>1.4128399999999999</c:v>
                </c:pt>
                <c:pt idx="6">
                  <c:v>1.4116600000000001</c:v>
                </c:pt>
                <c:pt idx="7">
                  <c:v>1.4117</c:v>
                </c:pt>
                <c:pt idx="8">
                  <c:v>1.6695199999999999</c:v>
                </c:pt>
                <c:pt idx="9">
                  <c:v>3.4772800000000004</c:v>
                </c:pt>
                <c:pt idx="10">
                  <c:v>5.0119300000000004</c:v>
                </c:pt>
                <c:pt idx="11">
                  <c:v>5.7998000000000003</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val>
            <c:numRef>
              <c:f>'8.5'!$B$29:$M$29</c:f>
              <c:numCache>
                <c:formatCode>#,##0.0</c:formatCode>
                <c:ptCount val="12"/>
                <c:pt idx="0">
                  <c:v>0.68413000000000002</c:v>
                </c:pt>
                <c:pt idx="1">
                  <c:v>0.56161000000000005</c:v>
                </c:pt>
                <c:pt idx="2">
                  <c:v>0.37170999999999998</c:v>
                </c:pt>
                <c:pt idx="3">
                  <c:v>0.21240000000000001</c:v>
                </c:pt>
                <c:pt idx="4">
                  <c:v>0.13678999999999999</c:v>
                </c:pt>
                <c:pt idx="5">
                  <c:v>2.955E-2</c:v>
                </c:pt>
                <c:pt idx="6">
                  <c:v>2.9479999999999999E-2</c:v>
                </c:pt>
                <c:pt idx="7">
                  <c:v>2.0439999999999996E-2</c:v>
                </c:pt>
                <c:pt idx="8">
                  <c:v>5.5329999999999997E-2</c:v>
                </c:pt>
                <c:pt idx="9">
                  <c:v>0.23101000000000002</c:v>
                </c:pt>
                <c:pt idx="10">
                  <c:v>0.38656000000000001</c:v>
                </c:pt>
                <c:pt idx="11">
                  <c:v>0.51037999999999994</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val>
            <c:numRef>
              <c:f>'8.5'!$B$30:$M$30</c:f>
              <c:numCache>
                <c:formatCode>#,##0.0</c:formatCode>
                <c:ptCount val="12"/>
                <c:pt idx="0">
                  <c:v>0.71993000000000007</c:v>
                </c:pt>
                <c:pt idx="1">
                  <c:v>0.55976999999999999</c:v>
                </c:pt>
                <c:pt idx="2">
                  <c:v>0.44248999999999999</c:v>
                </c:pt>
                <c:pt idx="3">
                  <c:v>0.20158000000000001</c:v>
                </c:pt>
                <c:pt idx="4">
                  <c:v>0.18223999999999999</c:v>
                </c:pt>
                <c:pt idx="5">
                  <c:v>1.4290000000000001E-2</c:v>
                </c:pt>
                <c:pt idx="6">
                  <c:v>1.532E-2</c:v>
                </c:pt>
                <c:pt idx="7">
                  <c:v>4.2176000000000005E-2</c:v>
                </c:pt>
                <c:pt idx="8">
                  <c:v>4.8030000000000003E-2</c:v>
                </c:pt>
                <c:pt idx="9">
                  <c:v>0.19316</c:v>
                </c:pt>
                <c:pt idx="10">
                  <c:v>0.26536999999999999</c:v>
                </c:pt>
                <c:pt idx="11">
                  <c:v>0.72570000000000001</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val>
            <c:numRef>
              <c:f>'8.5'!$B$31:$M$31</c:f>
              <c:numCache>
                <c:formatCode>#,##0.0</c:formatCode>
                <c:ptCount val="12"/>
                <c:pt idx="0">
                  <c:v>1.577107</c:v>
                </c:pt>
                <c:pt idx="1">
                  <c:v>1.5033920000000001</c:v>
                </c:pt>
                <c:pt idx="2">
                  <c:v>1.793728</c:v>
                </c:pt>
                <c:pt idx="3">
                  <c:v>1.5370619999999999</c:v>
                </c:pt>
                <c:pt idx="4">
                  <c:v>1.2724859999999998</c:v>
                </c:pt>
                <c:pt idx="5">
                  <c:v>0.71575999999999995</c:v>
                </c:pt>
                <c:pt idx="6">
                  <c:v>0.40529000000000004</c:v>
                </c:pt>
                <c:pt idx="7">
                  <c:v>0.39792</c:v>
                </c:pt>
                <c:pt idx="8">
                  <c:v>0.42219799999999996</c:v>
                </c:pt>
                <c:pt idx="9">
                  <c:v>1.476432</c:v>
                </c:pt>
                <c:pt idx="10">
                  <c:v>2.4638610000000001</c:v>
                </c:pt>
                <c:pt idx="11">
                  <c:v>2.7758949999999998</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invertIfNegative val="0"/>
          <c:val>
            <c:numRef>
              <c:f>'8.5'!$B$32:$M$32</c:f>
              <c:numCache>
                <c:formatCode>#,##0.0</c:formatCode>
                <c:ptCount val="12"/>
                <c:pt idx="0">
                  <c:v>146.35545099999996</c:v>
                </c:pt>
                <c:pt idx="1">
                  <c:v>110.65677100000001</c:v>
                </c:pt>
                <c:pt idx="2">
                  <c:v>92.383810000000011</c:v>
                </c:pt>
                <c:pt idx="3">
                  <c:v>65.342926000000006</c:v>
                </c:pt>
                <c:pt idx="4">
                  <c:v>58.105333999999999</c:v>
                </c:pt>
                <c:pt idx="5">
                  <c:v>22.077949</c:v>
                </c:pt>
                <c:pt idx="6">
                  <c:v>19.139969000000001</c:v>
                </c:pt>
                <c:pt idx="7">
                  <c:v>19.214843999999996</c:v>
                </c:pt>
                <c:pt idx="8">
                  <c:v>32.360398000000004</c:v>
                </c:pt>
                <c:pt idx="9">
                  <c:v>66.568379000000036</c:v>
                </c:pt>
                <c:pt idx="10">
                  <c:v>94.500202000000002</c:v>
                </c:pt>
                <c:pt idx="11">
                  <c:v>124.772621</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invertIfNegative val="0"/>
          <c:val>
            <c:numRef>
              <c:f>'8.5'!$B$33:$M$33</c:f>
              <c:numCache>
                <c:formatCode>#,##0.0</c:formatCode>
                <c:ptCount val="12"/>
                <c:pt idx="0">
                  <c:v>60.119425000000007</c:v>
                </c:pt>
                <c:pt idx="1">
                  <c:v>44.713611999999991</c:v>
                </c:pt>
                <c:pt idx="2">
                  <c:v>36.439554999999999</c:v>
                </c:pt>
                <c:pt idx="3">
                  <c:v>22.404990000000005</c:v>
                </c:pt>
                <c:pt idx="4">
                  <c:v>19.524208999999999</c:v>
                </c:pt>
                <c:pt idx="5">
                  <c:v>5.5098529999999988</c:v>
                </c:pt>
                <c:pt idx="6">
                  <c:v>4.9143700000000008</c:v>
                </c:pt>
                <c:pt idx="7">
                  <c:v>5.1388279999999993</c:v>
                </c:pt>
                <c:pt idx="8">
                  <c:v>8.3113250000000001</c:v>
                </c:pt>
                <c:pt idx="9">
                  <c:v>21.631648999999996</c:v>
                </c:pt>
                <c:pt idx="10">
                  <c:v>34.515931000000009</c:v>
                </c:pt>
                <c:pt idx="11">
                  <c:v>45.783963999999997</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invertIfNegative val="0"/>
          <c:val>
            <c:numRef>
              <c:f>'8.5'!$B$34:$M$34</c:f>
              <c:numCache>
                <c:formatCode>#,##0.0</c:formatCode>
                <c:ptCount val="12"/>
                <c:pt idx="0">
                  <c:v>9.0230000000000005E-2</c:v>
                </c:pt>
                <c:pt idx="1">
                  <c:v>6.7369999999999999E-2</c:v>
                </c:pt>
                <c:pt idx="2">
                  <c:v>5.4879999999999998E-2</c:v>
                </c:pt>
                <c:pt idx="3">
                  <c:v>2.4570000000000002E-2</c:v>
                </c:pt>
                <c:pt idx="4">
                  <c:v>2.0739999999999998E-2</c:v>
                </c:pt>
                <c:pt idx="5">
                  <c:v>0</c:v>
                </c:pt>
                <c:pt idx="6">
                  <c:v>0</c:v>
                </c:pt>
                <c:pt idx="7">
                  <c:v>0</c:v>
                </c:pt>
                <c:pt idx="8">
                  <c:v>8.0000000000000004E-4</c:v>
                </c:pt>
                <c:pt idx="9">
                  <c:v>3.0619999999999998E-2</c:v>
                </c:pt>
                <c:pt idx="10">
                  <c:v>5.2790000000000004E-2</c:v>
                </c:pt>
                <c:pt idx="11">
                  <c:v>6.7490000000000008E-2</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150"/>
        <c:overlap val="100"/>
        <c:axId val="418190080"/>
        <c:axId val="418191616"/>
      </c:barChart>
      <c:catAx>
        <c:axId val="418190080"/>
        <c:scaling>
          <c:orientation val="minMax"/>
        </c:scaling>
        <c:delete val="0"/>
        <c:axPos val="b"/>
        <c:numFmt formatCode="General" sourceLinked="1"/>
        <c:majorTickMark val="none"/>
        <c:minorTickMark val="none"/>
        <c:tickLblPos val="nextTo"/>
        <c:txPr>
          <a:bodyPr/>
          <a:lstStyle/>
          <a:p>
            <a:pPr>
              <a:defRPr sz="900"/>
            </a:pPr>
            <a:endParaRPr lang="cs-CZ"/>
          </a:p>
        </c:txPr>
        <c:crossAx val="418191616"/>
        <c:crosses val="autoZero"/>
        <c:auto val="1"/>
        <c:lblAlgn val="ctr"/>
        <c:lblOffset val="100"/>
        <c:noMultiLvlLbl val="0"/>
      </c:catAx>
      <c:valAx>
        <c:axId val="418191616"/>
        <c:scaling>
          <c:orientation val="minMax"/>
          <c:max val="300"/>
        </c:scaling>
        <c:delete val="0"/>
        <c:axPos val="l"/>
        <c:majorGridlines/>
        <c:numFmt formatCode="#,##0" sourceLinked="0"/>
        <c:majorTickMark val="out"/>
        <c:minorTickMark val="none"/>
        <c:tickLblPos val="nextTo"/>
        <c:spPr>
          <a:ln>
            <a:noFill/>
          </a:ln>
        </c:spPr>
        <c:txPr>
          <a:bodyPr/>
          <a:lstStyle/>
          <a:p>
            <a:pPr>
              <a:defRPr sz="900"/>
            </a:pPr>
            <a:endParaRPr lang="cs-CZ"/>
          </a:p>
        </c:txPr>
        <c:crossAx val="418190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'8.5'!$M$39</c:f>
              <c:strCache>
                <c:ptCount val="1"/>
                <c:pt idx="0">
                  <c:v>Instalovaný výkon</c:v>
                </c:pt>
              </c:strCache>
            </c:strRef>
          </c:tx>
          <c:invertIfNegative val="0"/>
          <c:val>
            <c:numRef>
              <c:f>'8.5'!$N$39</c:f>
              <c:numCache>
                <c:formatCode>0.0%</c:formatCode>
                <c:ptCount val="1"/>
                <c:pt idx="0">
                  <c:v>1.4692873652276164E-2</c:v>
                </c:pt>
              </c:numCache>
            </c:numRef>
          </c:val>
          <c:extLst>
            <c:ext xmlns:c16="http://schemas.microsoft.com/office/drawing/2014/chart" uri="{C3380CC4-5D6E-409C-BE32-E72D297353CC}">
              <c16:uniqueId val="{00000000-EF5E-4BE5-871E-3DB8301B520D}"/>
            </c:ext>
          </c:extLst>
        </c:ser>
        <c:ser>
          <c:idx val="1"/>
          <c:order val="1"/>
          <c:tx>
            <c:strRef>
              <c:f>'8.5'!$M$40</c:f>
              <c:strCache>
                <c:ptCount val="1"/>
                <c:pt idx="0">
                  <c:v>Výroba tepla brutto</c:v>
                </c:pt>
              </c:strCache>
            </c:strRef>
          </c:tx>
          <c:invertIfNegative val="0"/>
          <c:val>
            <c:numRef>
              <c:f>'8.5'!$N$40</c:f>
              <c:numCache>
                <c:formatCode>0.0%</c:formatCode>
                <c:ptCount val="1"/>
                <c:pt idx="0">
                  <c:v>2.0585209353754085E-2</c:v>
                </c:pt>
              </c:numCache>
            </c:numRef>
          </c:val>
          <c:extLst>
            <c:ext xmlns:c16="http://schemas.microsoft.com/office/drawing/2014/chart" uri="{C3380CC4-5D6E-409C-BE32-E72D297353CC}">
              <c16:uniqueId val="{00000001-EF5E-4BE5-871E-3DB8301B520D}"/>
            </c:ext>
          </c:extLst>
        </c:ser>
        <c:ser>
          <c:idx val="2"/>
          <c:order val="2"/>
          <c:tx>
            <c:strRef>
              <c:f>'8.5'!$M$41</c:f>
              <c:strCache>
                <c:ptCount val="1"/>
                <c:pt idx="0">
                  <c:v>Dodávky tepla</c:v>
                </c:pt>
              </c:strCache>
            </c:strRef>
          </c:tx>
          <c:invertIfNegative val="0"/>
          <c:val>
            <c:numRef>
              <c:f>'8.5'!$N$41</c:f>
              <c:numCache>
                <c:formatCode>0.0%</c:formatCode>
                <c:ptCount val="1"/>
                <c:pt idx="0">
                  <c:v>1.6240808797195354E-2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418226944"/>
        <c:axId val="418228480"/>
      </c:barChart>
      <c:catAx>
        <c:axId val="418226944"/>
        <c:scaling>
          <c:orientation val="maxMin"/>
        </c:scaling>
        <c:delete val="0"/>
        <c:axPos val="l"/>
        <c:numFmt formatCode="General" sourceLinked="1"/>
        <c:majorTickMark val="none"/>
        <c:minorTickMark val="none"/>
        <c:tickLblPos val="none"/>
        <c:crossAx val="418228480"/>
        <c:crosses val="autoZero"/>
        <c:auto val="1"/>
        <c:lblAlgn val="ctr"/>
        <c:lblOffset val="100"/>
        <c:noMultiLvlLbl val="0"/>
      </c:catAx>
      <c:valAx>
        <c:axId val="41822848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1822694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'8.5'!$A$10</c:f>
              <c:strCache>
                <c:ptCount val="1"/>
                <c:pt idx="0">
                  <c:v>Biomasa</c:v>
                </c:pt>
              </c:strCache>
            </c:strRef>
          </c:tx>
          <c:spPr>
            <a:solidFill>
              <a:schemeClr val="accent3">
                <a:lumMod val="75000"/>
              </a:schemeClr>
            </a:solidFill>
          </c:spPr>
          <c:invertIfNegative val="0"/>
          <c:val>
            <c:numRef>
              <c:f>'8.5'!$B$10:$M$10</c:f>
              <c:numCache>
                <c:formatCode>#,##0.0</c:formatCode>
                <c:ptCount val="12"/>
                <c:pt idx="0">
                  <c:v>99.148200000000003</c:v>
                </c:pt>
                <c:pt idx="1">
                  <c:v>71.85333</c:v>
                </c:pt>
                <c:pt idx="2">
                  <c:v>59.820010000000003</c:v>
                </c:pt>
                <c:pt idx="3">
                  <c:v>40.124212</c:v>
                </c:pt>
                <c:pt idx="4">
                  <c:v>31.904133999999999</c:v>
                </c:pt>
                <c:pt idx="5">
                  <c:v>9.2264500000000016</c:v>
                </c:pt>
                <c:pt idx="6">
                  <c:v>9.22776</c:v>
                </c:pt>
                <c:pt idx="7">
                  <c:v>8.6299599999999987</c:v>
                </c:pt>
                <c:pt idx="8">
                  <c:v>15.443680000000001</c:v>
                </c:pt>
                <c:pt idx="9">
                  <c:v>39.896770000000004</c:v>
                </c:pt>
                <c:pt idx="10">
                  <c:v>63.832250000000002</c:v>
                </c:pt>
                <c:pt idx="11">
                  <c:v>79.201530000000005</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chemeClr val="bg2">
                <a:lumMod val="50000"/>
              </a:schemeClr>
            </a:solidFill>
          </c:spPr>
          <c:invertIfNegative val="0"/>
          <c:val>
            <c:numRef>
              <c:f>'8.5'!$B$11:$M$11</c:f>
              <c:numCache>
                <c:formatCode>#,##0.0</c:formatCode>
                <c:ptCount val="12"/>
                <c:pt idx="0">
                  <c:v>6.7892159999999997</c:v>
                </c:pt>
                <c:pt idx="1">
                  <c:v>6.1426790000000002</c:v>
                </c:pt>
                <c:pt idx="2">
                  <c:v>5.8615770000000005</c:v>
                </c:pt>
                <c:pt idx="3">
                  <c:v>5.1693340000000001</c:v>
                </c:pt>
                <c:pt idx="4">
                  <c:v>4.7063500000000005</c:v>
                </c:pt>
                <c:pt idx="5">
                  <c:v>3.1052020000000002</c:v>
                </c:pt>
                <c:pt idx="6">
                  <c:v>2.5671720000000002</c:v>
                </c:pt>
                <c:pt idx="7">
                  <c:v>2.6973760000000002</c:v>
                </c:pt>
                <c:pt idx="8">
                  <c:v>2.4666589999999999</c:v>
                </c:pt>
                <c:pt idx="9">
                  <c:v>3.9360699999999995</c:v>
                </c:pt>
                <c:pt idx="10">
                  <c:v>4.6266759999999998</c:v>
                </c:pt>
                <c:pt idx="11">
                  <c:v>5.4892110000000001</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chemeClr val="tx1"/>
            </a:solidFill>
          </c:spPr>
          <c:invertIfNegative val="0"/>
          <c:val>
            <c:numRef>
              <c:f>'8.5'!$B$12:$M$12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invertIfNegative val="0"/>
          <c:val>
            <c:numRef>
              <c:f>'8.5'!$B$13:$M$13</c:f>
              <c:numCache>
                <c:formatCode>#,##0.0</c:formatCode>
                <c:ptCount val="12"/>
                <c:pt idx="0">
                  <c:v>0.01</c:v>
                </c:pt>
                <c:pt idx="1">
                  <c:v>1.4999999999999999E-2</c:v>
                </c:pt>
                <c:pt idx="2">
                  <c:v>5.0000000000000001E-3</c:v>
                </c:pt>
                <c:pt idx="3">
                  <c:v>7.0000000000000001E-3</c:v>
                </c:pt>
                <c:pt idx="4">
                  <c:v>1E-3</c:v>
                </c:pt>
                <c:pt idx="5">
                  <c:v>0</c:v>
                </c:pt>
                <c:pt idx="6">
                  <c:v>4.0000000000000001E-3</c:v>
                </c:pt>
                <c:pt idx="7">
                  <c:v>0.01</c:v>
                </c:pt>
                <c:pt idx="8">
                  <c:v>8.9999999999999993E-3</c:v>
                </c:pt>
                <c:pt idx="9">
                  <c:v>0</c:v>
                </c:pt>
                <c:pt idx="10">
                  <c:v>0</c:v>
                </c:pt>
                <c:pt idx="11">
                  <c:v>2E-3</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invertIfNegative val="0"/>
          <c:val>
            <c:numRef>
              <c:f>'8.5'!$B$14:$M$14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invertIfNegative val="0"/>
          <c:val>
            <c:numRef>
              <c:f>'8.5'!$B$15:$M$15</c:f>
              <c:numCache>
                <c:formatCode>#,##0.0</c:formatCode>
                <c:ptCount val="12"/>
                <c:pt idx="0">
                  <c:v>4.2000000000000006E-3</c:v>
                </c:pt>
                <c:pt idx="1">
                  <c:v>9.300000000000001E-3</c:v>
                </c:pt>
                <c:pt idx="2">
                  <c:v>1.3099999999999999E-2</c:v>
                </c:pt>
                <c:pt idx="3">
                  <c:v>1.8699999999999998E-2</c:v>
                </c:pt>
                <c:pt idx="4">
                  <c:v>1.7000000000000001E-2</c:v>
                </c:pt>
                <c:pt idx="5">
                  <c:v>2.5999999999999999E-2</c:v>
                </c:pt>
                <c:pt idx="6">
                  <c:v>2.3800000000000002E-2</c:v>
                </c:pt>
                <c:pt idx="7">
                  <c:v>2.1299999999999999E-2</c:v>
                </c:pt>
                <c:pt idx="8">
                  <c:v>1.5599999999999999E-2</c:v>
                </c:pt>
                <c:pt idx="9">
                  <c:v>1.04E-2</c:v>
                </c:pt>
                <c:pt idx="10">
                  <c:v>2.8E-3</c:v>
                </c:pt>
                <c:pt idx="11">
                  <c:v>3.7000000000000002E-3</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6E4932"/>
            </a:solidFill>
          </c:spPr>
          <c:invertIfNegative val="0"/>
          <c:val>
            <c:numRef>
              <c:f>'8.5'!$B$16:$M$16</c:f>
              <c:numCache>
                <c:formatCode>#,##0.0</c:formatCode>
                <c:ptCount val="12"/>
                <c:pt idx="0">
                  <c:v>48.241622999999997</c:v>
                </c:pt>
                <c:pt idx="1">
                  <c:v>36.941334000000005</c:v>
                </c:pt>
                <c:pt idx="2">
                  <c:v>31.382998000000001</c:v>
                </c:pt>
                <c:pt idx="3">
                  <c:v>19.087613000000001</c:v>
                </c:pt>
                <c:pt idx="4">
                  <c:v>16.775393000000001</c:v>
                </c:pt>
                <c:pt idx="5">
                  <c:v>4.4761499999999996</c:v>
                </c:pt>
                <c:pt idx="6">
                  <c:v>0.52200000000000002</c:v>
                </c:pt>
                <c:pt idx="7">
                  <c:v>0.40100000000000002</c:v>
                </c:pt>
                <c:pt idx="8">
                  <c:v>0.82899999999999996</c:v>
                </c:pt>
                <c:pt idx="9">
                  <c:v>21.593015000000001</c:v>
                </c:pt>
                <c:pt idx="10">
                  <c:v>31.632874000000001</c:v>
                </c:pt>
                <c:pt idx="11">
                  <c:v>41.929127999999999</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invertIfNegative val="0"/>
          <c:val>
            <c:numRef>
              <c:f>'8.5'!$B$17:$M$17</c:f>
              <c:numCache>
                <c:formatCode>#,##0.0</c:formatCode>
                <c:ptCount val="12"/>
                <c:pt idx="0">
                  <c:v>6.4954900000000002</c:v>
                </c:pt>
                <c:pt idx="1">
                  <c:v>5.6664599999999998</c:v>
                </c:pt>
                <c:pt idx="2">
                  <c:v>5.1498500000000007</c:v>
                </c:pt>
                <c:pt idx="3">
                  <c:v>3.7171699999999999</c:v>
                </c:pt>
                <c:pt idx="4">
                  <c:v>1.9486300000000001</c:v>
                </c:pt>
                <c:pt idx="5">
                  <c:v>1.4128399999999999</c:v>
                </c:pt>
                <c:pt idx="6">
                  <c:v>1.4116600000000001</c:v>
                </c:pt>
                <c:pt idx="7">
                  <c:v>1.4117</c:v>
                </c:pt>
                <c:pt idx="8">
                  <c:v>1.6695199999999999</c:v>
                </c:pt>
                <c:pt idx="9">
                  <c:v>3.4772800000000004</c:v>
                </c:pt>
                <c:pt idx="10">
                  <c:v>5.0119300000000004</c:v>
                </c:pt>
                <c:pt idx="11">
                  <c:v>5.7998000000000003</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invertIfNegative val="0"/>
          <c:val>
            <c:numRef>
              <c:f>'8.5'!$B$18:$M$18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invertIfNegative val="0"/>
          <c:val>
            <c:numRef>
              <c:f>'8.5'!$B$19:$M$19</c:f>
              <c:numCache>
                <c:formatCode>#,##0.0</c:formatCode>
                <c:ptCount val="12"/>
                <c:pt idx="0">
                  <c:v>0.70254799999999995</c:v>
                </c:pt>
                <c:pt idx="1">
                  <c:v>1.1903820000000001</c:v>
                </c:pt>
                <c:pt idx="2">
                  <c:v>2.1505510000000001</c:v>
                </c:pt>
                <c:pt idx="3">
                  <c:v>2.1334609999999996</c:v>
                </c:pt>
                <c:pt idx="4">
                  <c:v>2.196348</c:v>
                </c:pt>
                <c:pt idx="5">
                  <c:v>0.97421500000000005</c:v>
                </c:pt>
                <c:pt idx="6">
                  <c:v>1.8015160000000001</c:v>
                </c:pt>
                <c:pt idx="7">
                  <c:v>2.1934749999999998</c:v>
                </c:pt>
                <c:pt idx="8">
                  <c:v>2.2717959999999997</c:v>
                </c:pt>
                <c:pt idx="9">
                  <c:v>2.0431379999999999</c:v>
                </c:pt>
                <c:pt idx="10">
                  <c:v>2.2253249999999998</c:v>
                </c:pt>
                <c:pt idx="11">
                  <c:v>1.484065</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invertIfNegative val="0"/>
          <c:val>
            <c:numRef>
              <c:f>'8.5'!$B$20:$M$20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invertIfNegative val="0"/>
          <c:val>
            <c:numRef>
              <c:f>'8.5'!$B$21:$M$21</c:f>
              <c:numCache>
                <c:formatCode>#,##0.0</c:formatCode>
                <c:ptCount val="12"/>
                <c:pt idx="0">
                  <c:v>0.94699999999999995</c:v>
                </c:pt>
                <c:pt idx="1">
                  <c:v>0.72499999999999998</c:v>
                </c:pt>
                <c:pt idx="2">
                  <c:v>0.61899999999999999</c:v>
                </c:pt>
                <c:pt idx="3">
                  <c:v>0.93400000000000005</c:v>
                </c:pt>
                <c:pt idx="4">
                  <c:v>0.19700000000000001</c:v>
                </c:pt>
                <c:pt idx="5">
                  <c:v>0.16800000000000001</c:v>
                </c:pt>
                <c:pt idx="6">
                  <c:v>0.1</c:v>
                </c:pt>
                <c:pt idx="7">
                  <c:v>0.12</c:v>
                </c:pt>
                <c:pt idx="8">
                  <c:v>0.11600000000000001</c:v>
                </c:pt>
                <c:pt idx="9">
                  <c:v>1</c:v>
                </c:pt>
                <c:pt idx="10">
                  <c:v>0.8</c:v>
                </c:pt>
                <c:pt idx="11">
                  <c:v>0.73199999999999998</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invertIfNegative val="0"/>
          <c:val>
            <c:numRef>
              <c:f>'8.5'!$B$22:$M$22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invertIfNegative val="0"/>
          <c:val>
            <c:numRef>
              <c:f>'8.5'!$B$23:$M$23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invertIfNegative val="0"/>
          <c:val>
            <c:numRef>
              <c:f>'8.5'!$B$24:$M$24</c:f>
              <c:numCache>
                <c:formatCode>#,##0.0</c:formatCode>
                <c:ptCount val="12"/>
                <c:pt idx="0">
                  <c:v>0.03</c:v>
                </c:pt>
                <c:pt idx="1">
                  <c:v>2.4E-2</c:v>
                </c:pt>
                <c:pt idx="2">
                  <c:v>0.02</c:v>
                </c:pt>
                <c:pt idx="3">
                  <c:v>1.2999999999999999E-2</c:v>
                </c:pt>
                <c:pt idx="4">
                  <c:v>4.0000000000000001E-3</c:v>
                </c:pt>
                <c:pt idx="5">
                  <c:v>0</c:v>
                </c:pt>
                <c:pt idx="6">
                  <c:v>0</c:v>
                </c:pt>
                <c:pt idx="7">
                  <c:v>0</c:v>
                </c:pt>
                <c:pt idx="8">
                  <c:v>0</c:v>
                </c:pt>
                <c:pt idx="9">
                  <c:v>1.9E-2</c:v>
                </c:pt>
                <c:pt idx="10">
                  <c:v>1.9E-2</c:v>
                </c:pt>
                <c:pt idx="11">
                  <c:v>1.9E-2</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solidFill>
              <a:srgbClr val="EBE600"/>
            </a:solidFill>
          </c:spPr>
          <c:invertIfNegative val="0"/>
          <c:val>
            <c:numRef>
              <c:f>'8.5'!$B$25:$M$25</c:f>
              <c:numCache>
                <c:formatCode>#,##0.0</c:formatCode>
                <c:ptCount val="12"/>
                <c:pt idx="0">
                  <c:v>85.934365799999966</c:v>
                </c:pt>
                <c:pt idx="1">
                  <c:v>63.446010599999994</c:v>
                </c:pt>
                <c:pt idx="2">
                  <c:v>52.591724999999997</c:v>
                </c:pt>
                <c:pt idx="3">
                  <c:v>37.379345800000003</c:v>
                </c:pt>
                <c:pt idx="4">
                  <c:v>36.589110999999995</c:v>
                </c:pt>
                <c:pt idx="5">
                  <c:v>16.7632364</c:v>
                </c:pt>
                <c:pt idx="6">
                  <c:v>18.032377</c:v>
                </c:pt>
                <c:pt idx="7">
                  <c:v>18.475297999999999</c:v>
                </c:pt>
                <c:pt idx="8">
                  <c:v>28.653454</c:v>
                </c:pt>
                <c:pt idx="9">
                  <c:v>35.949291000000002</c:v>
                </c:pt>
                <c:pt idx="10">
                  <c:v>53.591828</c:v>
                </c:pt>
                <c:pt idx="11">
                  <c:v>67.319090199999991</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150"/>
        <c:overlap val="100"/>
        <c:axId val="418513664"/>
        <c:axId val="418515200"/>
      </c:barChart>
      <c:catAx>
        <c:axId val="418513664"/>
        <c:scaling>
          <c:orientation val="minMax"/>
        </c:scaling>
        <c:delete val="0"/>
        <c:axPos val="b"/>
        <c:numFmt formatCode="General" sourceLinked="1"/>
        <c:majorTickMark val="none"/>
        <c:minorTickMark val="none"/>
        <c:tickLblPos val="nextTo"/>
        <c:txPr>
          <a:bodyPr/>
          <a:lstStyle/>
          <a:p>
            <a:pPr>
              <a:defRPr sz="900"/>
            </a:pPr>
            <a:endParaRPr lang="cs-CZ"/>
          </a:p>
        </c:txPr>
        <c:crossAx val="418515200"/>
        <c:crosses val="autoZero"/>
        <c:auto val="1"/>
        <c:lblAlgn val="ctr"/>
        <c:lblOffset val="100"/>
        <c:noMultiLvlLbl val="0"/>
      </c:catAx>
      <c:valAx>
        <c:axId val="4185152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85136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7A4F-4473-BC85-A10EFCFC915F}"/>
              </c:ext>
            </c:extLst>
          </c:dPt>
          <c:dPt>
            <c:idx val="1"/>
            <c:bubble3D val="0"/>
            <c:spPr>
              <a:solidFill>
                <a:srgbClr val="EEECE1">
                  <a:lumMod val="50000"/>
                </a:srgbClr>
              </a:solidFill>
            </c:spPr>
            <c:extLst>
              <c:ext xmlns:c16="http://schemas.microsoft.com/office/drawing/2014/chart" uri="{C3380CC4-5D6E-409C-BE32-E72D297353CC}">
                <c16:uniqueId val="{00000003-7A4F-4473-BC85-A10EFCFC915F}"/>
              </c:ext>
            </c:extLst>
          </c:dPt>
          <c:dPt>
            <c:idx val="2"/>
            <c:bubble3D val="0"/>
            <c:spPr>
              <a:solidFill>
                <a:sysClr val="windowText" lastClr="000000"/>
              </a:solidFill>
            </c:spPr>
            <c:extLst>
              <c:ext xmlns:c16="http://schemas.microsoft.com/office/drawing/2014/chart" uri="{C3380CC4-5D6E-409C-BE32-E72D297353CC}">
                <c16:uniqueId val="{00000005-7A4F-4473-BC85-A10EFCFC915F}"/>
              </c:ext>
            </c:extLst>
          </c:dPt>
          <c:dPt>
            <c:idx val="5"/>
            <c:bubble3D val="0"/>
            <c:extLst>
              <c:ext xmlns:c16="http://schemas.microsoft.com/office/drawing/2014/chart" uri="{C3380CC4-5D6E-409C-BE32-E72D297353CC}">
                <c16:uniqueId val="{00000006-7A4F-4473-BC85-A10EFCFC915F}"/>
              </c:ext>
            </c:extLst>
          </c:dPt>
          <c:dPt>
            <c:idx val="6"/>
            <c:bubble3D val="0"/>
            <c:spPr>
              <a:solidFill>
                <a:srgbClr val="6E4932"/>
              </a:solidFill>
            </c:spPr>
            <c:extLst>
              <c:ext xmlns:c16="http://schemas.microsoft.com/office/drawing/2014/chart" uri="{C3380CC4-5D6E-409C-BE32-E72D297353CC}">
                <c16:uniqueId val="{00000008-7A4F-4473-BC85-A10EFCFC915F}"/>
              </c:ext>
            </c:extLst>
          </c:dPt>
          <c:dPt>
            <c:idx val="7"/>
            <c:bubble3D val="0"/>
            <c:extLst>
              <c:ext xmlns:c16="http://schemas.microsoft.com/office/drawing/2014/chart" uri="{C3380CC4-5D6E-409C-BE32-E72D297353CC}">
                <c16:uniqueId val="{00000009-7A4F-4473-BC85-A10EFCFC915F}"/>
              </c:ext>
            </c:extLst>
          </c:dPt>
          <c:dPt>
            <c:idx val="15"/>
            <c:bubble3D val="0"/>
            <c:spPr>
              <a:solidFill>
                <a:srgbClr val="EBE600"/>
              </a:solidFill>
            </c:spPr>
            <c:extLst>
              <c:ext xmlns:c16="http://schemas.microsoft.com/office/drawing/2014/chart" uri="{C3380CC4-5D6E-409C-BE32-E72D297353CC}">
                <c16:uniqueId val="{0000000B-7A4F-4473-BC85-A10EFCFC915F}"/>
              </c:ext>
            </c:extLst>
          </c:dPt>
          <c:cat>
            <c:numRef>
              <c:f>'8.5'!$U$10:$U$25</c:f>
              <c:numCache>
                <c:formatCode>0.0%</c:formatCode>
                <c:ptCount val="16"/>
              </c:numCache>
            </c:numRef>
          </c:cat>
          <c:val>
            <c:numRef>
              <c:f>'8.5'!$P$10:$P$25</c:f>
              <c:numCache>
                <c:formatCode>0.0</c:formatCode>
                <c:ptCount val="16"/>
              </c:numCache>
            </c:numRef>
          </c:val>
          <c:extLst>
            <c:ext xmlns:c16="http://schemas.microsoft.com/office/drawing/2014/chart" uri="{C3380CC4-5D6E-409C-BE32-E72D297353CC}">
              <c16:uniqueId val="{0000000C-7A4F-4473-BC85-A10EFCFC915F}"/>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875-4A16-9BC1-0D39CE297F06}"/>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'8.6'!$A$28</c:f>
              <c:strCache>
                <c:ptCount val="1"/>
                <c:pt idx="0">
                  <c:v>Průmysl</c:v>
                </c:pt>
              </c:strCache>
            </c:strRef>
          </c:tx>
          <c:invertIfNegative val="0"/>
          <c:val>
            <c:numRef>
              <c:f>'8.6'!$B$28:$M$28</c:f>
              <c:numCache>
                <c:formatCode>#,##0.0</c:formatCode>
                <c:ptCount val="12"/>
                <c:pt idx="0">
                  <c:v>104.90731492655837</c:v>
                </c:pt>
                <c:pt idx="1">
                  <c:v>91.638040438613785</c:v>
                </c:pt>
                <c:pt idx="2">
                  <c:v>89.12461950337709</c:v>
                </c:pt>
                <c:pt idx="3">
                  <c:v>74.864695999999995</c:v>
                </c:pt>
                <c:pt idx="4">
                  <c:v>71.851618999999999</c:v>
                </c:pt>
                <c:pt idx="5">
                  <c:v>50.18628799999999</c:v>
                </c:pt>
                <c:pt idx="6">
                  <c:v>35.410787999999989</c:v>
                </c:pt>
                <c:pt idx="7">
                  <c:v>49.94395200000001</c:v>
                </c:pt>
                <c:pt idx="8">
                  <c:v>58.370147000000003</c:v>
                </c:pt>
                <c:pt idx="9">
                  <c:v>70.301196000000004</c:v>
                </c:pt>
                <c:pt idx="10">
                  <c:v>74.146160999999992</c:v>
                </c:pt>
                <c:pt idx="11">
                  <c:v>74.189155999999997</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val>
            <c:numRef>
              <c:f>'8.6'!$B$29:$M$29</c:f>
              <c:numCache>
                <c:formatCode>#,##0.0</c:formatCode>
                <c:ptCount val="12"/>
                <c:pt idx="0">
                  <c:v>1.5455499999999998</c:v>
                </c:pt>
                <c:pt idx="1">
                  <c:v>1.2718800000000001</c:v>
                </c:pt>
                <c:pt idx="2">
                  <c:v>1.0334999999999999</c:v>
                </c:pt>
                <c:pt idx="3">
                  <c:v>0.75435999999999992</c:v>
                </c:pt>
                <c:pt idx="4">
                  <c:v>0.54137999999999997</c:v>
                </c:pt>
                <c:pt idx="5">
                  <c:v>0.25840000000000002</c:v>
                </c:pt>
                <c:pt idx="6">
                  <c:v>0.20304</c:v>
                </c:pt>
                <c:pt idx="7">
                  <c:v>0.25392999999999999</c:v>
                </c:pt>
                <c:pt idx="8">
                  <c:v>0.37554999999999999</c:v>
                </c:pt>
                <c:pt idx="9">
                  <c:v>0.58110000000000006</c:v>
                </c:pt>
                <c:pt idx="10">
                  <c:v>0.75679999999999992</c:v>
                </c:pt>
                <c:pt idx="11">
                  <c:v>0.96746999999999994</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val>
            <c:numRef>
              <c:f>'8.6'!$B$30:$M$30</c:f>
              <c:numCache>
                <c:formatCode>#,##0.0</c:formatCode>
                <c:ptCount val="12"/>
                <c:pt idx="0">
                  <c:v>1.7406300000000001</c:v>
                </c:pt>
                <c:pt idx="1">
                  <c:v>1.5297000000000001</c:v>
                </c:pt>
                <c:pt idx="2">
                  <c:v>1.2307000000000001</c:v>
                </c:pt>
                <c:pt idx="3">
                  <c:v>0.75460000000000005</c:v>
                </c:pt>
                <c:pt idx="4">
                  <c:v>0.6322000000000001</c:v>
                </c:pt>
                <c:pt idx="5">
                  <c:v>0.14460000000000001</c:v>
                </c:pt>
                <c:pt idx="6">
                  <c:v>0.12972</c:v>
                </c:pt>
                <c:pt idx="7">
                  <c:v>0.17479</c:v>
                </c:pt>
                <c:pt idx="8">
                  <c:v>0.28120999999999996</c:v>
                </c:pt>
                <c:pt idx="9">
                  <c:v>0.64200000000000002</c:v>
                </c:pt>
                <c:pt idx="10">
                  <c:v>1.1200000000000001</c:v>
                </c:pt>
                <c:pt idx="11">
                  <c:v>8.5039999999999996</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val>
            <c:numRef>
              <c:f>'8.6'!$B$31:$M$31</c:f>
              <c:numCache>
                <c:formatCode>#,##0.0</c:formatCode>
                <c:ptCount val="12"/>
                <c:pt idx="0">
                  <c:v>1.7015100000000001</c:v>
                </c:pt>
                <c:pt idx="1">
                  <c:v>1.2715999999999998</c:v>
                </c:pt>
                <c:pt idx="2">
                  <c:v>1.0024</c:v>
                </c:pt>
                <c:pt idx="3">
                  <c:v>0.47339999999999999</c:v>
                </c:pt>
                <c:pt idx="4">
                  <c:v>0.3982</c:v>
                </c:pt>
                <c:pt idx="5">
                  <c:v>2.7E-2</c:v>
                </c:pt>
                <c:pt idx="6">
                  <c:v>2.946E-2</c:v>
                </c:pt>
                <c:pt idx="7">
                  <c:v>4.6020000000000005E-2</c:v>
                </c:pt>
                <c:pt idx="8">
                  <c:v>0.18315000000000001</c:v>
                </c:pt>
                <c:pt idx="9">
                  <c:v>0.55600000000000005</c:v>
                </c:pt>
                <c:pt idx="10">
                  <c:v>0.86299999999999999</c:v>
                </c:pt>
                <c:pt idx="11">
                  <c:v>1.2811900000000001</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val>
            <c:numRef>
              <c:f>'8.6'!$B$32:$M$32</c:f>
              <c:numCache>
                <c:formatCode>#,##0.0</c:formatCode>
                <c:ptCount val="12"/>
                <c:pt idx="0">
                  <c:v>0.17566999999999999</c:v>
                </c:pt>
                <c:pt idx="1">
                  <c:v>0.151</c:v>
                </c:pt>
                <c:pt idx="2">
                  <c:v>0.13400000000000001</c:v>
                </c:pt>
                <c:pt idx="3">
                  <c:v>1.4999999999999999E-2</c:v>
                </c:pt>
                <c:pt idx="4">
                  <c:v>1.2999999999999999E-2</c:v>
                </c:pt>
                <c:pt idx="5">
                  <c:v>1E-3</c:v>
                </c:pt>
                <c:pt idx="6">
                  <c:v>1E-3</c:v>
                </c:pt>
                <c:pt idx="7">
                  <c:v>0</c:v>
                </c:pt>
                <c:pt idx="8">
                  <c:v>6.5899999999999995E-3</c:v>
                </c:pt>
                <c:pt idx="9">
                  <c:v>8.5000000000000006E-2</c:v>
                </c:pt>
                <c:pt idx="10">
                  <c:v>0.13400000000000001</c:v>
                </c:pt>
                <c:pt idx="11">
                  <c:v>0.379</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invertIfNegative val="0"/>
          <c:val>
            <c:numRef>
              <c:f>'8.6'!$B$33:$M$33</c:f>
              <c:numCache>
                <c:formatCode>#,##0.0</c:formatCode>
                <c:ptCount val="12"/>
                <c:pt idx="0">
                  <c:v>290.77460500000001</c:v>
                </c:pt>
                <c:pt idx="1">
                  <c:v>222.90846200000004</c:v>
                </c:pt>
                <c:pt idx="2">
                  <c:v>187.07224199999999</c:v>
                </c:pt>
                <c:pt idx="3">
                  <c:v>114.661755</c:v>
                </c:pt>
                <c:pt idx="4">
                  <c:v>101.21365</c:v>
                </c:pt>
                <c:pt idx="5">
                  <c:v>34.934572999999993</c:v>
                </c:pt>
                <c:pt idx="6">
                  <c:v>34.978732000000001</c:v>
                </c:pt>
                <c:pt idx="7">
                  <c:v>35.487263999999996</c:v>
                </c:pt>
                <c:pt idx="8">
                  <c:v>67.421008</c:v>
                </c:pt>
                <c:pt idx="9">
                  <c:v>129.23089999999999</c:v>
                </c:pt>
                <c:pt idx="10">
                  <c:v>177.91068000000001</c:v>
                </c:pt>
                <c:pt idx="11">
                  <c:v>193.97463499999998</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invertIfNegative val="0"/>
          <c:val>
            <c:numRef>
              <c:f>'8.6'!$B$34:$M$34</c:f>
              <c:numCache>
                <c:formatCode>#,##0.0</c:formatCode>
                <c:ptCount val="12"/>
                <c:pt idx="0">
                  <c:v>177.59506099999996</c:v>
                </c:pt>
                <c:pt idx="1">
                  <c:v>139.207504</c:v>
                </c:pt>
                <c:pt idx="2">
                  <c:v>115.69708899999999</c:v>
                </c:pt>
                <c:pt idx="3">
                  <c:v>70.691700999999995</c:v>
                </c:pt>
                <c:pt idx="4">
                  <c:v>59.389204999999997</c:v>
                </c:pt>
                <c:pt idx="5">
                  <c:v>19.367104999999999</c:v>
                </c:pt>
                <c:pt idx="6">
                  <c:v>18.245684000000001</c:v>
                </c:pt>
                <c:pt idx="7">
                  <c:v>19.045503</c:v>
                </c:pt>
                <c:pt idx="8">
                  <c:v>35.731408999999999</c:v>
                </c:pt>
                <c:pt idx="9">
                  <c:v>78.051305999999983</c:v>
                </c:pt>
                <c:pt idx="10">
                  <c:v>106.46923400000003</c:v>
                </c:pt>
                <c:pt idx="11">
                  <c:v>180.48558199999999</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invertIfNegative val="0"/>
          <c:val>
            <c:numRef>
              <c:f>'8.6'!$B$35:$M$35</c:f>
              <c:numCache>
                <c:formatCode>#,##0.0</c:formatCode>
                <c:ptCount val="12"/>
                <c:pt idx="0">
                  <c:v>4.1823419999999993</c:v>
                </c:pt>
                <c:pt idx="1">
                  <c:v>3.3880430000000001</c:v>
                </c:pt>
                <c:pt idx="2">
                  <c:v>2.8342100000000001</c:v>
                </c:pt>
                <c:pt idx="3">
                  <c:v>1.8226829999999998</c:v>
                </c:pt>
                <c:pt idx="4">
                  <c:v>1.507374</c:v>
                </c:pt>
                <c:pt idx="5">
                  <c:v>0.50636499999999995</c:v>
                </c:pt>
                <c:pt idx="6">
                  <c:v>0.28558100000000003</c:v>
                </c:pt>
                <c:pt idx="7">
                  <c:v>0.258081</c:v>
                </c:pt>
                <c:pt idx="8">
                  <c:v>0.31722799999999995</c:v>
                </c:pt>
                <c:pt idx="9">
                  <c:v>1.813806</c:v>
                </c:pt>
                <c:pt idx="10">
                  <c:v>2.728898</c:v>
                </c:pt>
                <c:pt idx="11">
                  <c:v>4.6733899999999995</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150"/>
        <c:overlap val="100"/>
        <c:axId val="417940992"/>
        <c:axId val="417942528"/>
      </c:barChart>
      <c:catAx>
        <c:axId val="417940992"/>
        <c:scaling>
          <c:orientation val="minMax"/>
        </c:scaling>
        <c:delete val="0"/>
        <c:axPos val="b"/>
        <c:numFmt formatCode="General" sourceLinked="1"/>
        <c:majorTickMark val="none"/>
        <c:minorTickMark val="none"/>
        <c:tickLblPos val="nextTo"/>
        <c:txPr>
          <a:bodyPr/>
          <a:lstStyle/>
          <a:p>
            <a:pPr>
              <a:defRPr sz="900"/>
            </a:pPr>
            <a:endParaRPr lang="cs-CZ"/>
          </a:p>
        </c:txPr>
        <c:crossAx val="417942528"/>
        <c:crosses val="autoZero"/>
        <c:auto val="1"/>
        <c:lblAlgn val="ctr"/>
        <c:lblOffset val="100"/>
        <c:noMultiLvlLbl val="0"/>
      </c:catAx>
      <c:valAx>
        <c:axId val="417942528"/>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4179409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'8.6'!$M$40</c:f>
              <c:strCache>
                <c:ptCount val="1"/>
                <c:pt idx="0">
                  <c:v>Instalovaný výkon</c:v>
                </c:pt>
              </c:strCache>
            </c:strRef>
          </c:tx>
          <c:invertIfNegative val="0"/>
          <c:val>
            <c:numRef>
              <c:f>'8.6'!$N$40</c:f>
              <c:numCache>
                <c:formatCode>0.0%</c:formatCode>
                <c:ptCount val="1"/>
                <c:pt idx="0">
                  <c:v>2.5620965370502236E-2</c:v>
                </c:pt>
              </c:numCache>
            </c:numRef>
          </c:val>
          <c:extLst>
            <c:ext xmlns:c16="http://schemas.microsoft.com/office/drawing/2014/chart" uri="{C3380CC4-5D6E-409C-BE32-E72D297353CC}">
              <c16:uniqueId val="{00000000-959C-46A4-A3E1-0DDC2617E363}"/>
            </c:ext>
          </c:extLst>
        </c:ser>
        <c:ser>
          <c:idx val="1"/>
          <c:order val="1"/>
          <c:tx>
            <c:strRef>
              <c:f>'8.6'!$M$41</c:f>
              <c:strCache>
                <c:ptCount val="1"/>
                <c:pt idx="0">
                  <c:v>Výroba tepla brutto</c:v>
                </c:pt>
              </c:strCache>
            </c:strRef>
          </c:tx>
          <c:invertIfNegative val="0"/>
          <c:val>
            <c:numRef>
              <c:f>'8.6'!$N$41</c:f>
              <c:numCache>
                <c:formatCode>0.0%</c:formatCode>
                <c:ptCount val="1"/>
                <c:pt idx="0">
                  <c:v>2.8247825285790867E-2</c:v>
                </c:pt>
              </c:numCache>
            </c:numRef>
          </c:val>
          <c:extLst>
            <c:ext xmlns:c16="http://schemas.microsoft.com/office/drawing/2014/chart" uri="{C3380CC4-5D6E-409C-BE32-E72D297353CC}">
              <c16:uniqueId val="{00000001-959C-46A4-A3E1-0DDC2617E363}"/>
            </c:ext>
          </c:extLst>
        </c:ser>
        <c:ser>
          <c:idx val="2"/>
          <c:order val="2"/>
          <c:tx>
            <c:strRef>
              <c:f>'8.6'!$M$42</c:f>
              <c:strCache>
                <c:ptCount val="1"/>
                <c:pt idx="0">
                  <c:v>Dodávky tepla</c:v>
                </c:pt>
              </c:strCache>
            </c:strRef>
          </c:tx>
          <c:invertIfNegative val="0"/>
          <c:val>
            <c:numRef>
              <c:f>'8.6'!$N$42</c:f>
              <c:numCache>
                <c:formatCode>0.0%</c:formatCode>
                <c:ptCount val="1"/>
                <c:pt idx="0">
                  <c:v>3.4132690033714143E-2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417986048"/>
        <c:axId val="417987584"/>
      </c:barChart>
      <c:catAx>
        <c:axId val="417986048"/>
        <c:scaling>
          <c:orientation val="maxMin"/>
        </c:scaling>
        <c:delete val="0"/>
        <c:axPos val="l"/>
        <c:numFmt formatCode="General" sourceLinked="1"/>
        <c:majorTickMark val="none"/>
        <c:minorTickMark val="none"/>
        <c:tickLblPos val="none"/>
        <c:crossAx val="417987584"/>
        <c:crosses val="autoZero"/>
        <c:auto val="1"/>
        <c:lblAlgn val="ctr"/>
        <c:lblOffset val="100"/>
        <c:noMultiLvlLbl val="0"/>
      </c:catAx>
      <c:valAx>
        <c:axId val="4179875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1798604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'8.6'!$A$10</c:f>
              <c:strCache>
                <c:ptCount val="1"/>
                <c:pt idx="0">
                  <c:v>Biomasa</c:v>
                </c:pt>
              </c:strCache>
            </c:strRef>
          </c:tx>
          <c:spPr>
            <a:solidFill>
              <a:schemeClr val="accent3">
                <a:lumMod val="75000"/>
              </a:schemeClr>
            </a:solidFill>
          </c:spPr>
          <c:invertIfNegative val="0"/>
          <c:val>
            <c:numRef>
              <c:f>'8.6'!$B$10:$M$10</c:f>
              <c:numCache>
                <c:formatCode>#,##0.0</c:formatCode>
                <c:ptCount val="12"/>
                <c:pt idx="0">
                  <c:v>58.994010000000003</c:v>
                </c:pt>
                <c:pt idx="1">
                  <c:v>24.608540000000001</c:v>
                </c:pt>
                <c:pt idx="2">
                  <c:v>61.65849</c:v>
                </c:pt>
                <c:pt idx="3">
                  <c:v>46.238</c:v>
                </c:pt>
                <c:pt idx="4">
                  <c:v>43.715299999999999</c:v>
                </c:pt>
                <c:pt idx="5">
                  <c:v>9.9425499999999989</c:v>
                </c:pt>
                <c:pt idx="6">
                  <c:v>26.896660000000001</c:v>
                </c:pt>
                <c:pt idx="7">
                  <c:v>41.248290000000004</c:v>
                </c:pt>
                <c:pt idx="8">
                  <c:v>36.548660000000005</c:v>
                </c:pt>
                <c:pt idx="9">
                  <c:v>47.1723</c:v>
                </c:pt>
                <c:pt idx="10">
                  <c:v>56.094769999999997</c:v>
                </c:pt>
                <c:pt idx="11">
                  <c:v>72.435550000000006</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chemeClr val="bg2">
                <a:lumMod val="50000"/>
              </a:schemeClr>
            </a:solidFill>
          </c:spPr>
          <c:invertIfNegative val="0"/>
          <c:val>
            <c:numRef>
              <c:f>'8.6'!$B$11:$M$11</c:f>
              <c:numCache>
                <c:formatCode>#,##0.0</c:formatCode>
                <c:ptCount val="12"/>
                <c:pt idx="0">
                  <c:v>7.3880049999999988</c:v>
                </c:pt>
                <c:pt idx="1">
                  <c:v>6.5873900000000001</c:v>
                </c:pt>
                <c:pt idx="2">
                  <c:v>6.5066199999999998</c:v>
                </c:pt>
                <c:pt idx="3">
                  <c:v>4.9987500000000002</c:v>
                </c:pt>
                <c:pt idx="4">
                  <c:v>4.6632049999999996</c:v>
                </c:pt>
                <c:pt idx="5">
                  <c:v>3.349904</c:v>
                </c:pt>
                <c:pt idx="6">
                  <c:v>3.5356739999999998</c:v>
                </c:pt>
                <c:pt idx="7">
                  <c:v>3.1794729999999998</c:v>
                </c:pt>
                <c:pt idx="8">
                  <c:v>3.2100230000000001</c:v>
                </c:pt>
                <c:pt idx="9">
                  <c:v>4.9647399999999999</c:v>
                </c:pt>
                <c:pt idx="10">
                  <c:v>5.9233219999999989</c:v>
                </c:pt>
                <c:pt idx="11">
                  <c:v>6.6613800000000003</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chemeClr val="tx1"/>
            </a:solidFill>
          </c:spPr>
          <c:invertIfNegative val="0"/>
          <c:val>
            <c:numRef>
              <c:f>'8.6'!$B$12:$M$12</c:f>
              <c:numCache>
                <c:formatCode>#,##0.0</c:formatCode>
                <c:ptCount val="12"/>
                <c:pt idx="0">
                  <c:v>0</c:v>
                </c:pt>
                <c:pt idx="1">
                  <c:v>0</c:v>
                </c:pt>
                <c:pt idx="2">
                  <c:v>0</c:v>
                </c:pt>
                <c:pt idx="3">
                  <c:v>0</c:v>
                </c:pt>
                <c:pt idx="4">
                  <c:v>0</c:v>
                </c:pt>
                <c:pt idx="5">
                  <c:v>0</c:v>
                </c:pt>
                <c:pt idx="6">
                  <c:v>0</c:v>
                </c:pt>
                <c:pt idx="7">
                  <c:v>0</c:v>
                </c:pt>
                <c:pt idx="8">
                  <c:v>2.1342399999999997</c:v>
                </c:pt>
                <c:pt idx="9">
                  <c:v>10.843629999999999</c:v>
                </c:pt>
                <c:pt idx="10">
                  <c:v>16.830290000000002</c:v>
                </c:pt>
                <c:pt idx="11">
                  <c:v>19.981919999999999</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invertIfNegative val="0"/>
          <c:val>
            <c:numRef>
              <c:f>'8.6'!$B$13:$M$13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invertIfNegative val="0"/>
          <c:val>
            <c:numRef>
              <c:f>'8.6'!$B$14:$M$14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invertIfNegative val="0"/>
          <c:val>
            <c:numRef>
              <c:f>'8.6'!$B$15:$M$15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6E4932"/>
            </a:solidFill>
          </c:spPr>
          <c:invertIfNegative val="0"/>
          <c:val>
            <c:numRef>
              <c:f>'8.6'!$B$16:$M$16</c:f>
              <c:numCache>
                <c:formatCode>#,##0.0</c:formatCode>
                <c:ptCount val="12"/>
                <c:pt idx="0">
                  <c:v>218.05122</c:v>
                </c:pt>
                <c:pt idx="1">
                  <c:v>204.03973999999999</c:v>
                </c:pt>
                <c:pt idx="2">
                  <c:v>146.19281000000001</c:v>
                </c:pt>
                <c:pt idx="3">
                  <c:v>105.72882000000001</c:v>
                </c:pt>
                <c:pt idx="4">
                  <c:v>91.805610000000001</c:v>
                </c:pt>
                <c:pt idx="5">
                  <c:v>64.701129999999992</c:v>
                </c:pt>
                <c:pt idx="6">
                  <c:v>27.047419999999999</c:v>
                </c:pt>
                <c:pt idx="7">
                  <c:v>33.411540000000002</c:v>
                </c:pt>
                <c:pt idx="8">
                  <c:v>63.134430000000002</c:v>
                </c:pt>
                <c:pt idx="9">
                  <c:v>88.480310000000003</c:v>
                </c:pt>
                <c:pt idx="10">
                  <c:v>108.54516000000001</c:v>
                </c:pt>
                <c:pt idx="11">
                  <c:v>139.72922999999997</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invertIfNegative val="0"/>
          <c:val>
            <c:numRef>
              <c:f>'8.6'!$B$17:$M$17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invertIfNegative val="0"/>
          <c:val>
            <c:numRef>
              <c:f>'8.6'!$B$18:$M$18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invertIfNegative val="0"/>
          <c:val>
            <c:numRef>
              <c:f>'8.6'!$B$19:$M$19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invertIfNegative val="0"/>
          <c:val>
            <c:numRef>
              <c:f>'8.6'!$B$20:$M$20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invertIfNegative val="0"/>
          <c:val>
            <c:numRef>
              <c:f>'8.6'!$B$21:$M$21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invertIfNegative val="0"/>
          <c:val>
            <c:numRef>
              <c:f>'8.6'!$B$22:$M$22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invertIfNegative val="0"/>
          <c:val>
            <c:numRef>
              <c:f>'8.6'!$B$23:$M$23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invertIfNegative val="0"/>
          <c:val>
            <c:numRef>
              <c:f>'8.6'!$B$24:$M$24</c:f>
              <c:numCache>
                <c:formatCode>#,##0.0</c:formatCode>
                <c:ptCount val="12"/>
                <c:pt idx="0">
                  <c:v>0.7883</c:v>
                </c:pt>
                <c:pt idx="1">
                  <c:v>0.22700000000000001</c:v>
                </c:pt>
                <c:pt idx="2">
                  <c:v>0.24199999999999999</c:v>
                </c:pt>
                <c:pt idx="3">
                  <c:v>0</c:v>
                </c:pt>
                <c:pt idx="4">
                  <c:v>0.55000000000000004</c:v>
                </c:pt>
                <c:pt idx="5">
                  <c:v>0.73427999999999993</c:v>
                </c:pt>
                <c:pt idx="6">
                  <c:v>0</c:v>
                </c:pt>
                <c:pt idx="7">
                  <c:v>0</c:v>
                </c:pt>
                <c:pt idx="8">
                  <c:v>0</c:v>
                </c:pt>
                <c:pt idx="9">
                  <c:v>0.06</c:v>
                </c:pt>
                <c:pt idx="10">
                  <c:v>0</c:v>
                </c:pt>
                <c:pt idx="11">
                  <c:v>0</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solidFill>
              <a:srgbClr val="EBE600"/>
            </a:solidFill>
          </c:spPr>
          <c:invertIfNegative val="0"/>
          <c:val>
            <c:numRef>
              <c:f>'8.6'!$B$25:$M$25</c:f>
              <c:numCache>
                <c:formatCode>#,##0.0</c:formatCode>
                <c:ptCount val="12"/>
                <c:pt idx="0">
                  <c:v>174.25473392655834</c:v>
                </c:pt>
                <c:pt idx="1">
                  <c:v>131.9984104386138</c:v>
                </c:pt>
                <c:pt idx="2">
                  <c:v>117.39202750337709</c:v>
                </c:pt>
                <c:pt idx="3">
                  <c:v>71.450335999999993</c:v>
                </c:pt>
                <c:pt idx="4">
                  <c:v>67.30039699999999</c:v>
                </c:pt>
                <c:pt idx="5">
                  <c:v>38.064487999999997</c:v>
                </c:pt>
                <c:pt idx="6">
                  <c:v>36.498030000000007</c:v>
                </c:pt>
                <c:pt idx="7">
                  <c:v>38.055791999999997</c:v>
                </c:pt>
                <c:pt idx="8">
                  <c:v>52.741556000000003</c:v>
                </c:pt>
                <c:pt idx="9">
                  <c:v>89.98172799999999</c:v>
                </c:pt>
                <c:pt idx="10">
                  <c:v>106.67772099999999</c:v>
                </c:pt>
                <c:pt idx="11">
                  <c:v>133.898979</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150"/>
        <c:overlap val="100"/>
        <c:axId val="419264000"/>
        <c:axId val="419265536"/>
      </c:barChart>
      <c:catAx>
        <c:axId val="419264000"/>
        <c:scaling>
          <c:orientation val="minMax"/>
        </c:scaling>
        <c:delete val="0"/>
        <c:axPos val="b"/>
        <c:numFmt formatCode="General" sourceLinked="1"/>
        <c:majorTickMark val="none"/>
        <c:minorTickMark val="none"/>
        <c:tickLblPos val="nextTo"/>
        <c:txPr>
          <a:bodyPr/>
          <a:lstStyle/>
          <a:p>
            <a:pPr>
              <a:defRPr sz="900"/>
            </a:pPr>
            <a:endParaRPr lang="cs-CZ"/>
          </a:p>
        </c:txPr>
        <c:crossAx val="419265536"/>
        <c:crosses val="autoZero"/>
        <c:auto val="1"/>
        <c:lblAlgn val="ctr"/>
        <c:lblOffset val="100"/>
        <c:noMultiLvlLbl val="0"/>
      </c:catAx>
      <c:valAx>
        <c:axId val="419265536"/>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4192640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863D-491A-AB06-80C4140D98FD}"/>
              </c:ext>
            </c:extLst>
          </c:dPt>
          <c:dPt>
            <c:idx val="1"/>
            <c:bubble3D val="0"/>
            <c:spPr>
              <a:solidFill>
                <a:srgbClr val="EEECE1">
                  <a:lumMod val="50000"/>
                </a:srgbClr>
              </a:solidFill>
            </c:spPr>
            <c:extLst>
              <c:ext xmlns:c16="http://schemas.microsoft.com/office/drawing/2014/chart" uri="{C3380CC4-5D6E-409C-BE32-E72D297353CC}">
                <c16:uniqueId val="{00000003-863D-491A-AB06-80C4140D98FD}"/>
              </c:ext>
            </c:extLst>
          </c:dPt>
          <c:dPt>
            <c:idx val="2"/>
            <c:bubble3D val="0"/>
            <c:spPr>
              <a:solidFill>
                <a:sysClr val="windowText" lastClr="000000"/>
              </a:solidFill>
            </c:spPr>
            <c:extLst>
              <c:ext xmlns:c16="http://schemas.microsoft.com/office/drawing/2014/chart" uri="{C3380CC4-5D6E-409C-BE32-E72D297353CC}">
                <c16:uniqueId val="{00000005-863D-491A-AB06-80C4140D98FD}"/>
              </c:ext>
            </c:extLst>
          </c:dPt>
          <c:dPt>
            <c:idx val="5"/>
            <c:bubble3D val="0"/>
            <c:extLst>
              <c:ext xmlns:c16="http://schemas.microsoft.com/office/drawing/2014/chart" uri="{C3380CC4-5D6E-409C-BE32-E72D297353CC}">
                <c16:uniqueId val="{00000006-863D-491A-AB06-80C4140D98FD}"/>
              </c:ext>
            </c:extLst>
          </c:dPt>
          <c:dPt>
            <c:idx val="6"/>
            <c:bubble3D val="0"/>
            <c:spPr>
              <a:solidFill>
                <a:srgbClr val="6E4932"/>
              </a:solidFill>
            </c:spPr>
            <c:extLst>
              <c:ext xmlns:c16="http://schemas.microsoft.com/office/drawing/2014/chart" uri="{C3380CC4-5D6E-409C-BE32-E72D297353CC}">
                <c16:uniqueId val="{00000008-863D-491A-AB06-80C4140D98FD}"/>
              </c:ext>
            </c:extLst>
          </c:dPt>
          <c:dPt>
            <c:idx val="7"/>
            <c:bubble3D val="0"/>
            <c:extLst>
              <c:ext xmlns:c16="http://schemas.microsoft.com/office/drawing/2014/chart" uri="{C3380CC4-5D6E-409C-BE32-E72D297353CC}">
                <c16:uniqueId val="{00000009-863D-491A-AB06-80C4140D98FD}"/>
              </c:ext>
            </c:extLst>
          </c:dPt>
          <c:dPt>
            <c:idx val="15"/>
            <c:bubble3D val="0"/>
            <c:spPr>
              <a:solidFill>
                <a:srgbClr val="EBE600"/>
              </a:solidFill>
            </c:spPr>
            <c:extLst>
              <c:ext xmlns:c16="http://schemas.microsoft.com/office/drawing/2014/chart" uri="{C3380CC4-5D6E-409C-BE32-E72D297353CC}">
                <c16:uniqueId val="{0000000B-863D-491A-AB06-80C4140D98FD}"/>
              </c:ext>
            </c:extLst>
          </c:dPt>
          <c:cat>
            <c:numRef>
              <c:f>'8.6'!$U$10:$U$25</c:f>
              <c:numCache>
                <c:formatCode>0.0%</c:formatCode>
                <c:ptCount val="16"/>
              </c:numCache>
            </c:numRef>
          </c:cat>
          <c:val>
            <c:numRef>
              <c:f>'8.6'!$P$10:$P$25</c:f>
              <c:numCache>
                <c:formatCode>0.0</c:formatCode>
                <c:ptCount val="16"/>
              </c:numCache>
            </c:numRef>
          </c:val>
          <c:extLst>
            <c:ext xmlns:c16="http://schemas.microsoft.com/office/drawing/2014/chart" uri="{C3380CC4-5D6E-409C-BE32-E72D297353CC}">
              <c16:uniqueId val="{0000000C-863D-491A-AB06-80C4140D98F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extLst>
              <c:ext xmlns:c16="http://schemas.microsoft.com/office/drawing/2014/chart" uri="{C3380CC4-5D6E-409C-BE32-E72D297353CC}">
                <c16:uniqueId val="{00000001-9873-4A6F-9B29-7304FFDDD914}"/>
              </c:ext>
            </c:extLst>
          </c:dPt>
          <c:dPt>
            <c:idx val="1"/>
            <c:bubble3D val="0"/>
            <c:spPr>
              <a:solidFill>
                <a:srgbClr val="EEECE1">
                  <a:lumMod val="50000"/>
                </a:srgbClr>
              </a:solidFill>
            </c:spPr>
            <c:extLst>
              <c:ext xmlns:c16="http://schemas.microsoft.com/office/drawing/2014/chart" uri="{C3380CC4-5D6E-409C-BE32-E72D297353CC}">
                <c16:uniqueId val="{00000003-9873-4A6F-9B29-7304FFDDD914}"/>
              </c:ext>
            </c:extLst>
          </c:dPt>
          <c:dPt>
            <c:idx val="2"/>
            <c:bubble3D val="0"/>
            <c:spPr>
              <a:solidFill>
                <a:sysClr val="windowText" lastClr="000000"/>
              </a:solidFill>
            </c:spPr>
            <c:extLst>
              <c:ext xmlns:c16="http://schemas.microsoft.com/office/drawing/2014/chart" uri="{C3380CC4-5D6E-409C-BE32-E72D297353CC}">
                <c16:uniqueId val="{00000005-9873-4A6F-9B29-7304FFDDD914}"/>
              </c:ext>
            </c:extLst>
          </c:dPt>
          <c:dPt>
            <c:idx val="6"/>
            <c:bubble3D val="0"/>
            <c:spPr>
              <a:solidFill>
                <a:srgbClr val="6E4932"/>
              </a:solidFill>
            </c:spPr>
            <c:extLst>
              <c:ext xmlns:c16="http://schemas.microsoft.com/office/drawing/2014/chart" uri="{C3380CC4-5D6E-409C-BE32-E72D297353CC}">
                <c16:uniqueId val="{00000007-9873-4A6F-9B29-7304FFDDD914}"/>
              </c:ext>
            </c:extLst>
          </c:dPt>
          <c:dPt>
            <c:idx val="15"/>
            <c:bubble3D val="0"/>
            <c:spPr>
              <a:solidFill>
                <a:srgbClr val="EBE600"/>
              </a:solidFill>
            </c:spPr>
            <c:extLst>
              <c:ext xmlns:c16="http://schemas.microsoft.com/office/drawing/2014/chart" uri="{C3380CC4-5D6E-409C-BE32-E72D297353CC}">
                <c16:uniqueId val="{00000009-9873-4A6F-9B29-7304FFDDD914}"/>
              </c:ext>
            </c:extLst>
          </c:dPt>
          <c:dLbls>
            <c:dLbl>
              <c:idx val="1"/>
              <c:layout>
                <c:manualLayout>
                  <c:x val="9.6212121212121096E-2"/>
                  <c:y val="-0.1382016036655212"/>
                </c:manualLayout>
              </c:layout>
              <c:numFmt formatCode="0.0%" sourceLinked="0"/>
              <c:spPr>
                <a:ln>
                  <a:noFill/>
                </a:ln>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delete val="1"/>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layout>
                <c:manualLayout>
                  <c:x val="0.19883838383838384"/>
                  <c:y val="-5.4553264604811066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0.11224747474747475"/>
                  <c:y val="0.16729667812142038"/>
                </c:manualLayout>
              </c:layout>
              <c:numFmt formatCode="0.0%" sourceLinked="0"/>
              <c:spPr>
                <a:ln>
                  <a:noFill/>
                </a:ln>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7318181818181819"/>
                  <c:y val="0.10183276059564719"/>
                </c:manualLayout>
              </c:layout>
              <c:numFmt formatCode="0.0%" sourceLinked="0"/>
              <c:spPr>
                <a:ln>
                  <a:noFill/>
                </a:ln>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18601035353535353"/>
                  <c:y val="3.6368843069874E-2"/>
                </c:manualLayout>
              </c:layout>
              <c:numFmt formatCode="0.0%" sourceLinked="0"/>
              <c:spPr>
                <a:ln>
                  <a:noFill/>
                </a:ln>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7638914141414141"/>
                  <c:y val="3.6368843069873331E-3"/>
                </c:manualLayout>
              </c:layout>
              <c:numFmt formatCode="0.0%" sourceLinked="0"/>
              <c:spPr>
                <a:ln>
                  <a:noFill/>
                </a:ln>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6490.9539109999996</c:v>
                </c:pt>
                <c:pt idx="1">
                  <c:v>537.84959400000002</c:v>
                </c:pt>
                <c:pt idx="2">
                  <c:v>9965.4769489999999</c:v>
                </c:pt>
                <c:pt idx="3">
                  <c:v>13.437288999999998</c:v>
                </c:pt>
                <c:pt idx="4">
                  <c:v>86.736321500000003</c:v>
                </c:pt>
                <c:pt idx="5">
                  <c:v>0.461175</c:v>
                </c:pt>
                <c:pt idx="6">
                  <c:v>40135.262667999996</c:v>
                </c:pt>
                <c:pt idx="7">
                  <c:v>233.99844000000002</c:v>
                </c:pt>
                <c:pt idx="8">
                  <c:v>0.238009</c:v>
                </c:pt>
                <c:pt idx="9">
                  <c:v>978.3297</c:v>
                </c:pt>
                <c:pt idx="10">
                  <c:v>89.595888000000002</c:v>
                </c:pt>
                <c:pt idx="11">
                  <c:v>2822.2576228742773</c:v>
                </c:pt>
                <c:pt idx="12">
                  <c:v>3938.267726</c:v>
                </c:pt>
                <c:pt idx="13">
                  <c:v>0</c:v>
                </c:pt>
                <c:pt idx="14">
                  <c:v>96.114485999999999</c:v>
                </c:pt>
                <c:pt idx="15">
                  <c:v>22154.512453939162</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F71-421B-B240-ACE84D48C9AE}"/>
              </c:ext>
            </c:extLst>
          </c:dPt>
          <c:cat>
            <c:numRef>
              <c:f>'8.6'!$U$28:$U$35</c:f>
              <c:numCache>
                <c:formatCode>#,##0.0</c:formatCode>
                <c:ptCount val="8"/>
              </c:numCache>
            </c:numRef>
          </c:cat>
          <c:val>
            <c:numRef>
              <c:f>'8.6'!$P$28:$P$35</c:f>
              <c:numCache>
                <c:formatCode>0.0</c:formatCode>
                <c:ptCount val="8"/>
              </c:numCache>
            </c:numRef>
          </c:val>
          <c:extLst>
            <c:ext xmlns:c16="http://schemas.microsoft.com/office/drawing/2014/chart" uri="{C3380CC4-5D6E-409C-BE32-E72D297353CC}">
              <c16:uniqueId val="{00000001-0F71-421B-B240-ACE84D48C9A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'8.7'!$A$27</c:f>
              <c:strCache>
                <c:ptCount val="1"/>
                <c:pt idx="0">
                  <c:v>Průmysl</c:v>
                </c:pt>
              </c:strCache>
            </c:strRef>
          </c:tx>
          <c:invertIfNegative val="0"/>
          <c:val>
            <c:numRef>
              <c:f>'8.7'!$B$27:$M$27</c:f>
              <c:numCache>
                <c:formatCode>#,##0.0</c:formatCode>
                <c:ptCount val="12"/>
                <c:pt idx="0">
                  <c:v>27.413133999999999</c:v>
                </c:pt>
                <c:pt idx="1">
                  <c:v>20.075994999999999</c:v>
                </c:pt>
                <c:pt idx="2">
                  <c:v>16.343301999999998</c:v>
                </c:pt>
                <c:pt idx="3">
                  <c:v>15.833817</c:v>
                </c:pt>
                <c:pt idx="4">
                  <c:v>15.225761</c:v>
                </c:pt>
                <c:pt idx="5">
                  <c:v>5.1624930000000004</c:v>
                </c:pt>
                <c:pt idx="6">
                  <c:v>4.1763519999999996</c:v>
                </c:pt>
                <c:pt idx="7">
                  <c:v>4.580125999999999</c:v>
                </c:pt>
                <c:pt idx="8">
                  <c:v>8.820271</c:v>
                </c:pt>
                <c:pt idx="9">
                  <c:v>9.7785759999999993</c:v>
                </c:pt>
                <c:pt idx="10">
                  <c:v>23.661361999999997</c:v>
                </c:pt>
                <c:pt idx="11">
                  <c:v>25.260240000000003</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val>
            <c:numRef>
              <c:f>'8.7'!$B$28:$M$28</c:f>
              <c:numCache>
                <c:formatCode>#,##0.0</c:formatCode>
                <c:ptCount val="12"/>
                <c:pt idx="0">
                  <c:v>1.256</c:v>
                </c:pt>
                <c:pt idx="1">
                  <c:v>0.95599999999999996</c:v>
                </c:pt>
                <c:pt idx="2">
                  <c:v>0.75900000000000001</c:v>
                </c:pt>
                <c:pt idx="3">
                  <c:v>0.498</c:v>
                </c:pt>
                <c:pt idx="4">
                  <c:v>0.38500000000000001</c:v>
                </c:pt>
                <c:pt idx="5">
                  <c:v>6.4000000000000001E-2</c:v>
                </c:pt>
                <c:pt idx="6">
                  <c:v>5.1999999999999998E-2</c:v>
                </c:pt>
                <c:pt idx="7">
                  <c:v>5.1999999999999998E-2</c:v>
                </c:pt>
                <c:pt idx="8">
                  <c:v>0.1</c:v>
                </c:pt>
                <c:pt idx="9">
                  <c:v>0.47399999999999998</c:v>
                </c:pt>
                <c:pt idx="10">
                  <c:v>0.71799999999999997</c:v>
                </c:pt>
                <c:pt idx="11">
                  <c:v>0.81799999999999995</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val>
            <c:numRef>
              <c:f>'8.7'!$B$29:$M$29</c:f>
              <c:numCache>
                <c:formatCode>#,##0.0</c:formatCode>
                <c:ptCount val="12"/>
                <c:pt idx="0">
                  <c:v>1.7729999999999999</c:v>
                </c:pt>
                <c:pt idx="1">
                  <c:v>1.33</c:v>
                </c:pt>
                <c:pt idx="2">
                  <c:v>1.0620000000000001</c:v>
                </c:pt>
                <c:pt idx="3">
                  <c:v>0.72</c:v>
                </c:pt>
                <c:pt idx="4">
                  <c:v>0.34300000000000003</c:v>
                </c:pt>
                <c:pt idx="5">
                  <c:v>1E-3</c:v>
                </c:pt>
                <c:pt idx="6">
                  <c:v>0</c:v>
                </c:pt>
                <c:pt idx="7">
                  <c:v>0</c:v>
                </c:pt>
                <c:pt idx="8">
                  <c:v>6.2E-2</c:v>
                </c:pt>
                <c:pt idx="9">
                  <c:v>0.41399999999999998</c:v>
                </c:pt>
                <c:pt idx="10">
                  <c:v>0.68100000000000005</c:v>
                </c:pt>
                <c:pt idx="11">
                  <c:v>1.01</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val>
            <c:numRef>
              <c:f>'8.7'!$B$30:$M$30</c:f>
              <c:numCache>
                <c:formatCode>#,##0.0</c:formatCode>
                <c:ptCount val="12"/>
                <c:pt idx="0">
                  <c:v>0.21430000000000002</c:v>
                </c:pt>
                <c:pt idx="1">
                  <c:v>0.155</c:v>
                </c:pt>
                <c:pt idx="2">
                  <c:v>0.1026</c:v>
                </c:pt>
                <c:pt idx="3">
                  <c:v>4.7200000000000006E-2</c:v>
                </c:pt>
                <c:pt idx="4">
                  <c:v>5.8999999999999997E-2</c:v>
                </c:pt>
                <c:pt idx="5">
                  <c:v>3.0000000000000001E-3</c:v>
                </c:pt>
                <c:pt idx="6">
                  <c:v>2.5999999999999999E-2</c:v>
                </c:pt>
                <c:pt idx="7">
                  <c:v>3.0000000000000001E-3</c:v>
                </c:pt>
                <c:pt idx="8">
                  <c:v>1.2E-2</c:v>
                </c:pt>
                <c:pt idx="9">
                  <c:v>4.7E-2</c:v>
                </c:pt>
                <c:pt idx="10">
                  <c:v>0.25</c:v>
                </c:pt>
                <c:pt idx="11">
                  <c:v>0.32839999999999997</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invertIfNegative val="0"/>
          <c:val>
            <c:numRef>
              <c:f>'8.7'!$B$31:$M$31</c:f>
              <c:numCache>
                <c:formatCode>#,##0.0</c:formatCode>
                <c:ptCount val="12"/>
                <c:pt idx="0">
                  <c:v>1.60799</c:v>
                </c:pt>
                <c:pt idx="1">
                  <c:v>1.3769400000000001</c:v>
                </c:pt>
                <c:pt idx="2">
                  <c:v>1.46506</c:v>
                </c:pt>
                <c:pt idx="3">
                  <c:v>1.1212</c:v>
                </c:pt>
                <c:pt idx="4">
                  <c:v>1.0950199999999999</c:v>
                </c:pt>
                <c:pt idx="5">
                  <c:v>0.94396999999999998</c:v>
                </c:pt>
                <c:pt idx="6">
                  <c:v>0.78486999999999996</c:v>
                </c:pt>
                <c:pt idx="7">
                  <c:v>0.67708000000000002</c:v>
                </c:pt>
                <c:pt idx="8">
                  <c:v>0.83428000000000002</c:v>
                </c:pt>
                <c:pt idx="9">
                  <c:v>0.73154999999999992</c:v>
                </c:pt>
                <c:pt idx="10">
                  <c:v>0.94513000000000003</c:v>
                </c:pt>
                <c:pt idx="11">
                  <c:v>1.2087000000000001</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invertIfNegative val="0"/>
          <c:val>
            <c:numRef>
              <c:f>'8.7'!$B$32:$M$32</c:f>
              <c:numCache>
                <c:formatCode>#,##0.0</c:formatCode>
                <c:ptCount val="12"/>
                <c:pt idx="0">
                  <c:v>177.45374299999995</c:v>
                </c:pt>
                <c:pt idx="1">
                  <c:v>136.047922</c:v>
                </c:pt>
                <c:pt idx="2">
                  <c:v>120.60693299999998</c:v>
                </c:pt>
                <c:pt idx="3">
                  <c:v>79.522771000000006</c:v>
                </c:pt>
                <c:pt idx="4">
                  <c:v>72.234821999999994</c:v>
                </c:pt>
                <c:pt idx="5">
                  <c:v>26.801080000000002</c:v>
                </c:pt>
                <c:pt idx="6">
                  <c:v>26.844607000000003</c:v>
                </c:pt>
                <c:pt idx="7">
                  <c:v>25.565080999999999</c:v>
                </c:pt>
                <c:pt idx="8">
                  <c:v>48.041617000000002</c:v>
                </c:pt>
                <c:pt idx="9">
                  <c:v>81.280102999999997</c:v>
                </c:pt>
                <c:pt idx="10">
                  <c:v>116.03399899999998</c:v>
                </c:pt>
                <c:pt idx="11">
                  <c:v>148.63008000000005</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invertIfNegative val="0"/>
          <c:val>
            <c:numRef>
              <c:f>'8.7'!$B$33:$M$33</c:f>
              <c:numCache>
                <c:formatCode>#,##0.0</c:formatCode>
                <c:ptCount val="12"/>
                <c:pt idx="0">
                  <c:v>101.10963900000002</c:v>
                </c:pt>
                <c:pt idx="1">
                  <c:v>80.695411000000007</c:v>
                </c:pt>
                <c:pt idx="2">
                  <c:v>67.467224999999999</c:v>
                </c:pt>
                <c:pt idx="3">
                  <c:v>41.762159000000011</c:v>
                </c:pt>
                <c:pt idx="4">
                  <c:v>36.667866999999987</c:v>
                </c:pt>
                <c:pt idx="5">
                  <c:v>10.051426999999997</c:v>
                </c:pt>
                <c:pt idx="6">
                  <c:v>9.4536440000000006</c:v>
                </c:pt>
                <c:pt idx="7">
                  <c:v>9.8003730000000022</c:v>
                </c:pt>
                <c:pt idx="8">
                  <c:v>19.551132000000003</c:v>
                </c:pt>
                <c:pt idx="9">
                  <c:v>41.652389999999997</c:v>
                </c:pt>
                <c:pt idx="10">
                  <c:v>62.767239000000004</c:v>
                </c:pt>
                <c:pt idx="11">
                  <c:v>75.034969000000004</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invertIfNegative val="0"/>
          <c:val>
            <c:numRef>
              <c:f>'8.7'!$B$34:$M$34</c:f>
              <c:numCache>
                <c:formatCode>#,##0.0</c:formatCode>
                <c:ptCount val="12"/>
                <c:pt idx="0">
                  <c:v>10.501569999999999</c:v>
                </c:pt>
                <c:pt idx="1">
                  <c:v>8.3224</c:v>
                </c:pt>
                <c:pt idx="2">
                  <c:v>6.7874300000000005</c:v>
                </c:pt>
                <c:pt idx="3">
                  <c:v>4.8617229999999996</c:v>
                </c:pt>
                <c:pt idx="4">
                  <c:v>3.8004199999999999</c:v>
                </c:pt>
                <c:pt idx="5">
                  <c:v>1.367235</c:v>
                </c:pt>
                <c:pt idx="6">
                  <c:v>1.403024</c:v>
                </c:pt>
                <c:pt idx="7">
                  <c:v>1.3300719999999999</c:v>
                </c:pt>
                <c:pt idx="8">
                  <c:v>2.3655059999999999</c:v>
                </c:pt>
                <c:pt idx="9">
                  <c:v>1.1542809999999999</c:v>
                </c:pt>
                <c:pt idx="10">
                  <c:v>1.8063420000000001</c:v>
                </c:pt>
                <c:pt idx="11">
                  <c:v>2.2257029999999998</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150"/>
        <c:overlap val="100"/>
        <c:axId val="419055872"/>
        <c:axId val="419069952"/>
      </c:barChart>
      <c:catAx>
        <c:axId val="419055872"/>
        <c:scaling>
          <c:orientation val="minMax"/>
        </c:scaling>
        <c:delete val="0"/>
        <c:axPos val="b"/>
        <c:numFmt formatCode="General" sourceLinked="1"/>
        <c:majorTickMark val="none"/>
        <c:minorTickMark val="none"/>
        <c:tickLblPos val="nextTo"/>
        <c:txPr>
          <a:bodyPr/>
          <a:lstStyle/>
          <a:p>
            <a:pPr>
              <a:defRPr sz="900"/>
            </a:pPr>
            <a:endParaRPr lang="cs-CZ"/>
          </a:p>
        </c:txPr>
        <c:crossAx val="419069952"/>
        <c:crosses val="autoZero"/>
        <c:auto val="1"/>
        <c:lblAlgn val="ctr"/>
        <c:lblOffset val="100"/>
        <c:noMultiLvlLbl val="0"/>
      </c:catAx>
      <c:valAx>
        <c:axId val="419069952"/>
        <c:scaling>
          <c:orientation val="minMax"/>
          <c:max val="4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419055872"/>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'8.7'!$M$39</c:f>
              <c:strCache>
                <c:ptCount val="1"/>
                <c:pt idx="0">
                  <c:v>Instalovaný výkon</c:v>
                </c:pt>
              </c:strCache>
            </c:strRef>
          </c:tx>
          <c:invertIfNegative val="0"/>
          <c:val>
            <c:numRef>
              <c:f>'8.7'!$N$39</c:f>
              <c:numCache>
                <c:formatCode>0.0%</c:formatCode>
                <c:ptCount val="1"/>
                <c:pt idx="0">
                  <c:v>1.4223568283909348E-2</c:v>
                </c:pt>
              </c:numCache>
            </c:numRef>
          </c:val>
          <c:extLst>
            <c:ext xmlns:c16="http://schemas.microsoft.com/office/drawing/2014/chart" uri="{C3380CC4-5D6E-409C-BE32-E72D297353CC}">
              <c16:uniqueId val="{00000000-CEA9-4A0F-82BA-035962860AF3}"/>
            </c:ext>
          </c:extLst>
        </c:ser>
        <c:ser>
          <c:idx val="1"/>
          <c:order val="1"/>
          <c:tx>
            <c:strRef>
              <c:f>'8.7'!$M$40</c:f>
              <c:strCache>
                <c:ptCount val="1"/>
                <c:pt idx="0">
                  <c:v>Výroba tepla brutto</c:v>
                </c:pt>
              </c:strCache>
            </c:strRef>
          </c:tx>
          <c:invertIfNegative val="0"/>
          <c:val>
            <c:numRef>
              <c:f>'8.7'!$N$40</c:f>
              <c:numCache>
                <c:formatCode>0.0%</c:formatCode>
                <c:ptCount val="1"/>
                <c:pt idx="0">
                  <c:v>1.5898181277321927E-2</c:v>
                </c:pt>
              </c:numCache>
            </c:numRef>
          </c:val>
          <c:extLst>
            <c:ext xmlns:c16="http://schemas.microsoft.com/office/drawing/2014/chart" uri="{C3380CC4-5D6E-409C-BE32-E72D297353CC}">
              <c16:uniqueId val="{00000001-CEA9-4A0F-82BA-035962860AF3}"/>
            </c:ext>
          </c:extLst>
        </c:ser>
        <c:ser>
          <c:idx val="2"/>
          <c:order val="2"/>
          <c:tx>
            <c:strRef>
              <c:f>'8.7'!$M$41</c:f>
              <c:strCache>
                <c:ptCount val="1"/>
                <c:pt idx="0">
                  <c:v>Dodávky tepla</c:v>
                </c:pt>
              </c:strCache>
            </c:strRef>
          </c:tx>
          <c:invertIfNegative val="0"/>
          <c:val>
            <c:numRef>
              <c:f>'8.7'!$N$41</c:f>
              <c:numCache>
                <c:formatCode>0.0%</c:formatCode>
                <c:ptCount val="1"/>
                <c:pt idx="0">
                  <c:v>2.4684398040046421E-2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419100928"/>
        <c:axId val="470294528"/>
      </c:barChart>
      <c:catAx>
        <c:axId val="419100928"/>
        <c:scaling>
          <c:orientation val="maxMin"/>
        </c:scaling>
        <c:delete val="0"/>
        <c:axPos val="l"/>
        <c:numFmt formatCode="General" sourceLinked="1"/>
        <c:majorTickMark val="none"/>
        <c:minorTickMark val="none"/>
        <c:tickLblPos val="none"/>
        <c:crossAx val="470294528"/>
        <c:crosses val="autoZero"/>
        <c:auto val="1"/>
        <c:lblAlgn val="ctr"/>
        <c:lblOffset val="100"/>
        <c:noMultiLvlLbl val="0"/>
      </c:catAx>
      <c:valAx>
        <c:axId val="47029452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1910092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'8.7'!$A$10</c:f>
              <c:strCache>
                <c:ptCount val="1"/>
                <c:pt idx="0">
                  <c:v>Biomasa</c:v>
                </c:pt>
              </c:strCache>
            </c:strRef>
          </c:tx>
          <c:spPr>
            <a:solidFill>
              <a:schemeClr val="accent3">
                <a:lumMod val="75000"/>
              </a:schemeClr>
            </a:solidFill>
          </c:spPr>
          <c:invertIfNegative val="0"/>
          <c:val>
            <c:numRef>
              <c:f>'8.7'!$B$10:$M$10</c:f>
              <c:numCache>
                <c:formatCode>#,##0.0</c:formatCode>
                <c:ptCount val="12"/>
                <c:pt idx="0">
                  <c:v>0.12303</c:v>
                </c:pt>
                <c:pt idx="1">
                  <c:v>4.1180000000000001E-2</c:v>
                </c:pt>
                <c:pt idx="2">
                  <c:v>3.4930000000000003E-2</c:v>
                </c:pt>
                <c:pt idx="3">
                  <c:v>0</c:v>
                </c:pt>
                <c:pt idx="4">
                  <c:v>0</c:v>
                </c:pt>
                <c:pt idx="5">
                  <c:v>0</c:v>
                </c:pt>
                <c:pt idx="6">
                  <c:v>0</c:v>
                </c:pt>
                <c:pt idx="7">
                  <c:v>0</c:v>
                </c:pt>
                <c:pt idx="8">
                  <c:v>0.26624999999999999</c:v>
                </c:pt>
                <c:pt idx="9">
                  <c:v>2.4261939999999997</c:v>
                </c:pt>
                <c:pt idx="10">
                  <c:v>3.4555899999999999</c:v>
                </c:pt>
                <c:pt idx="11">
                  <c:v>4.5006679999999992</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chemeClr val="bg2">
                <a:lumMod val="50000"/>
              </a:schemeClr>
            </a:solidFill>
          </c:spPr>
          <c:invertIfNegative val="0"/>
          <c:val>
            <c:numRef>
              <c:f>'8.7'!$B$11:$M$11</c:f>
              <c:numCache>
                <c:formatCode>#,##0.0</c:formatCode>
                <c:ptCount val="12"/>
                <c:pt idx="0">
                  <c:v>1.60799</c:v>
                </c:pt>
                <c:pt idx="1">
                  <c:v>1.3769400000000001</c:v>
                </c:pt>
                <c:pt idx="2">
                  <c:v>1.46506</c:v>
                </c:pt>
                <c:pt idx="3">
                  <c:v>1.1212</c:v>
                </c:pt>
                <c:pt idx="4">
                  <c:v>1.0950199999999999</c:v>
                </c:pt>
                <c:pt idx="5">
                  <c:v>0.94396999999999998</c:v>
                </c:pt>
                <c:pt idx="6">
                  <c:v>0.78486999999999996</c:v>
                </c:pt>
                <c:pt idx="7">
                  <c:v>0.67708000000000002</c:v>
                </c:pt>
                <c:pt idx="8">
                  <c:v>0.83428000000000002</c:v>
                </c:pt>
                <c:pt idx="9">
                  <c:v>0.73154999999999992</c:v>
                </c:pt>
                <c:pt idx="10">
                  <c:v>0.94513000000000003</c:v>
                </c:pt>
                <c:pt idx="11">
                  <c:v>1.2087000000000001</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chemeClr val="tx1"/>
            </a:solidFill>
          </c:spPr>
          <c:invertIfNegative val="0"/>
          <c:val>
            <c:numRef>
              <c:f>'8.7'!$B$12:$M$12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invertIfNegative val="0"/>
          <c:val>
            <c:numRef>
              <c:f>'8.7'!$B$13:$M$13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invertIfNegative val="0"/>
          <c:val>
            <c:numRef>
              <c:f>'8.7'!$B$14:$M$14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invertIfNegative val="0"/>
          <c:val>
            <c:numRef>
              <c:f>'8.7'!$B$15:$M$15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6E4932"/>
            </a:solidFill>
          </c:spPr>
          <c:invertIfNegative val="0"/>
          <c:val>
            <c:numRef>
              <c:f>'8.7'!$B$16:$M$16</c:f>
              <c:numCache>
                <c:formatCode>#,##0.0</c:formatCode>
                <c:ptCount val="12"/>
                <c:pt idx="0">
                  <c:v>17.541880000000003</c:v>
                </c:pt>
                <c:pt idx="1">
                  <c:v>14.132779999999999</c:v>
                </c:pt>
                <c:pt idx="2">
                  <c:v>12.140619999999998</c:v>
                </c:pt>
                <c:pt idx="3">
                  <c:v>9.6580870000000001</c:v>
                </c:pt>
                <c:pt idx="4">
                  <c:v>7.2505200000000007</c:v>
                </c:pt>
                <c:pt idx="5">
                  <c:v>2.456</c:v>
                </c:pt>
                <c:pt idx="6">
                  <c:v>3.3871599999999997</c:v>
                </c:pt>
                <c:pt idx="7">
                  <c:v>2.157</c:v>
                </c:pt>
                <c:pt idx="8">
                  <c:v>4.16</c:v>
                </c:pt>
                <c:pt idx="9">
                  <c:v>5.6765150000000002</c:v>
                </c:pt>
                <c:pt idx="10">
                  <c:v>7.8754900000000001</c:v>
                </c:pt>
                <c:pt idx="11">
                  <c:v>10.230691</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invertIfNegative val="0"/>
          <c:val>
            <c:numRef>
              <c:f>'8.7'!$B$17:$M$17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invertIfNegative val="0"/>
          <c:val>
            <c:numRef>
              <c:f>'8.7'!$B$18:$M$18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invertIfNegative val="0"/>
          <c:val>
            <c:numRef>
              <c:f>'8.7'!$B$19:$M$19</c:f>
              <c:numCache>
                <c:formatCode>#,##0.0</c:formatCode>
                <c:ptCount val="12"/>
                <c:pt idx="0">
                  <c:v>0.41299999999999998</c:v>
                </c:pt>
                <c:pt idx="1">
                  <c:v>0.39579999999999999</c:v>
                </c:pt>
                <c:pt idx="2">
                  <c:v>0.42799999999999999</c:v>
                </c:pt>
                <c:pt idx="3">
                  <c:v>0.33939999999999998</c:v>
                </c:pt>
                <c:pt idx="4">
                  <c:v>5.8400000000000001E-2</c:v>
                </c:pt>
                <c:pt idx="5">
                  <c:v>2.1299999999999999E-2</c:v>
                </c:pt>
                <c:pt idx="6">
                  <c:v>8.6900000000000005E-2</c:v>
                </c:pt>
                <c:pt idx="7">
                  <c:v>0.1138</c:v>
                </c:pt>
                <c:pt idx="8">
                  <c:v>0.17100000000000001</c:v>
                </c:pt>
                <c:pt idx="9">
                  <c:v>0.3135</c:v>
                </c:pt>
                <c:pt idx="10">
                  <c:v>0.34260000000000002</c:v>
                </c:pt>
                <c:pt idx="11">
                  <c:v>0.39629999999999999</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invertIfNegative val="0"/>
          <c:val>
            <c:numRef>
              <c:f>'8.7'!$B$20:$M$20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invertIfNegative val="0"/>
          <c:val>
            <c:numRef>
              <c:f>'8.7'!$B$21:$M$21</c:f>
              <c:numCache>
                <c:formatCode>#,##0.0</c:formatCode>
                <c:ptCount val="12"/>
                <c:pt idx="0">
                  <c:v>70.361000000000004</c:v>
                </c:pt>
                <c:pt idx="1">
                  <c:v>58.869</c:v>
                </c:pt>
                <c:pt idx="2">
                  <c:v>64.492999999999995</c:v>
                </c:pt>
                <c:pt idx="3">
                  <c:v>60.002000000000002</c:v>
                </c:pt>
                <c:pt idx="4">
                  <c:v>26.853000000000002</c:v>
                </c:pt>
                <c:pt idx="5">
                  <c:v>23.709</c:v>
                </c:pt>
                <c:pt idx="6">
                  <c:v>29.518999999999998</c:v>
                </c:pt>
                <c:pt idx="7">
                  <c:v>28.998000000000001</c:v>
                </c:pt>
                <c:pt idx="8">
                  <c:v>36.716999999999999</c:v>
                </c:pt>
                <c:pt idx="9">
                  <c:v>37.073999999999998</c:v>
                </c:pt>
                <c:pt idx="10">
                  <c:v>63.563000000000002</c:v>
                </c:pt>
                <c:pt idx="11">
                  <c:v>65.576999999999998</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invertIfNegative val="0"/>
          <c:val>
            <c:numRef>
              <c:f>'8.7'!$B$22:$M$22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invertIfNegative val="0"/>
          <c:val>
            <c:numRef>
              <c:f>'8.7'!$B$23:$M$23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invertIfNegative val="0"/>
          <c:val>
            <c:numRef>
              <c:f>'8.7'!$B$24:$M$24</c:f>
              <c:numCache>
                <c:formatCode>#,##0.0</c:formatCode>
                <c:ptCount val="12"/>
                <c:pt idx="0">
                  <c:v>0</c:v>
                </c:pt>
                <c:pt idx="1">
                  <c:v>0.48896200000000006</c:v>
                </c:pt>
                <c:pt idx="2">
                  <c:v>0.1782</c:v>
                </c:pt>
                <c:pt idx="3">
                  <c:v>0</c:v>
                </c:pt>
                <c:pt idx="4">
                  <c:v>0</c:v>
                </c:pt>
                <c:pt idx="5">
                  <c:v>0</c:v>
                </c:pt>
                <c:pt idx="6">
                  <c:v>0</c:v>
                </c:pt>
                <c:pt idx="7">
                  <c:v>0</c:v>
                </c:pt>
                <c:pt idx="8">
                  <c:v>0</c:v>
                </c:pt>
                <c:pt idx="9">
                  <c:v>0.85454999999999992</c:v>
                </c:pt>
                <c:pt idx="10">
                  <c:v>0.67391999999999996</c:v>
                </c:pt>
                <c:pt idx="11">
                  <c:v>0</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solidFill>
              <a:srgbClr val="EBE600"/>
            </a:solidFill>
          </c:spPr>
          <c:invertIfNegative val="0"/>
          <c:val>
            <c:numRef>
              <c:f>'8.7'!$B$25:$M$25</c:f>
              <c:numCache>
                <c:formatCode>#,##0.0</c:formatCode>
                <c:ptCount val="12"/>
                <c:pt idx="0">
                  <c:v>263.38574566809672</c:v>
                </c:pt>
                <c:pt idx="1">
                  <c:v>197.58681514386438</c:v>
                </c:pt>
                <c:pt idx="2">
                  <c:v>166.10552575991446</c:v>
                </c:pt>
                <c:pt idx="3">
                  <c:v>100.32267111392306</c:v>
                </c:pt>
                <c:pt idx="4">
                  <c:v>117.49694124752376</c:v>
                </c:pt>
                <c:pt idx="5">
                  <c:v>36.820410420491712</c:v>
                </c:pt>
                <c:pt idx="6">
                  <c:v>31.02774521210554</c:v>
                </c:pt>
                <c:pt idx="7">
                  <c:v>31.407782705696611</c:v>
                </c:pt>
                <c:pt idx="8">
                  <c:v>58.564477164739102</c:v>
                </c:pt>
                <c:pt idx="9">
                  <c:v>113.85330787079161</c:v>
                </c:pt>
                <c:pt idx="10">
                  <c:v>152.30814956131525</c:v>
                </c:pt>
                <c:pt idx="11">
                  <c:v>200.76182923435857</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150"/>
        <c:overlap val="100"/>
        <c:axId val="470370560"/>
        <c:axId val="470376448"/>
      </c:barChart>
      <c:catAx>
        <c:axId val="470370560"/>
        <c:scaling>
          <c:orientation val="minMax"/>
        </c:scaling>
        <c:delete val="0"/>
        <c:axPos val="b"/>
        <c:numFmt formatCode="General" sourceLinked="1"/>
        <c:majorTickMark val="none"/>
        <c:minorTickMark val="none"/>
        <c:tickLblPos val="nextTo"/>
        <c:txPr>
          <a:bodyPr/>
          <a:lstStyle/>
          <a:p>
            <a:pPr>
              <a:defRPr sz="900"/>
            </a:pPr>
            <a:endParaRPr lang="cs-CZ"/>
          </a:p>
        </c:txPr>
        <c:crossAx val="470376448"/>
        <c:crosses val="autoZero"/>
        <c:auto val="1"/>
        <c:lblAlgn val="ctr"/>
        <c:lblOffset val="100"/>
        <c:noMultiLvlLbl val="0"/>
      </c:catAx>
      <c:valAx>
        <c:axId val="470376448"/>
        <c:scaling>
          <c:orientation val="minMax"/>
          <c:max val="4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470370560"/>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DE4D-476D-97B7-9A1B337F1446}"/>
              </c:ext>
            </c:extLst>
          </c:dPt>
          <c:dPt>
            <c:idx val="1"/>
            <c:bubble3D val="0"/>
            <c:spPr>
              <a:solidFill>
                <a:srgbClr val="EEECE1">
                  <a:lumMod val="50000"/>
                </a:srgbClr>
              </a:solidFill>
            </c:spPr>
            <c:extLst>
              <c:ext xmlns:c16="http://schemas.microsoft.com/office/drawing/2014/chart" uri="{C3380CC4-5D6E-409C-BE32-E72D297353CC}">
                <c16:uniqueId val="{00000003-DE4D-476D-97B7-9A1B337F1446}"/>
              </c:ext>
            </c:extLst>
          </c:dPt>
          <c:dPt>
            <c:idx val="2"/>
            <c:bubble3D val="0"/>
            <c:spPr>
              <a:solidFill>
                <a:sysClr val="windowText" lastClr="000000"/>
              </a:solidFill>
            </c:spPr>
            <c:extLst>
              <c:ext xmlns:c16="http://schemas.microsoft.com/office/drawing/2014/chart" uri="{C3380CC4-5D6E-409C-BE32-E72D297353CC}">
                <c16:uniqueId val="{00000005-DE4D-476D-97B7-9A1B337F1446}"/>
              </c:ext>
            </c:extLst>
          </c:dPt>
          <c:dPt>
            <c:idx val="5"/>
            <c:bubble3D val="0"/>
            <c:extLst>
              <c:ext xmlns:c16="http://schemas.microsoft.com/office/drawing/2014/chart" uri="{C3380CC4-5D6E-409C-BE32-E72D297353CC}">
                <c16:uniqueId val="{00000006-DE4D-476D-97B7-9A1B337F1446}"/>
              </c:ext>
            </c:extLst>
          </c:dPt>
          <c:dPt>
            <c:idx val="6"/>
            <c:bubble3D val="0"/>
            <c:spPr>
              <a:solidFill>
                <a:srgbClr val="6E4932"/>
              </a:solidFill>
            </c:spPr>
            <c:extLst>
              <c:ext xmlns:c16="http://schemas.microsoft.com/office/drawing/2014/chart" uri="{C3380CC4-5D6E-409C-BE32-E72D297353CC}">
                <c16:uniqueId val="{00000008-DE4D-476D-97B7-9A1B337F1446}"/>
              </c:ext>
            </c:extLst>
          </c:dPt>
          <c:dPt>
            <c:idx val="7"/>
            <c:bubble3D val="0"/>
            <c:extLst>
              <c:ext xmlns:c16="http://schemas.microsoft.com/office/drawing/2014/chart" uri="{C3380CC4-5D6E-409C-BE32-E72D297353CC}">
                <c16:uniqueId val="{00000009-DE4D-476D-97B7-9A1B337F1446}"/>
              </c:ext>
            </c:extLst>
          </c:dPt>
          <c:dPt>
            <c:idx val="15"/>
            <c:bubble3D val="0"/>
            <c:spPr>
              <a:solidFill>
                <a:srgbClr val="EBE600"/>
              </a:solidFill>
            </c:spPr>
            <c:extLst>
              <c:ext xmlns:c16="http://schemas.microsoft.com/office/drawing/2014/chart" uri="{C3380CC4-5D6E-409C-BE32-E72D297353CC}">
                <c16:uniqueId val="{0000000B-DE4D-476D-97B7-9A1B337F1446}"/>
              </c:ext>
            </c:extLst>
          </c:dPt>
          <c:cat>
            <c:numRef>
              <c:f>'8.7'!$U$10:$U$25</c:f>
              <c:numCache>
                <c:formatCode>0.0%</c:formatCode>
                <c:ptCount val="16"/>
              </c:numCache>
            </c:numRef>
          </c:cat>
          <c:val>
            <c:numRef>
              <c:f>'8.7'!$P$10:$P$25</c:f>
              <c:numCache>
                <c:formatCode>0.0</c:formatCode>
                <c:ptCount val="16"/>
              </c:numCache>
            </c:numRef>
          </c:val>
          <c:extLst>
            <c:ext xmlns:c16="http://schemas.microsoft.com/office/drawing/2014/chart" uri="{C3380CC4-5D6E-409C-BE32-E72D297353CC}">
              <c16:uniqueId val="{0000000C-DE4D-476D-97B7-9A1B337F144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CA45-4E1F-A9E3-1F931E9BB7C3}"/>
              </c:ext>
            </c:extLst>
          </c:dPt>
          <c:cat>
            <c:numRef>
              <c:f>'8.7'!$U$27:$U$34</c:f>
              <c:numCache>
                <c:formatCode>#,##0.0</c:formatCode>
                <c:ptCount val="8"/>
              </c:numCache>
            </c:numRef>
          </c:cat>
          <c:val>
            <c:numRef>
              <c:f>'8.7'!$P$27:$P$34</c:f>
              <c:numCache>
                <c:formatCode>0.0</c:formatCode>
                <c:ptCount val="8"/>
              </c:numCache>
            </c:numRef>
          </c:val>
          <c:extLst>
            <c:ext xmlns:c16="http://schemas.microsoft.com/office/drawing/2014/chart" uri="{C3380CC4-5D6E-409C-BE32-E72D297353CC}">
              <c16:uniqueId val="{00000001-CA45-4E1F-A9E3-1F931E9BB7C3}"/>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'8.8'!$A$27</c:f>
              <c:strCache>
                <c:ptCount val="1"/>
                <c:pt idx="0">
                  <c:v>Průmysl</c:v>
                </c:pt>
              </c:strCache>
            </c:strRef>
          </c:tx>
          <c:invertIfNegative val="0"/>
          <c:val>
            <c:numRef>
              <c:f>'8.8'!$B$27:$M$27</c:f>
              <c:numCache>
                <c:formatCode>#,##0.0</c:formatCode>
                <c:ptCount val="12"/>
                <c:pt idx="0">
                  <c:v>852.01313100000004</c:v>
                </c:pt>
                <c:pt idx="1">
                  <c:v>652.40371900000002</c:v>
                </c:pt>
                <c:pt idx="2">
                  <c:v>580.89513999999997</c:v>
                </c:pt>
                <c:pt idx="3">
                  <c:v>441.790502</c:v>
                </c:pt>
                <c:pt idx="4">
                  <c:v>397.49710140000008</c:v>
                </c:pt>
                <c:pt idx="5">
                  <c:v>269.049103</c:v>
                </c:pt>
                <c:pt idx="6">
                  <c:v>267.47338999999999</c:v>
                </c:pt>
                <c:pt idx="7">
                  <c:v>252.16013900000002</c:v>
                </c:pt>
                <c:pt idx="8">
                  <c:v>284.89562800000004</c:v>
                </c:pt>
                <c:pt idx="9">
                  <c:v>426.64702399999999</c:v>
                </c:pt>
                <c:pt idx="10">
                  <c:v>522.63596299999995</c:v>
                </c:pt>
                <c:pt idx="11">
                  <c:v>606.10806600000001</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val>
            <c:numRef>
              <c:f>'8.8'!$B$28:$M$28</c:f>
              <c:numCache>
                <c:formatCode>#,##0.0</c:formatCode>
                <c:ptCount val="12"/>
                <c:pt idx="0">
                  <c:v>136.643036</c:v>
                </c:pt>
                <c:pt idx="1">
                  <c:v>102.53853100000001</c:v>
                </c:pt>
                <c:pt idx="2">
                  <c:v>89.552568999999991</c:v>
                </c:pt>
                <c:pt idx="3">
                  <c:v>62.960163000000001</c:v>
                </c:pt>
                <c:pt idx="4">
                  <c:v>47.805653000000007</c:v>
                </c:pt>
                <c:pt idx="5">
                  <c:v>30.972236000000002</c:v>
                </c:pt>
                <c:pt idx="6">
                  <c:v>28.042670999999999</c:v>
                </c:pt>
                <c:pt idx="7">
                  <c:v>30.241208999999998</c:v>
                </c:pt>
                <c:pt idx="8">
                  <c:v>34.073544999999996</c:v>
                </c:pt>
                <c:pt idx="9">
                  <c:v>52.255173999999997</c:v>
                </c:pt>
                <c:pt idx="10">
                  <c:v>74.428621000000007</c:v>
                </c:pt>
                <c:pt idx="11">
                  <c:v>96.97741400000001</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val>
            <c:numRef>
              <c:f>'8.8'!$B$29:$M$29</c:f>
              <c:numCache>
                <c:formatCode>#,##0.0</c:formatCode>
                <c:ptCount val="12"/>
                <c:pt idx="0">
                  <c:v>10.448039</c:v>
                </c:pt>
                <c:pt idx="1">
                  <c:v>8.0194330000000011</c:v>
                </c:pt>
                <c:pt idx="2">
                  <c:v>6.5429260000000005</c:v>
                </c:pt>
                <c:pt idx="3">
                  <c:v>3.5143259999999996</c:v>
                </c:pt>
                <c:pt idx="4">
                  <c:v>2.6243249999999998</c:v>
                </c:pt>
                <c:pt idx="5">
                  <c:v>0.42028700000000002</c:v>
                </c:pt>
                <c:pt idx="6">
                  <c:v>0.50024499999999994</c:v>
                </c:pt>
                <c:pt idx="7">
                  <c:v>0.47524399999999994</c:v>
                </c:pt>
                <c:pt idx="8">
                  <c:v>0.89185400000000004</c:v>
                </c:pt>
                <c:pt idx="9">
                  <c:v>3.10947</c:v>
                </c:pt>
                <c:pt idx="10">
                  <c:v>4.9240820000000003</c:v>
                </c:pt>
                <c:pt idx="11">
                  <c:v>7.0402949999999995</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val>
            <c:numRef>
              <c:f>'8.8'!$B$30:$M$30</c:f>
              <c:numCache>
                <c:formatCode>#,##0.0</c:formatCode>
                <c:ptCount val="12"/>
                <c:pt idx="0">
                  <c:v>14.468197</c:v>
                </c:pt>
                <c:pt idx="1">
                  <c:v>9.7842669999999998</c:v>
                </c:pt>
                <c:pt idx="2">
                  <c:v>7.2589009999999998</c:v>
                </c:pt>
                <c:pt idx="3">
                  <c:v>5.8540949999999992</c:v>
                </c:pt>
                <c:pt idx="4">
                  <c:v>5.3594920000000004</c:v>
                </c:pt>
                <c:pt idx="5">
                  <c:v>2.4117139999999999</c:v>
                </c:pt>
                <c:pt idx="6">
                  <c:v>2.4598069999999996</c:v>
                </c:pt>
                <c:pt idx="7">
                  <c:v>2.0576080000000001</c:v>
                </c:pt>
                <c:pt idx="8">
                  <c:v>3.1316280000000001</c:v>
                </c:pt>
                <c:pt idx="9">
                  <c:v>4.4092460000000004</c:v>
                </c:pt>
                <c:pt idx="10">
                  <c:v>8.3287549999999992</c:v>
                </c:pt>
                <c:pt idx="11">
                  <c:v>10.946395000000001</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invertIfNegative val="0"/>
          <c:val>
            <c:numRef>
              <c:f>'8.8'!$B$31:$M$31</c:f>
              <c:numCache>
                <c:formatCode>#,##0.0</c:formatCode>
                <c:ptCount val="12"/>
                <c:pt idx="0">
                  <c:v>0.13524</c:v>
                </c:pt>
                <c:pt idx="1">
                  <c:v>0.11166</c:v>
                </c:pt>
                <c:pt idx="2">
                  <c:v>0.10124</c:v>
                </c:pt>
                <c:pt idx="3">
                  <c:v>4.6600000000000003E-2</c:v>
                </c:pt>
                <c:pt idx="4">
                  <c:v>3.4200000000000001E-2</c:v>
                </c:pt>
                <c:pt idx="5">
                  <c:v>0</c:v>
                </c:pt>
                <c:pt idx="6">
                  <c:v>0</c:v>
                </c:pt>
                <c:pt idx="7">
                  <c:v>0</c:v>
                </c:pt>
                <c:pt idx="8">
                  <c:v>0</c:v>
                </c:pt>
                <c:pt idx="9">
                  <c:v>3.5380000000000002E-2</c:v>
                </c:pt>
                <c:pt idx="10">
                  <c:v>9.1980000000000006E-2</c:v>
                </c:pt>
                <c:pt idx="11">
                  <c:v>0.10776000000000001</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invertIfNegative val="0"/>
          <c:val>
            <c:numRef>
              <c:f>'8.8'!$B$32:$M$32</c:f>
              <c:numCache>
                <c:formatCode>#,##0.0</c:formatCode>
                <c:ptCount val="12"/>
                <c:pt idx="0">
                  <c:v>887.50308300000006</c:v>
                </c:pt>
                <c:pt idx="1">
                  <c:v>643.01416400000005</c:v>
                </c:pt>
                <c:pt idx="2">
                  <c:v>555.77358700000002</c:v>
                </c:pt>
                <c:pt idx="3">
                  <c:v>388.19714699999992</c:v>
                </c:pt>
                <c:pt idx="4">
                  <c:v>318.80842199999984</c:v>
                </c:pt>
                <c:pt idx="5">
                  <c:v>120.65401199999999</c:v>
                </c:pt>
                <c:pt idx="6">
                  <c:v>117.530253</c:v>
                </c:pt>
                <c:pt idx="7">
                  <c:v>115.70886499999999</c:v>
                </c:pt>
                <c:pt idx="8">
                  <c:v>197.55443900000006</c:v>
                </c:pt>
                <c:pt idx="9">
                  <c:v>382.07746100000008</c:v>
                </c:pt>
                <c:pt idx="10">
                  <c:v>464.31058999999999</c:v>
                </c:pt>
                <c:pt idx="11">
                  <c:v>642.8862620000001</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invertIfNegative val="0"/>
          <c:val>
            <c:numRef>
              <c:f>'8.8'!$B$33:$M$33</c:f>
              <c:numCache>
                <c:formatCode>#,##0.0</c:formatCode>
                <c:ptCount val="12"/>
                <c:pt idx="0">
                  <c:v>607.19781099999977</c:v>
                </c:pt>
                <c:pt idx="1">
                  <c:v>439.17793927141372</c:v>
                </c:pt>
                <c:pt idx="2">
                  <c:v>370.27757550602985</c:v>
                </c:pt>
                <c:pt idx="3">
                  <c:v>237.79209899999995</c:v>
                </c:pt>
                <c:pt idx="4">
                  <c:v>187.59815400000002</c:v>
                </c:pt>
                <c:pt idx="5">
                  <c:v>53.019766000000018</c:v>
                </c:pt>
                <c:pt idx="6">
                  <c:v>48.408494999999981</c:v>
                </c:pt>
                <c:pt idx="7">
                  <c:v>51.241000000000007</c:v>
                </c:pt>
                <c:pt idx="8">
                  <c:v>96.794199000000006</c:v>
                </c:pt>
                <c:pt idx="9">
                  <c:v>251.532139</c:v>
                </c:pt>
                <c:pt idx="10">
                  <c:v>378.52410800000007</c:v>
                </c:pt>
                <c:pt idx="11">
                  <c:v>543.25268399999982</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invertIfNegative val="0"/>
          <c:val>
            <c:numRef>
              <c:f>'8.8'!$B$34:$M$34</c:f>
              <c:numCache>
                <c:formatCode>#,##0.0</c:formatCode>
                <c:ptCount val="12"/>
                <c:pt idx="0">
                  <c:v>17.104959000000001</c:v>
                </c:pt>
                <c:pt idx="1">
                  <c:v>11.702985000000002</c:v>
                </c:pt>
                <c:pt idx="2">
                  <c:v>9.3773219999999995</c:v>
                </c:pt>
                <c:pt idx="3">
                  <c:v>5.700476000000001</c:v>
                </c:pt>
                <c:pt idx="4">
                  <c:v>4.432580999999999</c:v>
                </c:pt>
                <c:pt idx="5">
                  <c:v>1.7518039999999999</c:v>
                </c:pt>
                <c:pt idx="6">
                  <c:v>1.6162039999999998</c:v>
                </c:pt>
                <c:pt idx="7">
                  <c:v>2.0450650000000001</c:v>
                </c:pt>
                <c:pt idx="8">
                  <c:v>2.730226</c:v>
                </c:pt>
                <c:pt idx="9">
                  <c:v>5.0172150000000002</c:v>
                </c:pt>
                <c:pt idx="10">
                  <c:v>7.3950819999999995</c:v>
                </c:pt>
                <c:pt idx="11">
                  <c:v>11.553505999999999</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150"/>
        <c:overlap val="100"/>
        <c:axId val="470916096"/>
        <c:axId val="470917888"/>
      </c:barChart>
      <c:catAx>
        <c:axId val="470916096"/>
        <c:scaling>
          <c:orientation val="minMax"/>
        </c:scaling>
        <c:delete val="0"/>
        <c:axPos val="b"/>
        <c:numFmt formatCode="General" sourceLinked="1"/>
        <c:majorTickMark val="none"/>
        <c:minorTickMark val="none"/>
        <c:tickLblPos val="nextTo"/>
        <c:txPr>
          <a:bodyPr/>
          <a:lstStyle/>
          <a:p>
            <a:pPr>
              <a:defRPr sz="900"/>
            </a:pPr>
            <a:endParaRPr lang="cs-CZ"/>
          </a:p>
        </c:txPr>
        <c:crossAx val="470917888"/>
        <c:crosses val="autoZero"/>
        <c:auto val="1"/>
        <c:lblAlgn val="ctr"/>
        <c:lblOffset val="100"/>
        <c:noMultiLvlLbl val="0"/>
      </c:catAx>
      <c:valAx>
        <c:axId val="470917888"/>
        <c:scaling>
          <c:orientation val="minMax"/>
          <c:max val="3000"/>
        </c:scaling>
        <c:delete val="0"/>
        <c:axPos val="l"/>
        <c:majorGridlines/>
        <c:numFmt formatCode="#,##0" sourceLinked="0"/>
        <c:majorTickMark val="out"/>
        <c:minorTickMark val="none"/>
        <c:tickLblPos val="nextTo"/>
        <c:spPr>
          <a:ln>
            <a:noFill/>
          </a:ln>
        </c:spPr>
        <c:txPr>
          <a:bodyPr/>
          <a:lstStyle/>
          <a:p>
            <a:pPr>
              <a:defRPr sz="900"/>
            </a:pPr>
            <a:endParaRPr lang="cs-CZ"/>
          </a:p>
        </c:txPr>
        <c:crossAx val="4709160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'8.8'!$M$39</c:f>
              <c:strCache>
                <c:ptCount val="1"/>
                <c:pt idx="0">
                  <c:v>Instalovaný výkon</c:v>
                </c:pt>
              </c:strCache>
            </c:strRef>
          </c:tx>
          <c:invertIfNegative val="0"/>
          <c:val>
            <c:numRef>
              <c:f>'8.8'!$N$39</c:f>
              <c:numCache>
                <c:formatCode>0.0%</c:formatCode>
                <c:ptCount val="1"/>
                <c:pt idx="0">
                  <c:v>0.17681812914376321</c:v>
                </c:pt>
              </c:numCache>
            </c:numRef>
          </c:val>
          <c:extLst>
            <c:ext xmlns:c16="http://schemas.microsoft.com/office/drawing/2014/chart" uri="{C3380CC4-5D6E-409C-BE32-E72D297353CC}">
              <c16:uniqueId val="{00000000-115A-4B6C-9703-FB8588C05095}"/>
            </c:ext>
          </c:extLst>
        </c:ser>
        <c:ser>
          <c:idx val="1"/>
          <c:order val="1"/>
          <c:tx>
            <c:strRef>
              <c:f>'8.8'!$M$40</c:f>
              <c:strCache>
                <c:ptCount val="1"/>
                <c:pt idx="0">
                  <c:v>Výroba tepla brutto</c:v>
                </c:pt>
              </c:strCache>
            </c:strRef>
          </c:tx>
          <c:invertIfNegative val="0"/>
          <c:val>
            <c:numRef>
              <c:f>'8.8'!$N$40</c:f>
              <c:numCache>
                <c:formatCode>0.0%</c:formatCode>
                <c:ptCount val="1"/>
                <c:pt idx="0">
                  <c:v>0.19090426094269375</c:v>
                </c:pt>
              </c:numCache>
            </c:numRef>
          </c:val>
          <c:extLst>
            <c:ext xmlns:c16="http://schemas.microsoft.com/office/drawing/2014/chart" uri="{C3380CC4-5D6E-409C-BE32-E72D297353CC}">
              <c16:uniqueId val="{00000001-115A-4B6C-9703-FB8588C05095}"/>
            </c:ext>
          </c:extLst>
        </c:ser>
        <c:ser>
          <c:idx val="2"/>
          <c:order val="2"/>
          <c:tx>
            <c:strRef>
              <c:f>'8.8'!$M$41</c:f>
              <c:strCache>
                <c:ptCount val="1"/>
                <c:pt idx="0">
                  <c:v>Dodávky tepla</c:v>
                </c:pt>
              </c:strCache>
            </c:strRef>
          </c:tx>
          <c:invertIfNegative val="0"/>
          <c:val>
            <c:numRef>
              <c:f>'8.8'!$N$41</c:f>
              <c:numCache>
                <c:formatCode>0.0%</c:formatCode>
                <c:ptCount val="1"/>
                <c:pt idx="0">
                  <c:v>0.17218343867302818</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471276544"/>
        <c:axId val="471286528"/>
      </c:barChart>
      <c:catAx>
        <c:axId val="471276544"/>
        <c:scaling>
          <c:orientation val="maxMin"/>
        </c:scaling>
        <c:delete val="0"/>
        <c:axPos val="l"/>
        <c:numFmt formatCode="General" sourceLinked="1"/>
        <c:majorTickMark val="none"/>
        <c:minorTickMark val="none"/>
        <c:tickLblPos val="none"/>
        <c:crossAx val="471286528"/>
        <c:crosses val="autoZero"/>
        <c:auto val="1"/>
        <c:lblAlgn val="ctr"/>
        <c:lblOffset val="100"/>
        <c:noMultiLvlLbl val="0"/>
      </c:catAx>
      <c:valAx>
        <c:axId val="47128652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7127654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'8.8'!$A$10</c:f>
              <c:strCache>
                <c:ptCount val="1"/>
                <c:pt idx="0">
                  <c:v>Biomasa</c:v>
                </c:pt>
              </c:strCache>
            </c:strRef>
          </c:tx>
          <c:spPr>
            <a:solidFill>
              <a:schemeClr val="accent3">
                <a:lumMod val="75000"/>
              </a:schemeClr>
            </a:solidFill>
          </c:spPr>
          <c:invertIfNegative val="0"/>
          <c:val>
            <c:numRef>
              <c:f>'8.8'!$B$10:$M$10</c:f>
              <c:numCache>
                <c:formatCode>#,##0.0</c:formatCode>
                <c:ptCount val="12"/>
                <c:pt idx="0">
                  <c:v>59.221872000000005</c:v>
                </c:pt>
                <c:pt idx="1">
                  <c:v>54.243189000000001</c:v>
                </c:pt>
                <c:pt idx="2">
                  <c:v>83.216594999999984</c:v>
                </c:pt>
                <c:pt idx="3">
                  <c:v>84.517221000000006</c:v>
                </c:pt>
                <c:pt idx="4">
                  <c:v>81.055281000000022</c:v>
                </c:pt>
                <c:pt idx="5">
                  <c:v>42.405597</c:v>
                </c:pt>
                <c:pt idx="6">
                  <c:v>33.382534</c:v>
                </c:pt>
                <c:pt idx="7">
                  <c:v>43.462742000000006</c:v>
                </c:pt>
                <c:pt idx="8">
                  <c:v>52.066233999999994</c:v>
                </c:pt>
                <c:pt idx="9">
                  <c:v>79.549083999999993</c:v>
                </c:pt>
                <c:pt idx="10">
                  <c:v>79.634196000000017</c:v>
                </c:pt>
                <c:pt idx="11">
                  <c:v>94.992843000000008</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chemeClr val="bg2">
                <a:lumMod val="50000"/>
              </a:schemeClr>
            </a:solidFill>
          </c:spPr>
          <c:invertIfNegative val="0"/>
          <c:val>
            <c:numRef>
              <c:f>'8.8'!$B$11:$M$11</c:f>
              <c:numCache>
                <c:formatCode>#,##0.0</c:formatCode>
                <c:ptCount val="12"/>
                <c:pt idx="0">
                  <c:v>0.13524</c:v>
                </c:pt>
                <c:pt idx="1">
                  <c:v>0.11166</c:v>
                </c:pt>
                <c:pt idx="2">
                  <c:v>0.10124</c:v>
                </c:pt>
                <c:pt idx="3">
                  <c:v>4.6600000000000003E-2</c:v>
                </c:pt>
                <c:pt idx="4">
                  <c:v>3.4200000000000001E-2</c:v>
                </c:pt>
                <c:pt idx="5">
                  <c:v>0</c:v>
                </c:pt>
                <c:pt idx="6">
                  <c:v>0</c:v>
                </c:pt>
                <c:pt idx="7">
                  <c:v>0</c:v>
                </c:pt>
                <c:pt idx="8">
                  <c:v>0</c:v>
                </c:pt>
                <c:pt idx="9">
                  <c:v>3.5380000000000002E-2</c:v>
                </c:pt>
                <c:pt idx="10">
                  <c:v>9.1980000000000006E-2</c:v>
                </c:pt>
                <c:pt idx="11">
                  <c:v>0.10776000000000001</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chemeClr val="tx1"/>
            </a:solidFill>
          </c:spPr>
          <c:invertIfNegative val="0"/>
          <c:val>
            <c:numRef>
              <c:f>'8.8'!$B$12:$M$12</c:f>
              <c:numCache>
                <c:formatCode>#,##0.0</c:formatCode>
                <c:ptCount val="12"/>
                <c:pt idx="0">
                  <c:v>1756.4949409999999</c:v>
                </c:pt>
                <c:pt idx="1">
                  <c:v>1202.0704929999999</c:v>
                </c:pt>
                <c:pt idx="2">
                  <c:v>988.46317899999997</c:v>
                </c:pt>
                <c:pt idx="3">
                  <c:v>608.82090299999993</c:v>
                </c:pt>
                <c:pt idx="4">
                  <c:v>492.45751200000001</c:v>
                </c:pt>
                <c:pt idx="5">
                  <c:v>229.47536300000002</c:v>
                </c:pt>
                <c:pt idx="6">
                  <c:v>189.13064900000003</c:v>
                </c:pt>
                <c:pt idx="7">
                  <c:v>191.129604</c:v>
                </c:pt>
                <c:pt idx="8">
                  <c:v>283.40414000000004</c:v>
                </c:pt>
                <c:pt idx="9">
                  <c:v>655.58569299999999</c:v>
                </c:pt>
                <c:pt idx="10">
                  <c:v>908.47276000000011</c:v>
                </c:pt>
                <c:pt idx="11">
                  <c:v>1190.9574729999999</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invertIfNegative val="0"/>
          <c:val>
            <c:numRef>
              <c:f>'8.8'!$B$13:$M$13</c:f>
              <c:numCache>
                <c:formatCode>#,##0.0</c:formatCode>
                <c:ptCount val="12"/>
                <c:pt idx="0">
                  <c:v>0.252</c:v>
                </c:pt>
                <c:pt idx="1">
                  <c:v>0.187</c:v>
                </c:pt>
                <c:pt idx="2">
                  <c:v>0.17100000000000001</c:v>
                </c:pt>
                <c:pt idx="3">
                  <c:v>8.0000000000000002E-3</c:v>
                </c:pt>
                <c:pt idx="4">
                  <c:v>4.8999999999999998E-4</c:v>
                </c:pt>
                <c:pt idx="5">
                  <c:v>1.4936E-2</c:v>
                </c:pt>
                <c:pt idx="6">
                  <c:v>2.1337999999999999E-2</c:v>
                </c:pt>
                <c:pt idx="7">
                  <c:v>1.6853E-2</c:v>
                </c:pt>
                <c:pt idx="8">
                  <c:v>1.0407E-2</c:v>
                </c:pt>
                <c:pt idx="9">
                  <c:v>0.13300000000000001</c:v>
                </c:pt>
                <c:pt idx="10">
                  <c:v>0.153</c:v>
                </c:pt>
                <c:pt idx="11">
                  <c:v>0.192</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invertIfNegative val="0"/>
          <c:val>
            <c:numRef>
              <c:f>'8.8'!$B$14:$M$14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invertIfNegative val="0"/>
          <c:val>
            <c:numRef>
              <c:f>'8.8'!$B$15:$M$15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6E4932"/>
            </a:solidFill>
          </c:spPr>
          <c:invertIfNegative val="0"/>
          <c:val>
            <c:numRef>
              <c:f>'8.8'!$B$16:$M$16</c:f>
              <c:numCache>
                <c:formatCode>#,##0.0</c:formatCode>
                <c:ptCount val="12"/>
                <c:pt idx="0">
                  <c:v>94.325961000000007</c:v>
                </c:pt>
                <c:pt idx="1">
                  <c:v>79.951600999999997</c:v>
                </c:pt>
                <c:pt idx="2">
                  <c:v>40.893060000000006</c:v>
                </c:pt>
                <c:pt idx="3">
                  <c:v>30.09788</c:v>
                </c:pt>
                <c:pt idx="4">
                  <c:v>22.829394000000001</c:v>
                </c:pt>
                <c:pt idx="5">
                  <c:v>6.0948300000000009</c:v>
                </c:pt>
                <c:pt idx="6">
                  <c:v>5.3402500000000002</c:v>
                </c:pt>
                <c:pt idx="7">
                  <c:v>3.4217599999999999</c:v>
                </c:pt>
                <c:pt idx="8">
                  <c:v>11.009167000000001</c:v>
                </c:pt>
                <c:pt idx="9">
                  <c:v>49.484572000000007</c:v>
                </c:pt>
                <c:pt idx="10">
                  <c:v>43.326393999999993</c:v>
                </c:pt>
                <c:pt idx="11">
                  <c:v>71.742727000000002</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invertIfNegative val="0"/>
          <c:val>
            <c:numRef>
              <c:f>'8.8'!$B$17:$M$17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invertIfNegative val="0"/>
          <c:val>
            <c:numRef>
              <c:f>'8.8'!$B$18:$M$18</c:f>
              <c:numCache>
                <c:formatCode>#,##0.0</c:formatCode>
                <c:ptCount val="12"/>
                <c:pt idx="0">
                  <c:v>6.6599999999999993E-2</c:v>
                </c:pt>
                <c:pt idx="1">
                  <c:v>3.7350000000000001E-2</c:v>
                </c:pt>
                <c:pt idx="2">
                  <c:v>2.8559999999999999E-2</c:v>
                </c:pt>
                <c:pt idx="3">
                  <c:v>2.4164999999999999E-2</c:v>
                </c:pt>
                <c:pt idx="4">
                  <c:v>1.7574000000000003E-2</c:v>
                </c:pt>
                <c:pt idx="5">
                  <c:v>0</c:v>
                </c:pt>
                <c:pt idx="6">
                  <c:v>0</c:v>
                </c:pt>
                <c:pt idx="7">
                  <c:v>0</c:v>
                </c:pt>
                <c:pt idx="8">
                  <c:v>2.2200000000000002E-3</c:v>
                </c:pt>
                <c:pt idx="9">
                  <c:v>1.098E-2</c:v>
                </c:pt>
                <c:pt idx="10">
                  <c:v>2.1989999999999999E-2</c:v>
                </c:pt>
                <c:pt idx="11">
                  <c:v>2.8570000000000002E-2</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invertIfNegative val="0"/>
          <c:val>
            <c:numRef>
              <c:f>'8.8'!$B$19:$M$19</c:f>
              <c:numCache>
                <c:formatCode>#,##0.0</c:formatCode>
                <c:ptCount val="12"/>
                <c:pt idx="0">
                  <c:v>65.237020000000001</c:v>
                </c:pt>
                <c:pt idx="1">
                  <c:v>62.065669999999997</c:v>
                </c:pt>
                <c:pt idx="2">
                  <c:v>57.557190000000006</c:v>
                </c:pt>
                <c:pt idx="3">
                  <c:v>57.904240000000001</c:v>
                </c:pt>
                <c:pt idx="4">
                  <c:v>59.07761</c:v>
                </c:pt>
                <c:pt idx="5">
                  <c:v>52.763220000000004</c:v>
                </c:pt>
                <c:pt idx="6">
                  <c:v>54.391370000000002</c:v>
                </c:pt>
                <c:pt idx="7">
                  <c:v>51.008249999999997</c:v>
                </c:pt>
                <c:pt idx="8">
                  <c:v>54.425150000000002</c:v>
                </c:pt>
                <c:pt idx="9">
                  <c:v>30.462540000000001</c:v>
                </c:pt>
                <c:pt idx="10">
                  <c:v>56.914559999999994</c:v>
                </c:pt>
                <c:pt idx="11">
                  <c:v>54.720210000000002</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invertIfNegative val="0"/>
          <c:val>
            <c:numRef>
              <c:f>'8.8'!$B$20:$M$20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invertIfNegative val="0"/>
          <c:val>
            <c:numRef>
              <c:f>'8.8'!$B$21:$M$21</c:f>
              <c:numCache>
                <c:formatCode>#,##0.0</c:formatCode>
                <c:ptCount val="12"/>
                <c:pt idx="0">
                  <c:v>1.0980000000000001</c:v>
                </c:pt>
                <c:pt idx="1">
                  <c:v>0.29699999999999999</c:v>
                </c:pt>
                <c:pt idx="2">
                  <c:v>0</c:v>
                </c:pt>
                <c:pt idx="3">
                  <c:v>1.2490000000000001</c:v>
                </c:pt>
                <c:pt idx="4">
                  <c:v>1.0469999999999999</c:v>
                </c:pt>
                <c:pt idx="5">
                  <c:v>2.8000000000000001E-2</c:v>
                </c:pt>
                <c:pt idx="6">
                  <c:v>3.9E-2</c:v>
                </c:pt>
                <c:pt idx="7">
                  <c:v>0.39476999999999995</c:v>
                </c:pt>
                <c:pt idx="8">
                  <c:v>0.158</c:v>
                </c:pt>
                <c:pt idx="9">
                  <c:v>0</c:v>
                </c:pt>
                <c:pt idx="10">
                  <c:v>1.468</c:v>
                </c:pt>
                <c:pt idx="11">
                  <c:v>2.1469999999999998</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invertIfNegative val="0"/>
          <c:val>
            <c:numRef>
              <c:f>'8.8'!$B$22:$M$22</c:f>
              <c:numCache>
                <c:formatCode>#,##0.0</c:formatCode>
                <c:ptCount val="12"/>
                <c:pt idx="0">
                  <c:v>339.16311899999999</c:v>
                </c:pt>
                <c:pt idx="1">
                  <c:v>262.40899199999996</c:v>
                </c:pt>
                <c:pt idx="2">
                  <c:v>265.81076999999993</c:v>
                </c:pt>
                <c:pt idx="3">
                  <c:v>234.74801399999998</c:v>
                </c:pt>
                <c:pt idx="4">
                  <c:v>209.11452</c:v>
                </c:pt>
                <c:pt idx="5">
                  <c:v>97.865251000000015</c:v>
                </c:pt>
                <c:pt idx="6">
                  <c:v>128.33516299999999</c:v>
                </c:pt>
                <c:pt idx="7">
                  <c:v>127.56985899999999</c:v>
                </c:pt>
                <c:pt idx="8">
                  <c:v>158.75431899999995</c:v>
                </c:pt>
                <c:pt idx="9">
                  <c:v>194.88726399999999</c:v>
                </c:pt>
                <c:pt idx="10">
                  <c:v>216.34819400000001</c:v>
                </c:pt>
                <c:pt idx="11">
                  <c:v>256.69699900000001</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invertIfNegative val="0"/>
          <c:val>
            <c:numRef>
              <c:f>'8.8'!$B$23:$M$23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invertIfNegative val="0"/>
          <c:val>
            <c:numRef>
              <c:f>'8.8'!$B$24:$M$24</c:f>
              <c:numCache>
                <c:formatCode>#,##0.0</c:formatCode>
                <c:ptCount val="12"/>
                <c:pt idx="0">
                  <c:v>0.24381800000000001</c:v>
                </c:pt>
                <c:pt idx="1">
                  <c:v>0.206094</c:v>
                </c:pt>
                <c:pt idx="2">
                  <c:v>0.44614700000000002</c:v>
                </c:pt>
                <c:pt idx="3">
                  <c:v>0.185031</c:v>
                </c:pt>
                <c:pt idx="4">
                  <c:v>0.21724700000000002</c:v>
                </c:pt>
                <c:pt idx="5">
                  <c:v>0.11860999999999999</c:v>
                </c:pt>
                <c:pt idx="6">
                  <c:v>8.5800000000000001E-2</c:v>
                </c:pt>
                <c:pt idx="7">
                  <c:v>0</c:v>
                </c:pt>
                <c:pt idx="8">
                  <c:v>0.221719</c:v>
                </c:pt>
                <c:pt idx="9">
                  <c:v>8.8770000000000002E-2</c:v>
                </c:pt>
                <c:pt idx="10">
                  <c:v>0.238869</c:v>
                </c:pt>
                <c:pt idx="11">
                  <c:v>0.19068100000000002</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solidFill>
              <a:srgbClr val="EBE600"/>
            </a:solidFill>
          </c:spPr>
          <c:invertIfNegative val="0"/>
          <c:val>
            <c:numRef>
              <c:f>'8.8'!$B$25:$M$25</c:f>
              <c:numCache>
                <c:formatCode>#,##0.0</c:formatCode>
                <c:ptCount val="12"/>
                <c:pt idx="0">
                  <c:v>244.34509199999999</c:v>
                </c:pt>
                <c:pt idx="1">
                  <c:v>250.40093627141374</c:v>
                </c:pt>
                <c:pt idx="2">
                  <c:v>232.19231150602974</c:v>
                </c:pt>
                <c:pt idx="3">
                  <c:v>158.68850999999995</c:v>
                </c:pt>
                <c:pt idx="4">
                  <c:v>144.53731139999999</c:v>
                </c:pt>
                <c:pt idx="5">
                  <c:v>69.499795000000006</c:v>
                </c:pt>
                <c:pt idx="6">
                  <c:v>73.050623999999985</c:v>
                </c:pt>
                <c:pt idx="7">
                  <c:v>59.363358000000005</c:v>
                </c:pt>
                <c:pt idx="8">
                  <c:v>84.034391999999997</c:v>
                </c:pt>
                <c:pt idx="9">
                  <c:v>145.43162799999996</c:v>
                </c:pt>
                <c:pt idx="10">
                  <c:v>207.43529000000001</c:v>
                </c:pt>
                <c:pt idx="11">
                  <c:v>301.37244099999998</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150"/>
        <c:overlap val="100"/>
        <c:axId val="480218112"/>
        <c:axId val="480224000"/>
      </c:barChart>
      <c:catAx>
        <c:axId val="480218112"/>
        <c:scaling>
          <c:orientation val="minMax"/>
        </c:scaling>
        <c:delete val="0"/>
        <c:axPos val="b"/>
        <c:numFmt formatCode="General" sourceLinked="1"/>
        <c:majorTickMark val="none"/>
        <c:minorTickMark val="none"/>
        <c:tickLblPos val="nextTo"/>
        <c:txPr>
          <a:bodyPr/>
          <a:lstStyle/>
          <a:p>
            <a:pPr>
              <a:defRPr sz="900"/>
            </a:pPr>
            <a:endParaRPr lang="cs-CZ"/>
          </a:p>
        </c:txPr>
        <c:crossAx val="480224000"/>
        <c:crosses val="autoZero"/>
        <c:auto val="1"/>
        <c:lblAlgn val="ctr"/>
        <c:lblOffset val="100"/>
        <c:noMultiLvlLbl val="0"/>
      </c:catAx>
      <c:valAx>
        <c:axId val="4802240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02181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923E-4C3A-978F-E28D8978B01A}"/>
              </c:ext>
            </c:extLst>
          </c:dPt>
          <c:dPt>
            <c:idx val="1"/>
            <c:bubble3D val="0"/>
            <c:spPr>
              <a:solidFill>
                <a:srgbClr val="EEECE1">
                  <a:lumMod val="50000"/>
                </a:srgbClr>
              </a:solidFill>
            </c:spPr>
            <c:extLst>
              <c:ext xmlns:c16="http://schemas.microsoft.com/office/drawing/2014/chart" uri="{C3380CC4-5D6E-409C-BE32-E72D297353CC}">
                <c16:uniqueId val="{00000003-923E-4C3A-978F-E28D8978B01A}"/>
              </c:ext>
            </c:extLst>
          </c:dPt>
          <c:dPt>
            <c:idx val="2"/>
            <c:bubble3D val="0"/>
            <c:spPr>
              <a:solidFill>
                <a:sysClr val="windowText" lastClr="000000"/>
              </a:solidFill>
            </c:spPr>
            <c:extLst>
              <c:ext xmlns:c16="http://schemas.microsoft.com/office/drawing/2014/chart" uri="{C3380CC4-5D6E-409C-BE32-E72D297353CC}">
                <c16:uniqueId val="{00000005-923E-4C3A-978F-E28D8978B01A}"/>
              </c:ext>
            </c:extLst>
          </c:dPt>
          <c:dPt>
            <c:idx val="5"/>
            <c:bubble3D val="0"/>
            <c:extLst>
              <c:ext xmlns:c16="http://schemas.microsoft.com/office/drawing/2014/chart" uri="{C3380CC4-5D6E-409C-BE32-E72D297353CC}">
                <c16:uniqueId val="{00000006-923E-4C3A-978F-E28D8978B01A}"/>
              </c:ext>
            </c:extLst>
          </c:dPt>
          <c:dPt>
            <c:idx val="6"/>
            <c:bubble3D val="0"/>
            <c:spPr>
              <a:solidFill>
                <a:srgbClr val="6E4932"/>
              </a:solidFill>
            </c:spPr>
            <c:extLst>
              <c:ext xmlns:c16="http://schemas.microsoft.com/office/drawing/2014/chart" uri="{C3380CC4-5D6E-409C-BE32-E72D297353CC}">
                <c16:uniqueId val="{00000008-923E-4C3A-978F-E28D8978B01A}"/>
              </c:ext>
            </c:extLst>
          </c:dPt>
          <c:dPt>
            <c:idx val="7"/>
            <c:bubble3D val="0"/>
            <c:extLst>
              <c:ext xmlns:c16="http://schemas.microsoft.com/office/drawing/2014/chart" uri="{C3380CC4-5D6E-409C-BE32-E72D297353CC}">
                <c16:uniqueId val="{00000009-923E-4C3A-978F-E28D8978B01A}"/>
              </c:ext>
            </c:extLst>
          </c:dPt>
          <c:dPt>
            <c:idx val="15"/>
            <c:bubble3D val="0"/>
            <c:spPr>
              <a:solidFill>
                <a:srgbClr val="EBE600"/>
              </a:solidFill>
            </c:spPr>
            <c:extLst>
              <c:ext xmlns:c16="http://schemas.microsoft.com/office/drawing/2014/chart" uri="{C3380CC4-5D6E-409C-BE32-E72D297353CC}">
                <c16:uniqueId val="{0000000B-923E-4C3A-978F-E28D8978B01A}"/>
              </c:ext>
            </c:extLst>
          </c:dPt>
          <c:cat>
            <c:numRef>
              <c:f>'8.8'!$U$10:$U$25</c:f>
              <c:numCache>
                <c:formatCode>0.0%</c:formatCode>
                <c:ptCount val="16"/>
              </c:numCache>
            </c:numRef>
          </c:cat>
          <c:val>
            <c:numRef>
              <c:f>'8.8'!$P$10:$P$25</c:f>
              <c:numCache>
                <c:formatCode>0.0</c:formatCode>
                <c:ptCount val="16"/>
              </c:numCache>
            </c:numRef>
          </c:val>
          <c:extLst>
            <c:ext xmlns:c16="http://schemas.microsoft.com/office/drawing/2014/chart" uri="{C3380CC4-5D6E-409C-BE32-E72D297353CC}">
              <c16:uniqueId val="{0000000C-923E-4C3A-978F-E28D8978B01A}"/>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extLst>
              <c:ext xmlns:c16="http://schemas.microsoft.com/office/drawing/2014/chart" uri="{C3380CC4-5D6E-409C-BE32-E72D297353CC}">
                <c16:uniqueId val="{00000000-58CD-40D8-A955-463567CFDADD}"/>
              </c:ext>
            </c:extLst>
          </c:dPt>
          <c:dPt>
            <c:idx val="7"/>
            <c:bubble3D val="0"/>
            <c:extLst>
              <c:ext xmlns:c16="http://schemas.microsoft.com/office/drawing/2014/chart" uri="{C3380CC4-5D6E-409C-BE32-E72D297353CC}">
                <c16:uniqueId val="{00000001-58CD-40D8-A955-463567CFDADD}"/>
              </c:ext>
            </c:extLst>
          </c:dPt>
          <c:dLbls>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2429-45D2-ABED-6F18B3A70BB1}"/>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4192.2863690000004</c:v>
                </c:pt>
                <c:pt idx="1">
                  <c:v>5006.7792759999993</c:v>
                </c:pt>
                <c:pt idx="2">
                  <c:v>5376.4066635999998</c:v>
                </c:pt>
                <c:pt idx="3">
                  <c:v>3414.8805139999999</c:v>
                </c:pt>
                <c:pt idx="4">
                  <c:v>1421.7771187999999</c:v>
                </c:pt>
                <c:pt idx="5">
                  <c:v>2988.0948848685489</c:v>
                </c:pt>
                <c:pt idx="6">
                  <c:v>2160.9584081028211</c:v>
                </c:pt>
                <c:pt idx="7">
                  <c:v>15073.539526177443</c:v>
                </c:pt>
                <c:pt idx="8">
                  <c:v>3267.7405429999999</c:v>
                </c:pt>
                <c:pt idx="9">
                  <c:v>4012.1596178029172</c:v>
                </c:pt>
                <c:pt idx="10">
                  <c:v>4069.589938999999</c:v>
                </c:pt>
                <c:pt idx="11">
                  <c:v>20205.416504000001</c:v>
                </c:pt>
                <c:pt idx="12">
                  <c:v>12337.565870000002</c:v>
                </c:pt>
                <c:pt idx="13">
                  <c:v>4016.2969989617122</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6AC7-42F6-AE1A-169966476CFA}"/>
              </c:ext>
            </c:extLst>
          </c:dPt>
          <c:cat>
            <c:numRef>
              <c:f>'8.8'!$U$27:$U$34</c:f>
              <c:numCache>
                <c:formatCode>#,##0.0</c:formatCode>
                <c:ptCount val="8"/>
              </c:numCache>
            </c:numRef>
          </c:cat>
          <c:val>
            <c:numRef>
              <c:f>'8.8'!$P$27:$P$34</c:f>
              <c:numCache>
                <c:formatCode>0.0</c:formatCode>
                <c:ptCount val="8"/>
              </c:numCache>
            </c:numRef>
          </c:val>
          <c:extLst>
            <c:ext xmlns:c16="http://schemas.microsoft.com/office/drawing/2014/chart" uri="{C3380CC4-5D6E-409C-BE32-E72D297353CC}">
              <c16:uniqueId val="{00000001-6AC7-42F6-AE1A-169966476CF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'8.9'!$A$27</c:f>
              <c:strCache>
                <c:ptCount val="1"/>
                <c:pt idx="0">
                  <c:v>Průmysl</c:v>
                </c:pt>
              </c:strCache>
            </c:strRef>
          </c:tx>
          <c:invertIfNegative val="0"/>
          <c:val>
            <c:numRef>
              <c:f>'8.9'!$B$27:$M$27</c:f>
              <c:numCache>
                <c:formatCode>#,##0.0</c:formatCode>
                <c:ptCount val="12"/>
                <c:pt idx="0">
                  <c:v>95.604434999999995</c:v>
                </c:pt>
                <c:pt idx="1">
                  <c:v>69.251316999999986</c:v>
                </c:pt>
                <c:pt idx="2">
                  <c:v>60.155251000000007</c:v>
                </c:pt>
                <c:pt idx="3">
                  <c:v>40.378519000000004</c:v>
                </c:pt>
                <c:pt idx="4">
                  <c:v>41.372382000000002</c:v>
                </c:pt>
                <c:pt idx="5">
                  <c:v>29.58135</c:v>
                </c:pt>
                <c:pt idx="6">
                  <c:v>25.057094999999997</c:v>
                </c:pt>
                <c:pt idx="7">
                  <c:v>24.358198000000002</c:v>
                </c:pt>
                <c:pt idx="8">
                  <c:v>39.528254000000004</c:v>
                </c:pt>
                <c:pt idx="9">
                  <c:v>37.904197999999994</c:v>
                </c:pt>
                <c:pt idx="10">
                  <c:v>49.931653000000004</c:v>
                </c:pt>
                <c:pt idx="11">
                  <c:v>63.940109</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val>
            <c:numRef>
              <c:f>'8.9'!$B$28:$M$28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val>
            <c:numRef>
              <c:f>'8.9'!$B$29:$M$29</c:f>
              <c:numCache>
                <c:formatCode>#,##0.0</c:formatCode>
                <c:ptCount val="12"/>
                <c:pt idx="0">
                  <c:v>0.3034</c:v>
                </c:pt>
                <c:pt idx="1">
                  <c:v>0.23419999999999999</c:v>
                </c:pt>
                <c:pt idx="2">
                  <c:v>0.16700000000000001</c:v>
                </c:pt>
                <c:pt idx="3">
                  <c:v>7.6700000000000004E-2</c:v>
                </c:pt>
                <c:pt idx="4">
                  <c:v>8.8400000000000006E-2</c:v>
                </c:pt>
                <c:pt idx="5">
                  <c:v>5.0999999999999995E-3</c:v>
                </c:pt>
                <c:pt idx="6">
                  <c:v>4.7000000000000002E-3</c:v>
                </c:pt>
                <c:pt idx="7">
                  <c:v>5.5999999999999999E-3</c:v>
                </c:pt>
                <c:pt idx="8">
                  <c:v>7.7999999999999996E-3</c:v>
                </c:pt>
                <c:pt idx="9">
                  <c:v>8.3900000000000002E-2</c:v>
                </c:pt>
                <c:pt idx="10">
                  <c:v>0.15009999999999998</c:v>
                </c:pt>
                <c:pt idx="11">
                  <c:v>0.2233</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val>
            <c:numRef>
              <c:f>'8.9'!$B$30:$M$30</c:f>
              <c:numCache>
                <c:formatCode>#,##0.0</c:formatCode>
                <c:ptCount val="12"/>
                <c:pt idx="0">
                  <c:v>6.6870560000000001</c:v>
                </c:pt>
                <c:pt idx="1">
                  <c:v>4.6875439999999999</c:v>
                </c:pt>
                <c:pt idx="2">
                  <c:v>2.7335320000000003</c:v>
                </c:pt>
                <c:pt idx="3">
                  <c:v>1.077088</c:v>
                </c:pt>
                <c:pt idx="4">
                  <c:v>0.64601599999999992</c:v>
                </c:pt>
                <c:pt idx="5">
                  <c:v>8.3467E-2</c:v>
                </c:pt>
                <c:pt idx="6">
                  <c:v>5.9478000000000003E-2</c:v>
                </c:pt>
                <c:pt idx="7">
                  <c:v>4.2226E-2</c:v>
                </c:pt>
                <c:pt idx="8">
                  <c:v>0.13263800000000001</c:v>
                </c:pt>
                <c:pt idx="9">
                  <c:v>0.98950100000000007</c:v>
                </c:pt>
                <c:pt idx="10">
                  <c:v>2.3267910000000001</c:v>
                </c:pt>
                <c:pt idx="11">
                  <c:v>3.8384930000000002</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val>
            <c:numRef>
              <c:f>'8.9'!$B$31:$M$31</c:f>
              <c:numCache>
                <c:formatCode>#,##0.0</c:formatCode>
                <c:ptCount val="12"/>
                <c:pt idx="0">
                  <c:v>1.060127</c:v>
                </c:pt>
                <c:pt idx="1">
                  <c:v>1.0299189999999998</c:v>
                </c:pt>
                <c:pt idx="2">
                  <c:v>0.91628399999999999</c:v>
                </c:pt>
                <c:pt idx="3">
                  <c:v>0.87379799999999996</c:v>
                </c:pt>
                <c:pt idx="4">
                  <c:v>0.63834900000000006</c:v>
                </c:pt>
                <c:pt idx="5">
                  <c:v>0.22603499999999999</c:v>
                </c:pt>
                <c:pt idx="6">
                  <c:v>0.22511599999999998</c:v>
                </c:pt>
                <c:pt idx="7">
                  <c:v>0.153999</c:v>
                </c:pt>
                <c:pt idx="8">
                  <c:v>0.42194700000000002</c:v>
                </c:pt>
                <c:pt idx="9">
                  <c:v>0.73078600000000005</c:v>
                </c:pt>
                <c:pt idx="10">
                  <c:v>0.95372299999999999</c:v>
                </c:pt>
                <c:pt idx="11">
                  <c:v>0.94548199999999993</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invertIfNegative val="0"/>
          <c:val>
            <c:numRef>
              <c:f>'8.9'!$B$32:$M$32</c:f>
              <c:numCache>
                <c:formatCode>#,##0.0</c:formatCode>
                <c:ptCount val="12"/>
                <c:pt idx="0">
                  <c:v>268.9620569999999</c:v>
                </c:pt>
                <c:pt idx="1">
                  <c:v>204.23411199999993</c:v>
                </c:pt>
                <c:pt idx="2">
                  <c:v>160.78171399999999</c:v>
                </c:pt>
                <c:pt idx="3">
                  <c:v>105.71557700000001</c:v>
                </c:pt>
                <c:pt idx="4">
                  <c:v>90.841917999999978</c:v>
                </c:pt>
                <c:pt idx="5">
                  <c:v>37.946961999999999</c:v>
                </c:pt>
                <c:pt idx="6">
                  <c:v>38.597160000000009</c:v>
                </c:pt>
                <c:pt idx="7">
                  <c:v>36.877841999999994</c:v>
                </c:pt>
                <c:pt idx="8">
                  <c:v>55.956598999999997</c:v>
                </c:pt>
                <c:pt idx="9">
                  <c:v>110.412316</c:v>
                </c:pt>
                <c:pt idx="10">
                  <c:v>152.51712499999996</c:v>
                </c:pt>
                <c:pt idx="11">
                  <c:v>221.39086400000002</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invertIfNegative val="0"/>
          <c:val>
            <c:numRef>
              <c:f>'8.9'!$B$33:$M$33</c:f>
              <c:numCache>
                <c:formatCode>#,##0.0</c:formatCode>
                <c:ptCount val="12"/>
                <c:pt idx="0">
                  <c:v>143.57496600000005</c:v>
                </c:pt>
                <c:pt idx="1">
                  <c:v>112.01214300000001</c:v>
                </c:pt>
                <c:pt idx="2">
                  <c:v>91.572298999999987</c:v>
                </c:pt>
                <c:pt idx="3">
                  <c:v>64.813067000000004</c:v>
                </c:pt>
                <c:pt idx="4">
                  <c:v>55.533972000000006</c:v>
                </c:pt>
                <c:pt idx="5">
                  <c:v>32.196838</c:v>
                </c:pt>
                <c:pt idx="6">
                  <c:v>31.413264999999999</c:v>
                </c:pt>
                <c:pt idx="7">
                  <c:v>31.265139999999999</c:v>
                </c:pt>
                <c:pt idx="8">
                  <c:v>31.033972999999996</c:v>
                </c:pt>
                <c:pt idx="9">
                  <c:v>68.354232999999994</c:v>
                </c:pt>
                <c:pt idx="10">
                  <c:v>89.158062000000001</c:v>
                </c:pt>
                <c:pt idx="11">
                  <c:v>125.364707</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invertIfNegative val="0"/>
          <c:val>
            <c:numRef>
              <c:f>'8.9'!$B$34:$M$34</c:f>
              <c:numCache>
                <c:formatCode>#,##0.0</c:formatCode>
                <c:ptCount val="12"/>
                <c:pt idx="0">
                  <c:v>2.9534739999999995</c:v>
                </c:pt>
                <c:pt idx="1">
                  <c:v>2.2377669999999998</c:v>
                </c:pt>
                <c:pt idx="2">
                  <c:v>1.7997400000000001</c:v>
                </c:pt>
                <c:pt idx="3">
                  <c:v>1.4558249999999999</c:v>
                </c:pt>
                <c:pt idx="4">
                  <c:v>1.1487670000000001</c:v>
                </c:pt>
                <c:pt idx="5">
                  <c:v>0.32235999999999998</c:v>
                </c:pt>
                <c:pt idx="6">
                  <c:v>0.34206799999999998</c:v>
                </c:pt>
                <c:pt idx="7">
                  <c:v>0.31290600000000002</c:v>
                </c:pt>
                <c:pt idx="8">
                  <c:v>0.65822700000000001</c:v>
                </c:pt>
                <c:pt idx="9">
                  <c:v>1.568106</c:v>
                </c:pt>
                <c:pt idx="10">
                  <c:v>1.736416</c:v>
                </c:pt>
                <c:pt idx="11">
                  <c:v>2.4769430000000003</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150"/>
        <c:overlap val="100"/>
        <c:axId val="480796672"/>
        <c:axId val="480798208"/>
      </c:barChart>
      <c:catAx>
        <c:axId val="480796672"/>
        <c:scaling>
          <c:orientation val="minMax"/>
        </c:scaling>
        <c:delete val="0"/>
        <c:axPos val="b"/>
        <c:numFmt formatCode="General" sourceLinked="1"/>
        <c:majorTickMark val="none"/>
        <c:minorTickMark val="none"/>
        <c:tickLblPos val="nextTo"/>
        <c:txPr>
          <a:bodyPr/>
          <a:lstStyle/>
          <a:p>
            <a:pPr>
              <a:defRPr sz="900"/>
            </a:pPr>
            <a:endParaRPr lang="cs-CZ"/>
          </a:p>
        </c:txPr>
        <c:crossAx val="480798208"/>
        <c:crosses val="autoZero"/>
        <c:auto val="1"/>
        <c:lblAlgn val="ctr"/>
        <c:lblOffset val="100"/>
        <c:noMultiLvlLbl val="0"/>
      </c:catAx>
      <c:valAx>
        <c:axId val="480798208"/>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4807966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'8.9'!$M$39</c:f>
              <c:strCache>
                <c:ptCount val="1"/>
                <c:pt idx="0">
                  <c:v>Instalovaný výkon</c:v>
                </c:pt>
              </c:strCache>
            </c:strRef>
          </c:tx>
          <c:invertIfNegative val="0"/>
          <c:val>
            <c:numRef>
              <c:f>'8.9'!$N$39</c:f>
              <c:numCache>
                <c:formatCode>0.0%</c:formatCode>
                <c:ptCount val="1"/>
                <c:pt idx="0">
                  <c:v>3.1468665042849953E-2</c:v>
                </c:pt>
              </c:numCache>
            </c:numRef>
          </c:val>
          <c:extLst>
            <c:ext xmlns:c16="http://schemas.microsoft.com/office/drawing/2014/chart" uri="{C3380CC4-5D6E-409C-BE32-E72D297353CC}">
              <c16:uniqueId val="{00000000-5561-40B9-86E9-FCC4A9713A4F}"/>
            </c:ext>
          </c:extLst>
        </c:ser>
        <c:ser>
          <c:idx val="1"/>
          <c:order val="1"/>
          <c:tx>
            <c:strRef>
              <c:f>'8.9'!$M$40</c:f>
              <c:strCache>
                <c:ptCount val="1"/>
                <c:pt idx="0">
                  <c:v>Výroba tepla brutto</c:v>
                </c:pt>
              </c:strCache>
            </c:strRef>
          </c:tx>
          <c:invertIfNegative val="0"/>
          <c:val>
            <c:numRef>
              <c:f>'8.9'!$N$40</c:f>
              <c:numCache>
                <c:formatCode>0.0%</c:formatCode>
                <c:ptCount val="1"/>
                <c:pt idx="0">
                  <c:v>3.9974360166317009E-2</c:v>
                </c:pt>
              </c:numCache>
            </c:numRef>
          </c:val>
          <c:extLst>
            <c:ext xmlns:c16="http://schemas.microsoft.com/office/drawing/2014/chart" uri="{C3380CC4-5D6E-409C-BE32-E72D297353CC}">
              <c16:uniqueId val="{00000001-5561-40B9-86E9-FCC4A9713A4F}"/>
            </c:ext>
          </c:extLst>
        </c:ser>
        <c:ser>
          <c:idx val="2"/>
          <c:order val="2"/>
          <c:tx>
            <c:strRef>
              <c:f>'8.9'!$M$41</c:f>
              <c:strCache>
                <c:ptCount val="1"/>
                <c:pt idx="0">
                  <c:v>Dodávky tepla</c:v>
                </c:pt>
              </c:strCache>
            </c:strRef>
          </c:tx>
          <c:invertIfNegative val="0"/>
          <c:val>
            <c:numRef>
              <c:f>'8.9'!$N$41</c:f>
              <c:numCache>
                <c:formatCode>0.0%</c:formatCode>
                <c:ptCount val="1"/>
                <c:pt idx="0">
                  <c:v>3.7327052641344227E-2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480817152"/>
        <c:axId val="480818688"/>
      </c:barChart>
      <c:catAx>
        <c:axId val="480817152"/>
        <c:scaling>
          <c:orientation val="maxMin"/>
        </c:scaling>
        <c:delete val="0"/>
        <c:axPos val="l"/>
        <c:numFmt formatCode="General" sourceLinked="1"/>
        <c:majorTickMark val="none"/>
        <c:minorTickMark val="none"/>
        <c:tickLblPos val="none"/>
        <c:crossAx val="480818688"/>
        <c:crosses val="autoZero"/>
        <c:auto val="1"/>
        <c:lblAlgn val="ctr"/>
        <c:lblOffset val="100"/>
        <c:noMultiLvlLbl val="0"/>
      </c:catAx>
      <c:valAx>
        <c:axId val="48081868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8081715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'8.9'!$A$10</c:f>
              <c:strCache>
                <c:ptCount val="1"/>
                <c:pt idx="0">
                  <c:v>Biomasa</c:v>
                </c:pt>
              </c:strCache>
            </c:strRef>
          </c:tx>
          <c:spPr>
            <a:solidFill>
              <a:schemeClr val="accent3">
                <a:lumMod val="75000"/>
              </a:schemeClr>
            </a:solidFill>
          </c:spPr>
          <c:invertIfNegative val="0"/>
          <c:val>
            <c:numRef>
              <c:f>'8.9'!$B$10:$M$10</c:f>
              <c:numCache>
                <c:formatCode>#,##0.0</c:formatCode>
                <c:ptCount val="12"/>
                <c:pt idx="0">
                  <c:v>8.8779779999999988</c:v>
                </c:pt>
                <c:pt idx="1">
                  <c:v>8.1147150000000003</c:v>
                </c:pt>
                <c:pt idx="2">
                  <c:v>8.2200299999999995</c:v>
                </c:pt>
                <c:pt idx="3">
                  <c:v>3.910752</c:v>
                </c:pt>
                <c:pt idx="4">
                  <c:v>5.9558200000000001</c:v>
                </c:pt>
                <c:pt idx="5">
                  <c:v>5.7941260000000003</c:v>
                </c:pt>
                <c:pt idx="6">
                  <c:v>4.5545159999999996</c:v>
                </c:pt>
                <c:pt idx="7">
                  <c:v>5.0707880000000003</c:v>
                </c:pt>
                <c:pt idx="8">
                  <c:v>5.926615</c:v>
                </c:pt>
                <c:pt idx="9">
                  <c:v>9.2167860000000008</c:v>
                </c:pt>
                <c:pt idx="10">
                  <c:v>12.777119000000001</c:v>
                </c:pt>
                <c:pt idx="11">
                  <c:v>12.822246000000002</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chemeClr val="bg2">
                <a:lumMod val="50000"/>
              </a:schemeClr>
            </a:solidFill>
          </c:spPr>
          <c:invertIfNegative val="0"/>
          <c:val>
            <c:numRef>
              <c:f>'8.9'!$B$11:$M$11</c:f>
              <c:numCache>
                <c:formatCode>#,##0.0</c:formatCode>
                <c:ptCount val="12"/>
                <c:pt idx="0">
                  <c:v>5.9126220000000007</c:v>
                </c:pt>
                <c:pt idx="1">
                  <c:v>5.4886100000000004</c:v>
                </c:pt>
                <c:pt idx="2">
                  <c:v>4.7993500000000004</c:v>
                </c:pt>
                <c:pt idx="3">
                  <c:v>3.8832819999999999</c:v>
                </c:pt>
                <c:pt idx="4">
                  <c:v>3.4751899999999996</c:v>
                </c:pt>
                <c:pt idx="5">
                  <c:v>2.3413900000000001</c:v>
                </c:pt>
                <c:pt idx="6">
                  <c:v>2.6608799999999997</c:v>
                </c:pt>
                <c:pt idx="7">
                  <c:v>2.6584700000000003</c:v>
                </c:pt>
                <c:pt idx="8">
                  <c:v>2.0623899999999997</c:v>
                </c:pt>
                <c:pt idx="9">
                  <c:v>2.6344310000000002</c:v>
                </c:pt>
                <c:pt idx="10">
                  <c:v>3.4483510000000002</c:v>
                </c:pt>
                <c:pt idx="11">
                  <c:v>3.9131740000000006</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chemeClr val="tx1"/>
            </a:solidFill>
          </c:spPr>
          <c:invertIfNegative val="0"/>
          <c:val>
            <c:numRef>
              <c:f>'8.9'!$B$12:$M$12</c:f>
              <c:numCache>
                <c:formatCode>#,##0.0</c:formatCode>
                <c:ptCount val="12"/>
                <c:pt idx="0">
                  <c:v>226.14166900000001</c:v>
                </c:pt>
                <c:pt idx="1">
                  <c:v>166.45855600000002</c:v>
                </c:pt>
                <c:pt idx="2">
                  <c:v>111.43634399999999</c:v>
                </c:pt>
                <c:pt idx="3">
                  <c:v>53.087949000000002</c:v>
                </c:pt>
                <c:pt idx="4">
                  <c:v>26.028454999999997</c:v>
                </c:pt>
                <c:pt idx="5">
                  <c:v>34.537872999999998</c:v>
                </c:pt>
                <c:pt idx="6">
                  <c:v>57.367660000000001</c:v>
                </c:pt>
                <c:pt idx="7">
                  <c:v>52.613203999999996</c:v>
                </c:pt>
                <c:pt idx="8">
                  <c:v>36.451964999999994</c:v>
                </c:pt>
                <c:pt idx="9">
                  <c:v>61.869531000000002</c:v>
                </c:pt>
                <c:pt idx="10">
                  <c:v>68.419938999999999</c:v>
                </c:pt>
                <c:pt idx="11">
                  <c:v>174.18738399999998</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invertIfNegative val="0"/>
          <c:val>
            <c:numRef>
              <c:f>'8.9'!$B$13:$M$13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invertIfNegative val="0"/>
          <c:val>
            <c:numRef>
              <c:f>'8.9'!$B$14:$M$14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invertIfNegative val="0"/>
          <c:val>
            <c:numRef>
              <c:f>'8.9'!$B$15:$M$15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6E4932"/>
            </a:solidFill>
          </c:spPr>
          <c:invertIfNegative val="0"/>
          <c:val>
            <c:numRef>
              <c:f>'8.9'!$B$16:$M$16</c:f>
              <c:numCache>
                <c:formatCode>#,##0.0</c:formatCode>
                <c:ptCount val="12"/>
                <c:pt idx="0">
                  <c:v>185.00883899999997</c:v>
                </c:pt>
                <c:pt idx="1">
                  <c:v>144.65098699999999</c:v>
                </c:pt>
                <c:pt idx="2">
                  <c:v>135.03296799999998</c:v>
                </c:pt>
                <c:pt idx="3">
                  <c:v>117.453587</c:v>
                </c:pt>
                <c:pt idx="4">
                  <c:v>100.865807</c:v>
                </c:pt>
                <c:pt idx="5">
                  <c:v>7.2900000000000006E-2</c:v>
                </c:pt>
                <c:pt idx="6">
                  <c:v>0.27952999999999995</c:v>
                </c:pt>
                <c:pt idx="7">
                  <c:v>0.26362999999999998</c:v>
                </c:pt>
                <c:pt idx="8">
                  <c:v>46.589144999999995</c:v>
                </c:pt>
                <c:pt idx="9">
                  <c:v>124.303697</c:v>
                </c:pt>
                <c:pt idx="10">
                  <c:v>151.687636</c:v>
                </c:pt>
                <c:pt idx="11">
                  <c:v>153.01128199999999</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invertIfNegative val="0"/>
          <c:val>
            <c:numRef>
              <c:f>'8.9'!$B$17:$M$17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invertIfNegative val="0"/>
          <c:val>
            <c:numRef>
              <c:f>'8.9'!$B$18:$M$18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invertIfNegative val="0"/>
          <c:val>
            <c:numRef>
              <c:f>'8.9'!$B$19:$M$19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invertIfNegative val="0"/>
          <c:val>
            <c:numRef>
              <c:f>'8.9'!$B$20:$M$20</c:f>
              <c:numCache>
                <c:formatCode>#,##0.0</c:formatCode>
                <c:ptCount val="12"/>
                <c:pt idx="0">
                  <c:v>1.2608349999999999</c:v>
                </c:pt>
                <c:pt idx="1">
                  <c:v>1.420582</c:v>
                </c:pt>
                <c:pt idx="2">
                  <c:v>5.1939229999999998</c:v>
                </c:pt>
                <c:pt idx="3">
                  <c:v>1.6275630000000001</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invertIfNegative val="0"/>
          <c:val>
            <c:numRef>
              <c:f>'8.9'!$B$21:$M$21</c:f>
              <c:numCache>
                <c:formatCode>#,##0.0</c:formatCode>
                <c:ptCount val="12"/>
                <c:pt idx="0">
                  <c:v>0</c:v>
                </c:pt>
                <c:pt idx="1">
                  <c:v>0</c:v>
                </c:pt>
                <c:pt idx="2">
                  <c:v>9.9146999999999999E-2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invertIfNegative val="0"/>
          <c:val>
            <c:numRef>
              <c:f>'8.9'!$B$22:$M$22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invertIfNegative val="0"/>
          <c:val>
            <c:numRef>
              <c:f>'8.9'!$B$23:$M$23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invertIfNegative val="0"/>
          <c:val>
            <c:numRef>
              <c:f>'8.9'!$B$24:$M$24</c:f>
              <c:numCache>
                <c:formatCode>#,##0.0</c:formatCode>
                <c:ptCount val="12"/>
                <c:pt idx="0">
                  <c:v>2.7243900000000005</c:v>
                </c:pt>
                <c:pt idx="1">
                  <c:v>2.2285899999999996</c:v>
                </c:pt>
                <c:pt idx="2">
                  <c:v>2.684949</c:v>
                </c:pt>
                <c:pt idx="3">
                  <c:v>1.4112090000000002</c:v>
                </c:pt>
                <c:pt idx="4">
                  <c:v>3.064689</c:v>
                </c:pt>
                <c:pt idx="5">
                  <c:v>24.673926999999999</c:v>
                </c:pt>
                <c:pt idx="6">
                  <c:v>2.6281080000000001</c:v>
                </c:pt>
                <c:pt idx="7">
                  <c:v>6.1890109999999998</c:v>
                </c:pt>
                <c:pt idx="8">
                  <c:v>5.3082750000000001</c:v>
                </c:pt>
                <c:pt idx="9">
                  <c:v>3.0989560000000003</c:v>
                </c:pt>
                <c:pt idx="10">
                  <c:v>9.8041409999999996</c:v>
                </c:pt>
                <c:pt idx="11">
                  <c:v>2.7313290000000001</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solidFill>
              <a:srgbClr val="EBE600"/>
            </a:solidFill>
          </c:spPr>
          <c:invertIfNegative val="0"/>
          <c:val>
            <c:numRef>
              <c:f>'8.9'!$B$25:$M$25</c:f>
              <c:numCache>
                <c:formatCode>#,##0.0</c:formatCode>
                <c:ptCount val="12"/>
                <c:pt idx="0">
                  <c:v>129.30391899999998</c:v>
                </c:pt>
                <c:pt idx="1">
                  <c:v>99.758407000000005</c:v>
                </c:pt>
                <c:pt idx="2">
                  <c:v>80.097003000000001</c:v>
                </c:pt>
                <c:pt idx="3">
                  <c:v>52.075164999999998</c:v>
                </c:pt>
                <c:pt idx="4">
                  <c:v>65.464026000000004</c:v>
                </c:pt>
                <c:pt idx="5">
                  <c:v>42.808499000000005</c:v>
                </c:pt>
                <c:pt idx="6">
                  <c:v>38.905999000000001</c:v>
                </c:pt>
                <c:pt idx="7">
                  <c:v>34.887490999999997</c:v>
                </c:pt>
                <c:pt idx="8">
                  <c:v>41.144075000000001</c:v>
                </c:pt>
                <c:pt idx="9">
                  <c:v>57.191046999999998</c:v>
                </c:pt>
                <c:pt idx="10">
                  <c:v>76.868332000000009</c:v>
                </c:pt>
                <c:pt idx="11">
                  <c:v>110.74678800000001</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150"/>
        <c:overlap val="100"/>
        <c:axId val="480600064"/>
        <c:axId val="480601600"/>
      </c:barChart>
      <c:catAx>
        <c:axId val="480600064"/>
        <c:scaling>
          <c:orientation val="minMax"/>
        </c:scaling>
        <c:delete val="0"/>
        <c:axPos val="b"/>
        <c:numFmt formatCode="General" sourceLinked="1"/>
        <c:majorTickMark val="none"/>
        <c:minorTickMark val="none"/>
        <c:tickLblPos val="nextTo"/>
        <c:txPr>
          <a:bodyPr/>
          <a:lstStyle/>
          <a:p>
            <a:pPr>
              <a:defRPr sz="900"/>
            </a:pPr>
            <a:endParaRPr lang="cs-CZ"/>
          </a:p>
        </c:txPr>
        <c:crossAx val="480601600"/>
        <c:crosses val="autoZero"/>
        <c:auto val="1"/>
        <c:lblAlgn val="ctr"/>
        <c:lblOffset val="100"/>
        <c:noMultiLvlLbl val="0"/>
      </c:catAx>
      <c:valAx>
        <c:axId val="4806016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06000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DA47-4D5A-9CEF-9372CC3A4F55}"/>
              </c:ext>
            </c:extLst>
          </c:dPt>
          <c:dPt>
            <c:idx val="1"/>
            <c:bubble3D val="0"/>
            <c:spPr>
              <a:solidFill>
                <a:srgbClr val="EEECE1">
                  <a:lumMod val="50000"/>
                </a:srgbClr>
              </a:solidFill>
            </c:spPr>
            <c:extLst>
              <c:ext xmlns:c16="http://schemas.microsoft.com/office/drawing/2014/chart" uri="{C3380CC4-5D6E-409C-BE32-E72D297353CC}">
                <c16:uniqueId val="{00000003-DA47-4D5A-9CEF-9372CC3A4F55}"/>
              </c:ext>
            </c:extLst>
          </c:dPt>
          <c:dPt>
            <c:idx val="2"/>
            <c:bubble3D val="0"/>
            <c:spPr>
              <a:solidFill>
                <a:sysClr val="windowText" lastClr="000000"/>
              </a:solidFill>
            </c:spPr>
            <c:extLst>
              <c:ext xmlns:c16="http://schemas.microsoft.com/office/drawing/2014/chart" uri="{C3380CC4-5D6E-409C-BE32-E72D297353CC}">
                <c16:uniqueId val="{00000005-DA47-4D5A-9CEF-9372CC3A4F55}"/>
              </c:ext>
            </c:extLst>
          </c:dPt>
          <c:dPt>
            <c:idx val="5"/>
            <c:bubble3D val="0"/>
            <c:extLst>
              <c:ext xmlns:c16="http://schemas.microsoft.com/office/drawing/2014/chart" uri="{C3380CC4-5D6E-409C-BE32-E72D297353CC}">
                <c16:uniqueId val="{00000006-DA47-4D5A-9CEF-9372CC3A4F55}"/>
              </c:ext>
            </c:extLst>
          </c:dPt>
          <c:dPt>
            <c:idx val="6"/>
            <c:bubble3D val="0"/>
            <c:spPr>
              <a:solidFill>
                <a:srgbClr val="6E4932"/>
              </a:solidFill>
            </c:spPr>
            <c:extLst>
              <c:ext xmlns:c16="http://schemas.microsoft.com/office/drawing/2014/chart" uri="{C3380CC4-5D6E-409C-BE32-E72D297353CC}">
                <c16:uniqueId val="{00000008-DA47-4D5A-9CEF-9372CC3A4F55}"/>
              </c:ext>
            </c:extLst>
          </c:dPt>
          <c:dPt>
            <c:idx val="7"/>
            <c:bubble3D val="0"/>
            <c:extLst>
              <c:ext xmlns:c16="http://schemas.microsoft.com/office/drawing/2014/chart" uri="{C3380CC4-5D6E-409C-BE32-E72D297353CC}">
                <c16:uniqueId val="{00000009-DA47-4D5A-9CEF-9372CC3A4F55}"/>
              </c:ext>
            </c:extLst>
          </c:dPt>
          <c:dPt>
            <c:idx val="15"/>
            <c:bubble3D val="0"/>
            <c:spPr>
              <a:solidFill>
                <a:srgbClr val="EBE600"/>
              </a:solidFill>
            </c:spPr>
            <c:extLst>
              <c:ext xmlns:c16="http://schemas.microsoft.com/office/drawing/2014/chart" uri="{C3380CC4-5D6E-409C-BE32-E72D297353CC}">
                <c16:uniqueId val="{0000000B-DA47-4D5A-9CEF-9372CC3A4F55}"/>
              </c:ext>
            </c:extLst>
          </c:dPt>
          <c:cat>
            <c:numRef>
              <c:f>'8.9'!$U$10:$U$25</c:f>
              <c:numCache>
                <c:formatCode>0.0%</c:formatCode>
                <c:ptCount val="16"/>
              </c:numCache>
            </c:numRef>
          </c:cat>
          <c:val>
            <c:numRef>
              <c:f>'8.9'!$P$10:$P$25</c:f>
              <c:numCache>
                <c:formatCode>0.0</c:formatCode>
                <c:ptCount val="16"/>
              </c:numCache>
            </c:numRef>
          </c:val>
          <c:extLst>
            <c:ext xmlns:c16="http://schemas.microsoft.com/office/drawing/2014/chart" uri="{C3380CC4-5D6E-409C-BE32-E72D297353CC}">
              <c16:uniqueId val="{0000000C-DA47-4D5A-9CEF-9372CC3A4F55}"/>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82D4-4D4B-9B21-F6F69AE090CA}"/>
              </c:ext>
            </c:extLst>
          </c:dPt>
          <c:cat>
            <c:numRef>
              <c:f>'8.9'!$U$27:$U$34</c:f>
              <c:numCache>
                <c:formatCode>#,##0.0</c:formatCode>
                <c:ptCount val="8"/>
              </c:numCache>
            </c:numRef>
          </c:cat>
          <c:val>
            <c:numRef>
              <c:f>'8.9'!$P$27:$P$34</c:f>
              <c:numCache>
                <c:formatCode>0.0</c:formatCode>
                <c:ptCount val="8"/>
              </c:numCache>
            </c:numRef>
          </c:val>
          <c:extLst>
            <c:ext xmlns:c16="http://schemas.microsoft.com/office/drawing/2014/chart" uri="{C3380CC4-5D6E-409C-BE32-E72D297353CC}">
              <c16:uniqueId val="{00000001-82D4-4D4B-9B21-F6F69AE090C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'8.10'!$A$28</c:f>
              <c:strCache>
                <c:ptCount val="1"/>
                <c:pt idx="0">
                  <c:v>Průmysl</c:v>
                </c:pt>
              </c:strCache>
            </c:strRef>
          </c:tx>
          <c:invertIfNegative val="0"/>
          <c:val>
            <c:numRef>
              <c:f>'8.10'!$B$28:$M$28</c:f>
              <c:numCache>
                <c:formatCode>#,##0.0</c:formatCode>
                <c:ptCount val="12"/>
                <c:pt idx="0">
                  <c:v>91.060993000000011</c:v>
                </c:pt>
                <c:pt idx="1">
                  <c:v>69.045611999999991</c:v>
                </c:pt>
                <c:pt idx="2">
                  <c:v>54.168807000000001</c:v>
                </c:pt>
                <c:pt idx="3">
                  <c:v>31.938376999999999</c:v>
                </c:pt>
                <c:pt idx="4">
                  <c:v>25.963865000000002</c:v>
                </c:pt>
                <c:pt idx="5">
                  <c:v>8.0677070000000004</c:v>
                </c:pt>
                <c:pt idx="6">
                  <c:v>7.3658429999999999</c:v>
                </c:pt>
                <c:pt idx="7">
                  <c:v>7.3600400000000006</c:v>
                </c:pt>
                <c:pt idx="8">
                  <c:v>13.41846</c:v>
                </c:pt>
                <c:pt idx="9">
                  <c:v>31.912059999999997</c:v>
                </c:pt>
                <c:pt idx="10">
                  <c:v>48.593460000000007</c:v>
                </c:pt>
                <c:pt idx="11">
                  <c:v>66.652000000000015</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val>
            <c:numRef>
              <c:f>'8.10'!$B$29:$M$29</c:f>
              <c:numCache>
                <c:formatCode>#,##0.0</c:formatCode>
                <c:ptCount val="12"/>
                <c:pt idx="0">
                  <c:v>1.4561999999999999</c:v>
                </c:pt>
                <c:pt idx="1">
                  <c:v>1.0360999999999998</c:v>
                </c:pt>
                <c:pt idx="2">
                  <c:v>0.74929999999999997</c:v>
                </c:pt>
                <c:pt idx="3">
                  <c:v>0.39269999999999999</c:v>
                </c:pt>
                <c:pt idx="4">
                  <c:v>0.25750000000000001</c:v>
                </c:pt>
                <c:pt idx="5">
                  <c:v>7.0099999999999996E-2</c:v>
                </c:pt>
                <c:pt idx="6">
                  <c:v>9.1600000000000001E-2</c:v>
                </c:pt>
                <c:pt idx="7">
                  <c:v>0.1011</c:v>
                </c:pt>
                <c:pt idx="8">
                  <c:v>0.1426</c:v>
                </c:pt>
                <c:pt idx="9">
                  <c:v>0.38919999999999999</c:v>
                </c:pt>
                <c:pt idx="10">
                  <c:v>0.6946</c:v>
                </c:pt>
                <c:pt idx="11">
                  <c:v>1.0154300000000001</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val>
            <c:numRef>
              <c:f>'8.10'!$B$30:$M$30</c:f>
              <c:numCache>
                <c:formatCode>#,##0.0</c:formatCode>
                <c:ptCount val="12"/>
                <c:pt idx="0">
                  <c:v>12.809760000000001</c:v>
                </c:pt>
                <c:pt idx="1">
                  <c:v>9.2537400000000023</c:v>
                </c:pt>
                <c:pt idx="2">
                  <c:v>7.1830500000000006</c:v>
                </c:pt>
                <c:pt idx="3">
                  <c:v>3.9874399999999999</c:v>
                </c:pt>
                <c:pt idx="4">
                  <c:v>3.0390999999999999</c:v>
                </c:pt>
                <c:pt idx="5">
                  <c:v>0.45380999999999999</c:v>
                </c:pt>
                <c:pt idx="6">
                  <c:v>0.48180000000000001</c:v>
                </c:pt>
                <c:pt idx="7">
                  <c:v>0.48300999999999999</c:v>
                </c:pt>
                <c:pt idx="8">
                  <c:v>1.0942000000000001</c:v>
                </c:pt>
                <c:pt idx="9">
                  <c:v>4.0845000000000002</c:v>
                </c:pt>
                <c:pt idx="10">
                  <c:v>6.75</c:v>
                </c:pt>
                <c:pt idx="11">
                  <c:v>9.2754699999999985</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val>
            <c:numRef>
              <c:f>'8.10'!$B$31:$M$31</c:f>
              <c:numCache>
                <c:formatCode>#,##0.0</c:formatCode>
                <c:ptCount val="12"/>
                <c:pt idx="0">
                  <c:v>5.2448029999999992</c:v>
                </c:pt>
                <c:pt idx="1">
                  <c:v>4.4803280000000001</c:v>
                </c:pt>
                <c:pt idx="2">
                  <c:v>3.5945270000000002</c:v>
                </c:pt>
                <c:pt idx="3">
                  <c:v>1.7635269999999998</c:v>
                </c:pt>
                <c:pt idx="4">
                  <c:v>1.329602</c:v>
                </c:pt>
                <c:pt idx="5">
                  <c:v>0.447851</c:v>
                </c:pt>
                <c:pt idx="6">
                  <c:v>0.32662599999999997</c:v>
                </c:pt>
                <c:pt idx="7">
                  <c:v>0.32390099999999999</c:v>
                </c:pt>
                <c:pt idx="8">
                  <c:v>0.6915</c:v>
                </c:pt>
                <c:pt idx="9">
                  <c:v>1.8078499999999997</c:v>
                </c:pt>
                <c:pt idx="10">
                  <c:v>2.9430800000000001</c:v>
                </c:pt>
                <c:pt idx="11">
                  <c:v>4.0607800000000003</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val>
            <c:numRef>
              <c:f>'8.10'!$B$32:$M$32</c:f>
              <c:numCache>
                <c:formatCode>#,##0.0</c:formatCode>
                <c:ptCount val="12"/>
                <c:pt idx="0">
                  <c:v>4.32179</c:v>
                </c:pt>
                <c:pt idx="1">
                  <c:v>3.8402400000000001</c:v>
                </c:pt>
                <c:pt idx="2">
                  <c:v>4.7718909999999992</c:v>
                </c:pt>
                <c:pt idx="3">
                  <c:v>4.6702500000000011</c:v>
                </c:pt>
                <c:pt idx="4">
                  <c:v>4.1136299999999997</c:v>
                </c:pt>
                <c:pt idx="5">
                  <c:v>1.2494699999999999</c:v>
                </c:pt>
                <c:pt idx="6">
                  <c:v>1.75366</c:v>
                </c:pt>
                <c:pt idx="7">
                  <c:v>2.16838</c:v>
                </c:pt>
                <c:pt idx="8">
                  <c:v>3.4497800000000001</c:v>
                </c:pt>
                <c:pt idx="9">
                  <c:v>4.8769400000000003</c:v>
                </c:pt>
                <c:pt idx="10">
                  <c:v>5.8829500000000001</c:v>
                </c:pt>
                <c:pt idx="11">
                  <c:v>6.4356200000000001</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invertIfNegative val="0"/>
          <c:val>
            <c:numRef>
              <c:f>'8.10'!$B$33:$M$33</c:f>
              <c:numCache>
                <c:formatCode>#,##0.0</c:formatCode>
                <c:ptCount val="12"/>
                <c:pt idx="0">
                  <c:v>223.31800999999999</c:v>
                </c:pt>
                <c:pt idx="1">
                  <c:v>169.58657899999997</c:v>
                </c:pt>
                <c:pt idx="2">
                  <c:v>141.35385200000002</c:v>
                </c:pt>
                <c:pt idx="3">
                  <c:v>85.476496000000012</c:v>
                </c:pt>
                <c:pt idx="4">
                  <c:v>73.641859000000011</c:v>
                </c:pt>
                <c:pt idx="5">
                  <c:v>28.146495000000002</c:v>
                </c:pt>
                <c:pt idx="6">
                  <c:v>27.248149000000002</c:v>
                </c:pt>
                <c:pt idx="7">
                  <c:v>26.740699000000006</c:v>
                </c:pt>
                <c:pt idx="8">
                  <c:v>43.273757000000003</c:v>
                </c:pt>
                <c:pt idx="9">
                  <c:v>93.006419000000008</c:v>
                </c:pt>
                <c:pt idx="10">
                  <c:v>134.63266899999999</c:v>
                </c:pt>
                <c:pt idx="11">
                  <c:v>176.96924999999996</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invertIfNegative val="0"/>
          <c:val>
            <c:numRef>
              <c:f>'8.10'!$B$34:$M$34</c:f>
              <c:numCache>
                <c:formatCode>#,##0.0</c:formatCode>
                <c:ptCount val="12"/>
                <c:pt idx="0">
                  <c:v>152.12421599999999</c:v>
                </c:pt>
                <c:pt idx="1">
                  <c:v>116.760952</c:v>
                </c:pt>
                <c:pt idx="2">
                  <c:v>93.387527000000006</c:v>
                </c:pt>
                <c:pt idx="3">
                  <c:v>55.022215000000003</c:v>
                </c:pt>
                <c:pt idx="4">
                  <c:v>44.519696999999994</c:v>
                </c:pt>
                <c:pt idx="5">
                  <c:v>11.698848</c:v>
                </c:pt>
                <c:pt idx="6">
                  <c:v>11.299151999999999</c:v>
                </c:pt>
                <c:pt idx="7">
                  <c:v>11.311463999999999</c:v>
                </c:pt>
                <c:pt idx="8">
                  <c:v>21.352692000000001</c:v>
                </c:pt>
                <c:pt idx="9">
                  <c:v>61.336528000000001</c:v>
                </c:pt>
                <c:pt idx="10">
                  <c:v>91.526555999999999</c:v>
                </c:pt>
                <c:pt idx="11">
                  <c:v>121.78070200000001</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invertIfNegative val="0"/>
          <c:val>
            <c:numRef>
              <c:f>'8.10'!$B$35:$M$35</c:f>
              <c:numCache>
                <c:formatCode>#,##0.0</c:formatCode>
                <c:ptCount val="12"/>
                <c:pt idx="0">
                  <c:v>40.456498999999994</c:v>
                </c:pt>
                <c:pt idx="1">
                  <c:v>30.521090000000001</c:v>
                </c:pt>
                <c:pt idx="2">
                  <c:v>23.920794999999998</c:v>
                </c:pt>
                <c:pt idx="3">
                  <c:v>13.220213000000001</c:v>
                </c:pt>
                <c:pt idx="4">
                  <c:v>10.205487999999999</c:v>
                </c:pt>
                <c:pt idx="5">
                  <c:v>2.1280609999999998</c:v>
                </c:pt>
                <c:pt idx="6">
                  <c:v>1.934434</c:v>
                </c:pt>
                <c:pt idx="7">
                  <c:v>2.0829009999999997</c:v>
                </c:pt>
                <c:pt idx="8">
                  <c:v>4.6469799999999992</c:v>
                </c:pt>
                <c:pt idx="9">
                  <c:v>13.847900000000001</c:v>
                </c:pt>
                <c:pt idx="10">
                  <c:v>22.411149000000002</c:v>
                </c:pt>
                <c:pt idx="11">
                  <c:v>31.394020000000005</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150"/>
        <c:overlap val="100"/>
        <c:axId val="480936704"/>
        <c:axId val="480938240"/>
      </c:barChart>
      <c:catAx>
        <c:axId val="480936704"/>
        <c:scaling>
          <c:orientation val="minMax"/>
        </c:scaling>
        <c:delete val="0"/>
        <c:axPos val="b"/>
        <c:numFmt formatCode="General" sourceLinked="1"/>
        <c:majorTickMark val="none"/>
        <c:minorTickMark val="none"/>
        <c:tickLblPos val="nextTo"/>
        <c:txPr>
          <a:bodyPr/>
          <a:lstStyle/>
          <a:p>
            <a:pPr>
              <a:defRPr sz="900"/>
            </a:pPr>
            <a:endParaRPr lang="cs-CZ"/>
          </a:p>
        </c:txPr>
        <c:crossAx val="480938240"/>
        <c:crosses val="autoZero"/>
        <c:auto val="1"/>
        <c:lblAlgn val="ctr"/>
        <c:lblOffset val="100"/>
        <c:noMultiLvlLbl val="0"/>
      </c:catAx>
      <c:valAx>
        <c:axId val="480938240"/>
        <c:scaling>
          <c:orientation val="minMax"/>
          <c:max val="800"/>
        </c:scaling>
        <c:delete val="0"/>
        <c:axPos val="l"/>
        <c:majorGridlines/>
        <c:numFmt formatCode="#,##0" sourceLinked="0"/>
        <c:majorTickMark val="out"/>
        <c:minorTickMark val="none"/>
        <c:tickLblPos val="nextTo"/>
        <c:spPr>
          <a:ln>
            <a:noFill/>
          </a:ln>
        </c:spPr>
        <c:txPr>
          <a:bodyPr/>
          <a:lstStyle/>
          <a:p>
            <a:pPr>
              <a:defRPr sz="900"/>
            </a:pPr>
            <a:endParaRPr lang="cs-CZ"/>
          </a:p>
        </c:txPr>
        <c:crossAx val="4809367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'8.10'!$M$40</c:f>
              <c:strCache>
                <c:ptCount val="1"/>
                <c:pt idx="0">
                  <c:v>Instalovaný výkon</c:v>
                </c:pt>
              </c:strCache>
            </c:strRef>
          </c:tx>
          <c:invertIfNegative val="0"/>
          <c:val>
            <c:numRef>
              <c:f>'8.10'!$N$40</c:f>
              <c:numCache>
                <c:formatCode>0.0%</c:formatCode>
                <c:ptCount val="1"/>
                <c:pt idx="0">
                  <c:v>8.9600661254045283E-2</c:v>
                </c:pt>
              </c:numCache>
            </c:numRef>
          </c:val>
          <c:extLst>
            <c:ext xmlns:c16="http://schemas.microsoft.com/office/drawing/2014/chart" uri="{C3380CC4-5D6E-409C-BE32-E72D297353CC}">
              <c16:uniqueId val="{00000000-95AD-442C-B4FC-8CD6B342584C}"/>
            </c:ext>
          </c:extLst>
        </c:ser>
        <c:ser>
          <c:idx val="1"/>
          <c:order val="1"/>
          <c:tx>
            <c:strRef>
              <c:f>'8.10'!$M$41</c:f>
              <c:strCache>
                <c:ptCount val="1"/>
                <c:pt idx="0">
                  <c:v>Výroba tepla brutto</c:v>
                </c:pt>
              </c:strCache>
            </c:strRef>
          </c:tx>
          <c:invertIfNegative val="0"/>
          <c:val>
            <c:numRef>
              <c:f>'8.10'!$N$41</c:f>
              <c:numCache>
                <c:formatCode>0.0%</c:formatCode>
                <c:ptCount val="1"/>
                <c:pt idx="0">
                  <c:v>4.1312764213611429E-2</c:v>
                </c:pt>
              </c:numCache>
            </c:numRef>
          </c:val>
          <c:extLst>
            <c:ext xmlns:c16="http://schemas.microsoft.com/office/drawing/2014/chart" uri="{C3380CC4-5D6E-409C-BE32-E72D297353CC}">
              <c16:uniqueId val="{00000001-95AD-442C-B4FC-8CD6B342584C}"/>
            </c:ext>
          </c:extLst>
        </c:ser>
        <c:ser>
          <c:idx val="2"/>
          <c:order val="2"/>
          <c:tx>
            <c:strRef>
              <c:f>'8.10'!$M$42</c:f>
              <c:strCache>
                <c:ptCount val="1"/>
                <c:pt idx="0">
                  <c:v>Dodávky tepla</c:v>
                </c:pt>
              </c:strCache>
            </c:strRef>
          </c:tx>
          <c:invertIfNegative val="0"/>
          <c:val>
            <c:numRef>
              <c:f>'8.10'!$N$42</c:f>
              <c:numCache>
                <c:formatCode>0.0%</c:formatCode>
                <c:ptCount val="1"/>
                <c:pt idx="0">
                  <c:v>4.5830472550832821E-2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480965376"/>
        <c:axId val="480966912"/>
      </c:barChart>
      <c:catAx>
        <c:axId val="480965376"/>
        <c:scaling>
          <c:orientation val="maxMin"/>
        </c:scaling>
        <c:delete val="0"/>
        <c:axPos val="l"/>
        <c:numFmt formatCode="General" sourceLinked="1"/>
        <c:majorTickMark val="none"/>
        <c:minorTickMark val="none"/>
        <c:tickLblPos val="none"/>
        <c:crossAx val="480966912"/>
        <c:crosses val="autoZero"/>
        <c:auto val="1"/>
        <c:lblAlgn val="ctr"/>
        <c:lblOffset val="100"/>
        <c:noMultiLvlLbl val="0"/>
      </c:catAx>
      <c:valAx>
        <c:axId val="48096691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8096537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'8.10'!$A$10</c:f>
              <c:strCache>
                <c:ptCount val="1"/>
                <c:pt idx="0">
                  <c:v>Biomasa</c:v>
                </c:pt>
              </c:strCache>
            </c:strRef>
          </c:tx>
          <c:spPr>
            <a:solidFill>
              <a:schemeClr val="accent3">
                <a:lumMod val="75000"/>
              </a:schemeClr>
            </a:solidFill>
          </c:spPr>
          <c:invertIfNegative val="0"/>
          <c:val>
            <c:numRef>
              <c:f>'8.10'!$B$10:$M$10</c:f>
              <c:numCache>
                <c:formatCode>#,##0.0</c:formatCode>
                <c:ptCount val="12"/>
                <c:pt idx="0">
                  <c:v>6.51607</c:v>
                </c:pt>
                <c:pt idx="1">
                  <c:v>4.5648109999999997</c:v>
                </c:pt>
                <c:pt idx="2">
                  <c:v>4.0296509999999994</c:v>
                </c:pt>
                <c:pt idx="3">
                  <c:v>3.1871640000000001</c:v>
                </c:pt>
                <c:pt idx="4">
                  <c:v>2.056864</c:v>
                </c:pt>
                <c:pt idx="5">
                  <c:v>0.79751099999999997</c:v>
                </c:pt>
                <c:pt idx="6">
                  <c:v>0.78172200000000003</c:v>
                </c:pt>
                <c:pt idx="7">
                  <c:v>0.7552819999999999</c:v>
                </c:pt>
                <c:pt idx="8">
                  <c:v>1.564314</c:v>
                </c:pt>
                <c:pt idx="9">
                  <c:v>3.2217769999999999</c:v>
                </c:pt>
                <c:pt idx="10">
                  <c:v>4.7511029999999996</c:v>
                </c:pt>
                <c:pt idx="11">
                  <c:v>6.1049720000000001</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chemeClr val="bg2">
                <a:lumMod val="50000"/>
              </a:schemeClr>
            </a:solidFill>
          </c:spPr>
          <c:invertIfNegative val="0"/>
          <c:val>
            <c:numRef>
              <c:f>'8.10'!$B$11:$M$11</c:f>
              <c:numCache>
                <c:formatCode>#,##0.0</c:formatCode>
                <c:ptCount val="12"/>
                <c:pt idx="0">
                  <c:v>4.7294230000000006</c:v>
                </c:pt>
                <c:pt idx="1">
                  <c:v>4.1046480000000001</c:v>
                </c:pt>
                <c:pt idx="2">
                  <c:v>5.009976</c:v>
                </c:pt>
                <c:pt idx="3">
                  <c:v>4.8900500000000013</c:v>
                </c:pt>
                <c:pt idx="4">
                  <c:v>4.3034480000000004</c:v>
                </c:pt>
                <c:pt idx="5">
                  <c:v>1.3801269999999997</c:v>
                </c:pt>
                <c:pt idx="6">
                  <c:v>1.8841100000000002</c:v>
                </c:pt>
                <c:pt idx="7">
                  <c:v>2.2989449999999998</c:v>
                </c:pt>
                <c:pt idx="8">
                  <c:v>3.7163779999999997</c:v>
                </c:pt>
                <c:pt idx="9">
                  <c:v>5.0807900000000012</c:v>
                </c:pt>
                <c:pt idx="10">
                  <c:v>6.1336010000000005</c:v>
                </c:pt>
                <c:pt idx="11">
                  <c:v>6.7040190000000006</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chemeClr val="tx1"/>
            </a:solidFill>
          </c:spPr>
          <c:invertIfNegative val="0"/>
          <c:val>
            <c:numRef>
              <c:f>'8.10'!$B$12:$M$12</c:f>
              <c:numCache>
                <c:formatCode>#,##0.0</c:formatCode>
                <c:ptCount val="12"/>
                <c:pt idx="0">
                  <c:v>10.776</c:v>
                </c:pt>
                <c:pt idx="1">
                  <c:v>7.0720000000000001</c:v>
                </c:pt>
                <c:pt idx="2">
                  <c:v>5.306</c:v>
                </c:pt>
                <c:pt idx="3">
                  <c:v>8.9060000000000006</c:v>
                </c:pt>
                <c:pt idx="4">
                  <c:v>5.2960000000000003</c:v>
                </c:pt>
                <c:pt idx="5">
                  <c:v>1.7549999999999999</c:v>
                </c:pt>
                <c:pt idx="6">
                  <c:v>1.7999999999999999E-2</c:v>
                </c:pt>
                <c:pt idx="7">
                  <c:v>0.67200000000000004</c:v>
                </c:pt>
                <c:pt idx="8">
                  <c:v>1.9430000000000001</c:v>
                </c:pt>
                <c:pt idx="9">
                  <c:v>1.5740000000000001</c:v>
                </c:pt>
                <c:pt idx="10">
                  <c:v>4.2789999999999999</c:v>
                </c:pt>
                <c:pt idx="11">
                  <c:v>3.9689999999999999</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invertIfNegative val="0"/>
          <c:val>
            <c:numRef>
              <c:f>'8.10'!$B$13:$M$13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invertIfNegative val="0"/>
          <c:val>
            <c:numRef>
              <c:f>'8.10'!$B$14:$M$14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invertIfNegative val="0"/>
          <c:val>
            <c:numRef>
              <c:f>'8.10'!$B$15:$M$15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6E4932"/>
            </a:solidFill>
          </c:spPr>
          <c:invertIfNegative val="0"/>
          <c:val>
            <c:numRef>
              <c:f>'8.10'!$B$16:$M$16</c:f>
              <c:numCache>
                <c:formatCode>#,##0.0</c:formatCode>
                <c:ptCount val="12"/>
                <c:pt idx="0">
                  <c:v>644.15875000000005</c:v>
                </c:pt>
                <c:pt idx="1">
                  <c:v>488.84877</c:v>
                </c:pt>
                <c:pt idx="2">
                  <c:v>396.02292299999993</c:v>
                </c:pt>
                <c:pt idx="3">
                  <c:v>236.910079</c:v>
                </c:pt>
                <c:pt idx="4">
                  <c:v>198.87585799999999</c:v>
                </c:pt>
                <c:pt idx="5">
                  <c:v>59.480189999999993</c:v>
                </c:pt>
                <c:pt idx="6">
                  <c:v>59.218549999999993</c:v>
                </c:pt>
                <c:pt idx="7">
                  <c:v>59.067059</c:v>
                </c:pt>
                <c:pt idx="8">
                  <c:v>108.15188000000001</c:v>
                </c:pt>
                <c:pt idx="9">
                  <c:v>266.23774000000003</c:v>
                </c:pt>
                <c:pt idx="10">
                  <c:v>384.09908900000005</c:v>
                </c:pt>
                <c:pt idx="11">
                  <c:v>518.11891000000003</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invertIfNegative val="0"/>
          <c:val>
            <c:numRef>
              <c:f>'8.10'!$B$17:$M$17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invertIfNegative val="0"/>
          <c:val>
            <c:numRef>
              <c:f>'8.10'!$B$18:$M$18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invertIfNegative val="0"/>
          <c:val>
            <c:numRef>
              <c:f>'8.10'!$B$19:$M$19</c:f>
              <c:numCache>
                <c:formatCode>#,##0.0</c:formatCode>
                <c:ptCount val="12"/>
                <c:pt idx="0">
                  <c:v>4.4560000000000004</c:v>
                </c:pt>
                <c:pt idx="1">
                  <c:v>3.6970000000000001</c:v>
                </c:pt>
                <c:pt idx="2">
                  <c:v>1.401</c:v>
                </c:pt>
                <c:pt idx="3">
                  <c:v>1.831</c:v>
                </c:pt>
                <c:pt idx="4">
                  <c:v>2.589</c:v>
                </c:pt>
                <c:pt idx="5">
                  <c:v>1.085</c:v>
                </c:pt>
                <c:pt idx="6">
                  <c:v>1.3580000000000001</c:v>
                </c:pt>
                <c:pt idx="7">
                  <c:v>0.45</c:v>
                </c:pt>
                <c:pt idx="8">
                  <c:v>1.262</c:v>
                </c:pt>
                <c:pt idx="9">
                  <c:v>2.4569999999999999</c:v>
                </c:pt>
                <c:pt idx="10">
                  <c:v>3.1720000000000002</c:v>
                </c:pt>
                <c:pt idx="11">
                  <c:v>2.4609999999999999</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invertIfNegative val="0"/>
          <c:val>
            <c:numRef>
              <c:f>'8.10'!$B$20:$M$20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invertIfNegative val="0"/>
          <c:val>
            <c:numRef>
              <c:f>'8.10'!$B$21:$M$21</c:f>
              <c:numCache>
                <c:formatCode>#,##0.0</c:formatCode>
                <c:ptCount val="12"/>
                <c:pt idx="0">
                  <c:v>2.3489999999999997E-2</c:v>
                </c:pt>
                <c:pt idx="1">
                  <c:v>1.461E-2</c:v>
                </c:pt>
                <c:pt idx="2">
                  <c:v>1.315E-2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invertIfNegative val="0"/>
          <c:val>
            <c:numRef>
              <c:f>'8.10'!$B$22:$M$22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invertIfNegative val="0"/>
          <c:val>
            <c:numRef>
              <c:f>'8.10'!$B$23:$M$23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invertIfNegative val="0"/>
          <c:val>
            <c:numRef>
              <c:f>'8.10'!$B$24:$M$24</c:f>
              <c:numCache>
                <c:formatCode>#,##0.0</c:formatCode>
                <c:ptCount val="12"/>
                <c:pt idx="0">
                  <c:v>0.124111</c:v>
                </c:pt>
                <c:pt idx="1">
                  <c:v>0.10331800000000001</c:v>
                </c:pt>
                <c:pt idx="2">
                  <c:v>9.5860000000000001E-2</c:v>
                </c:pt>
                <c:pt idx="3">
                  <c:v>5.7519999999999995E-2</c:v>
                </c:pt>
                <c:pt idx="4">
                  <c:v>3.3700000000000001E-2</c:v>
                </c:pt>
                <c:pt idx="5">
                  <c:v>3.31E-3</c:v>
                </c:pt>
                <c:pt idx="6">
                  <c:v>6.3E-3</c:v>
                </c:pt>
                <c:pt idx="7">
                  <c:v>5.6100000000000004E-3</c:v>
                </c:pt>
                <c:pt idx="8">
                  <c:v>1.9199999999999998E-2</c:v>
                </c:pt>
                <c:pt idx="9">
                  <c:v>4.9000000000000002E-2</c:v>
                </c:pt>
                <c:pt idx="10">
                  <c:v>7.4999999999999997E-2</c:v>
                </c:pt>
                <c:pt idx="11">
                  <c:v>9.1999999999999998E-2</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solidFill>
              <a:srgbClr val="EBE600"/>
            </a:solidFill>
          </c:spPr>
          <c:invertIfNegative val="0"/>
          <c:val>
            <c:numRef>
              <c:f>'8.10'!$B$25:$M$25</c:f>
              <c:numCache>
                <c:formatCode>#,##0.0</c:formatCode>
                <c:ptCount val="12"/>
                <c:pt idx="0">
                  <c:v>77.283085241330326</c:v>
                </c:pt>
                <c:pt idx="1">
                  <c:v>64.137892485980316</c:v>
                </c:pt>
                <c:pt idx="2">
                  <c:v>56.626332075606783</c:v>
                </c:pt>
                <c:pt idx="3">
                  <c:v>29.661255000000001</c:v>
                </c:pt>
                <c:pt idx="4">
                  <c:v>22.716311000000001</c:v>
                </c:pt>
                <c:pt idx="5">
                  <c:v>11.031459</c:v>
                </c:pt>
                <c:pt idx="6">
                  <c:v>11.442131999999999</c:v>
                </c:pt>
                <c:pt idx="7">
                  <c:v>11.773109</c:v>
                </c:pt>
                <c:pt idx="8">
                  <c:v>17.769447</c:v>
                </c:pt>
                <c:pt idx="9">
                  <c:v>29.094960000000004</c:v>
                </c:pt>
                <c:pt idx="10">
                  <c:v>42.277350999999996</c:v>
                </c:pt>
                <c:pt idx="11">
                  <c:v>52.088551000000002</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150"/>
        <c:overlap val="100"/>
        <c:axId val="481350400"/>
        <c:axId val="481351936"/>
      </c:barChart>
      <c:catAx>
        <c:axId val="481350400"/>
        <c:scaling>
          <c:orientation val="minMax"/>
        </c:scaling>
        <c:delete val="0"/>
        <c:axPos val="b"/>
        <c:numFmt formatCode="General" sourceLinked="1"/>
        <c:majorTickMark val="none"/>
        <c:minorTickMark val="none"/>
        <c:tickLblPos val="nextTo"/>
        <c:txPr>
          <a:bodyPr/>
          <a:lstStyle/>
          <a:p>
            <a:pPr>
              <a:defRPr sz="900"/>
            </a:pPr>
            <a:endParaRPr lang="cs-CZ"/>
          </a:p>
        </c:txPr>
        <c:crossAx val="481351936"/>
        <c:crosses val="autoZero"/>
        <c:auto val="1"/>
        <c:lblAlgn val="ctr"/>
        <c:lblOffset val="100"/>
        <c:noMultiLvlLbl val="0"/>
      </c:catAx>
      <c:valAx>
        <c:axId val="4813519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13504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678-4B3A-9029-ACC2D05B0D41}"/>
              </c:ext>
            </c:extLst>
          </c:dPt>
          <c:dPt>
            <c:idx val="1"/>
            <c:bubble3D val="0"/>
            <c:spPr>
              <a:solidFill>
                <a:srgbClr val="EEECE1">
                  <a:lumMod val="50000"/>
                </a:srgbClr>
              </a:solidFill>
            </c:spPr>
            <c:extLst>
              <c:ext xmlns:c16="http://schemas.microsoft.com/office/drawing/2014/chart" uri="{C3380CC4-5D6E-409C-BE32-E72D297353CC}">
                <c16:uniqueId val="{00000003-0678-4B3A-9029-ACC2D05B0D41}"/>
              </c:ext>
            </c:extLst>
          </c:dPt>
          <c:dPt>
            <c:idx val="2"/>
            <c:bubble3D val="0"/>
            <c:spPr>
              <a:solidFill>
                <a:sysClr val="windowText" lastClr="000000"/>
              </a:solidFill>
            </c:spPr>
            <c:extLst>
              <c:ext xmlns:c16="http://schemas.microsoft.com/office/drawing/2014/chart" uri="{C3380CC4-5D6E-409C-BE32-E72D297353CC}">
                <c16:uniqueId val="{00000005-0678-4B3A-9029-ACC2D05B0D41}"/>
              </c:ext>
            </c:extLst>
          </c:dPt>
          <c:dPt>
            <c:idx val="5"/>
            <c:bubble3D val="0"/>
            <c:extLst>
              <c:ext xmlns:c16="http://schemas.microsoft.com/office/drawing/2014/chart" uri="{C3380CC4-5D6E-409C-BE32-E72D297353CC}">
                <c16:uniqueId val="{00000006-0678-4B3A-9029-ACC2D05B0D41}"/>
              </c:ext>
            </c:extLst>
          </c:dPt>
          <c:dPt>
            <c:idx val="6"/>
            <c:bubble3D val="0"/>
            <c:spPr>
              <a:solidFill>
                <a:srgbClr val="6E4932"/>
              </a:solidFill>
            </c:spPr>
            <c:extLst>
              <c:ext xmlns:c16="http://schemas.microsoft.com/office/drawing/2014/chart" uri="{C3380CC4-5D6E-409C-BE32-E72D297353CC}">
                <c16:uniqueId val="{00000008-0678-4B3A-9029-ACC2D05B0D41}"/>
              </c:ext>
            </c:extLst>
          </c:dPt>
          <c:dPt>
            <c:idx val="7"/>
            <c:bubble3D val="0"/>
            <c:extLst>
              <c:ext xmlns:c16="http://schemas.microsoft.com/office/drawing/2014/chart" uri="{C3380CC4-5D6E-409C-BE32-E72D297353CC}">
                <c16:uniqueId val="{00000009-0678-4B3A-9029-ACC2D05B0D41}"/>
              </c:ext>
            </c:extLst>
          </c:dPt>
          <c:dPt>
            <c:idx val="15"/>
            <c:bubble3D val="0"/>
            <c:spPr>
              <a:solidFill>
                <a:srgbClr val="EBE600"/>
              </a:solidFill>
            </c:spPr>
            <c:extLst>
              <c:ext xmlns:c16="http://schemas.microsoft.com/office/drawing/2014/chart" uri="{C3380CC4-5D6E-409C-BE32-E72D297353CC}">
                <c16:uniqueId val="{0000000B-0678-4B3A-9029-ACC2D05B0D41}"/>
              </c:ext>
            </c:extLst>
          </c:dPt>
          <c:cat>
            <c:numRef>
              <c:f>'8.10'!$U$10:$U$25</c:f>
              <c:numCache>
                <c:formatCode>0.0%</c:formatCode>
                <c:ptCount val="16"/>
              </c:numCache>
            </c:numRef>
          </c:cat>
          <c:val>
            <c:numRef>
              <c:f>'8.10'!$P$10:$P$25</c:f>
              <c:numCache>
                <c:formatCode>0.0</c:formatCode>
                <c:ptCount val="16"/>
              </c:numCache>
            </c:numRef>
          </c:val>
          <c:extLst>
            <c:ext xmlns:c16="http://schemas.microsoft.com/office/drawing/2014/chart" uri="{C3380CC4-5D6E-409C-BE32-E72D297353CC}">
              <c16:uniqueId val="{0000000C-0678-4B3A-9029-ACC2D05B0D4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712.42147799999987</c:v>
                </c:pt>
                <c:pt idx="1">
                  <c:v>514.88729900000021</c:v>
                </c:pt>
                <c:pt idx="2">
                  <c:v>451.02381399999996</c:v>
                </c:pt>
                <c:pt idx="3">
                  <c:v>334.70030000000003</c:v>
                </c:pt>
                <c:pt idx="4">
                  <c:v>260.16429799999997</c:v>
                </c:pt>
                <c:pt idx="5">
                  <c:v>130.135468</c:v>
                </c:pt>
                <c:pt idx="6">
                  <c:v>193.52722100000003</c:v>
                </c:pt>
                <c:pt idx="7">
                  <c:v>134.39613399999999</c:v>
                </c:pt>
                <c:pt idx="8">
                  <c:v>150.06212500000004</c:v>
                </c:pt>
                <c:pt idx="9">
                  <c:v>319.18229000000008</c:v>
                </c:pt>
                <c:pt idx="10">
                  <c:v>444.1119710000001</c:v>
                </c:pt>
                <c:pt idx="11">
                  <c:v>547.67397100000005</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invertIfNegative val="0"/>
          <c:val>
            <c:numRef>
              <c:f>'5.2'!$B$8:$M$8</c:f>
              <c:numCache>
                <c:formatCode>#,##0.0</c:formatCode>
                <c:ptCount val="12"/>
                <c:pt idx="0">
                  <c:v>800.93615285511214</c:v>
                </c:pt>
                <c:pt idx="1">
                  <c:v>630.11506769235552</c:v>
                </c:pt>
                <c:pt idx="2">
                  <c:v>532.48223350106764</c:v>
                </c:pt>
                <c:pt idx="3">
                  <c:v>373.24052525400731</c:v>
                </c:pt>
                <c:pt idx="4">
                  <c:v>346.10522164008086</c:v>
                </c:pt>
                <c:pt idx="5">
                  <c:v>170.83711958888574</c:v>
                </c:pt>
                <c:pt idx="6">
                  <c:v>170.68420633497368</c:v>
                </c:pt>
                <c:pt idx="7">
                  <c:v>159.63188115448119</c:v>
                </c:pt>
                <c:pt idx="8">
                  <c:v>226.58290856065057</c:v>
                </c:pt>
                <c:pt idx="9">
                  <c:v>384.73135403457286</c:v>
                </c:pt>
                <c:pt idx="10">
                  <c:v>543.02848650487863</c:v>
                </c:pt>
                <c:pt idx="11">
                  <c:v>668.40411887893379</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invertIfNegative val="0"/>
          <c:val>
            <c:numRef>
              <c:f>'5.2'!$B$9:$M$9</c:f>
              <c:numCache>
                <c:formatCode>#,##0.0</c:formatCode>
                <c:ptCount val="12"/>
                <c:pt idx="0">
                  <c:v>924.88435900000013</c:v>
                </c:pt>
                <c:pt idx="1">
                  <c:v>692.34260300000017</c:v>
                </c:pt>
                <c:pt idx="2">
                  <c:v>555.02219100000002</c:v>
                </c:pt>
                <c:pt idx="3">
                  <c:v>381.124594</c:v>
                </c:pt>
                <c:pt idx="4">
                  <c:v>352.74048959999999</c:v>
                </c:pt>
                <c:pt idx="5">
                  <c:v>183.78278599999996</c:v>
                </c:pt>
                <c:pt idx="6">
                  <c:v>179.15109799999996</c:v>
                </c:pt>
                <c:pt idx="7">
                  <c:v>175.16714899999994</c:v>
                </c:pt>
                <c:pt idx="8">
                  <c:v>222.80585400000007</c:v>
                </c:pt>
                <c:pt idx="9">
                  <c:v>392.74821099999991</c:v>
                </c:pt>
                <c:pt idx="10">
                  <c:v>559.17263400000013</c:v>
                </c:pt>
                <c:pt idx="11">
                  <c:v>757.46469499999978</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invertIfNegative val="0"/>
          <c:val>
            <c:numRef>
              <c:f>'5.2'!$B$10:$M$10</c:f>
              <c:numCache>
                <c:formatCode>#,##0.0</c:formatCode>
                <c:ptCount val="12"/>
                <c:pt idx="0">
                  <c:v>526.58907399999987</c:v>
                </c:pt>
                <c:pt idx="1">
                  <c:v>423.13976899999994</c:v>
                </c:pt>
                <c:pt idx="2">
                  <c:v>375.51798600000001</c:v>
                </c:pt>
                <c:pt idx="3">
                  <c:v>279.53911299999999</c:v>
                </c:pt>
                <c:pt idx="4">
                  <c:v>254.26693300000002</c:v>
                </c:pt>
                <c:pt idx="5">
                  <c:v>99.332345999999987</c:v>
                </c:pt>
                <c:pt idx="6">
                  <c:v>93.802017000000006</c:v>
                </c:pt>
                <c:pt idx="7">
                  <c:v>110.00192299999999</c:v>
                </c:pt>
                <c:pt idx="8">
                  <c:v>175.97145700000004</c:v>
                </c:pt>
                <c:pt idx="9">
                  <c:v>270.8000760000001</c:v>
                </c:pt>
                <c:pt idx="10">
                  <c:v>366.70448599999997</c:v>
                </c:pt>
                <c:pt idx="11">
                  <c:v>439.21533399999993</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invertIfNegative val="0"/>
          <c:val>
            <c:numRef>
              <c:f>'5.2'!$B$11:$M$11</c:f>
              <c:numCache>
                <c:formatCode>#,##0.0</c:formatCode>
                <c:ptCount val="12"/>
                <c:pt idx="0">
                  <c:v>248.30264279999997</c:v>
                </c:pt>
                <c:pt idx="1">
                  <c:v>186.01349560000008</c:v>
                </c:pt>
                <c:pt idx="2">
                  <c:v>157.61381100000006</c:v>
                </c:pt>
                <c:pt idx="3">
                  <c:v>108.5838358</c:v>
                </c:pt>
                <c:pt idx="4">
                  <c:v>94.338965999999971</c:v>
                </c:pt>
                <c:pt idx="5">
                  <c:v>36.152093400000012</c:v>
                </c:pt>
                <c:pt idx="6">
                  <c:v>33.690285000000003</c:v>
                </c:pt>
                <c:pt idx="7">
                  <c:v>33.960108999999996</c:v>
                </c:pt>
                <c:pt idx="8">
                  <c:v>51.474709000000004</c:v>
                </c:pt>
                <c:pt idx="9">
                  <c:v>107.92496399999999</c:v>
                </c:pt>
                <c:pt idx="10">
                  <c:v>161.74268300000003</c:v>
                </c:pt>
                <c:pt idx="11">
                  <c:v>201.97952420000001</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invertIfNegative val="0"/>
          <c:val>
            <c:numRef>
              <c:f>'5.2'!$B$12:$M$12</c:f>
              <c:numCache>
                <c:formatCode>#,##0.0</c:formatCode>
                <c:ptCount val="12"/>
                <c:pt idx="0">
                  <c:v>459.47626892655842</c:v>
                </c:pt>
                <c:pt idx="1">
                  <c:v>367.46108043861381</c:v>
                </c:pt>
                <c:pt idx="2">
                  <c:v>331.99194750337711</c:v>
                </c:pt>
                <c:pt idx="3">
                  <c:v>228.41590599999998</c:v>
                </c:pt>
                <c:pt idx="4">
                  <c:v>208.03451200000003</c:v>
                </c:pt>
                <c:pt idx="5">
                  <c:v>116.79235199999999</c:v>
                </c:pt>
                <c:pt idx="6">
                  <c:v>93.977784000000014</c:v>
                </c:pt>
                <c:pt idx="7">
                  <c:v>115.89509500000001</c:v>
                </c:pt>
                <c:pt idx="8">
                  <c:v>157.76890900000001</c:v>
                </c:pt>
                <c:pt idx="9">
                  <c:v>241.50270800000001</c:v>
                </c:pt>
                <c:pt idx="10">
                  <c:v>294.07126299999999</c:v>
                </c:pt>
                <c:pt idx="11">
                  <c:v>372.70705899999996</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invertIfNegative val="0"/>
          <c:val>
            <c:numRef>
              <c:f>'5.2'!$B$13:$M$13</c:f>
              <c:numCache>
                <c:formatCode>#,##0.0</c:formatCode>
                <c:ptCount val="12"/>
                <c:pt idx="0">
                  <c:v>353.43264566809671</c:v>
                </c:pt>
                <c:pt idx="1">
                  <c:v>272.89147714386439</c:v>
                </c:pt>
                <c:pt idx="2">
                  <c:v>244.84533575991449</c:v>
                </c:pt>
                <c:pt idx="3">
                  <c:v>171.4433581139231</c:v>
                </c:pt>
                <c:pt idx="4">
                  <c:v>152.75388124752371</c:v>
                </c:pt>
                <c:pt idx="5">
                  <c:v>63.950680420491707</c:v>
                </c:pt>
                <c:pt idx="6">
                  <c:v>64.805675212105527</c:v>
                </c:pt>
                <c:pt idx="7">
                  <c:v>63.353662705696607</c:v>
                </c:pt>
                <c:pt idx="8">
                  <c:v>100.7130071647391</c:v>
                </c:pt>
                <c:pt idx="9">
                  <c:v>160.92961687079159</c:v>
                </c:pt>
                <c:pt idx="10">
                  <c:v>229.16387956131524</c:v>
                </c:pt>
                <c:pt idx="11">
                  <c:v>282.67518823435864</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invertIfNegative val="0"/>
          <c:val>
            <c:numRef>
              <c:f>'5.2'!$B$14:$M$14</c:f>
              <c:numCache>
                <c:formatCode>#,##0.0</c:formatCode>
                <c:ptCount val="12"/>
                <c:pt idx="0">
                  <c:v>2560.5836629999994</c:v>
                </c:pt>
                <c:pt idx="1">
                  <c:v>1911.9799852714141</c:v>
                </c:pt>
                <c:pt idx="2">
                  <c:v>1668.8800525060299</c:v>
                </c:pt>
                <c:pt idx="3">
                  <c:v>1176.2895639999997</c:v>
                </c:pt>
                <c:pt idx="4">
                  <c:v>1010.3881394</c:v>
                </c:pt>
                <c:pt idx="5">
                  <c:v>498.26560200000011</c:v>
                </c:pt>
                <c:pt idx="6">
                  <c:v>483.77672799999999</c:v>
                </c:pt>
                <c:pt idx="7">
                  <c:v>476.36719600000004</c:v>
                </c:pt>
                <c:pt idx="8">
                  <c:v>644.08574800000019</c:v>
                </c:pt>
                <c:pt idx="9">
                  <c:v>1155.6689109999993</c:v>
                </c:pt>
                <c:pt idx="10">
                  <c:v>1514.1052330000007</c:v>
                </c:pt>
                <c:pt idx="11">
                  <c:v>1973.1487040000002</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invertIfNegative val="0"/>
          <c:val>
            <c:numRef>
              <c:f>'5.2'!$B$15:$M$15</c:f>
              <c:numCache>
                <c:formatCode>#,##0.0</c:formatCode>
                <c:ptCount val="12"/>
                <c:pt idx="0">
                  <c:v>559.23025200000018</c:v>
                </c:pt>
                <c:pt idx="1">
                  <c:v>428.12044700000007</c:v>
                </c:pt>
                <c:pt idx="2">
                  <c:v>347.56371399999995</c:v>
                </c:pt>
                <c:pt idx="3">
                  <c:v>233.44950700000001</c:v>
                </c:pt>
                <c:pt idx="4">
                  <c:v>204.85398699999996</c:v>
                </c:pt>
                <c:pt idx="5">
                  <c:v>110.22871499999999</c:v>
                </c:pt>
                <c:pt idx="6">
                  <c:v>106.396693</c:v>
                </c:pt>
                <c:pt idx="7">
                  <c:v>101.68259399999998</c:v>
                </c:pt>
                <c:pt idx="8">
                  <c:v>137.48246500000002</c:v>
                </c:pt>
                <c:pt idx="9">
                  <c:v>258.31444799999997</c:v>
                </c:pt>
                <c:pt idx="10">
                  <c:v>323.00551799999994</c:v>
                </c:pt>
                <c:pt idx="11">
                  <c:v>457.41220300000009</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invertIfNegative val="0"/>
          <c:val>
            <c:numRef>
              <c:f>'5.2'!$B$16:$M$16</c:f>
              <c:numCache>
                <c:formatCode>#,##0.0</c:formatCode>
                <c:ptCount val="12"/>
                <c:pt idx="0">
                  <c:v>748.0669292413304</c:v>
                </c:pt>
                <c:pt idx="1">
                  <c:v>572.54304948598042</c:v>
                </c:pt>
                <c:pt idx="2">
                  <c:v>468.50489207560685</c:v>
                </c:pt>
                <c:pt idx="3">
                  <c:v>285.44306799999998</c:v>
                </c:pt>
                <c:pt idx="4">
                  <c:v>235.87118099999998</c:v>
                </c:pt>
                <c:pt idx="5">
                  <c:v>75.53259700000001</c:v>
                </c:pt>
                <c:pt idx="6">
                  <c:v>74.708814000000018</c:v>
                </c:pt>
                <c:pt idx="7">
                  <c:v>75.022005000000021</c:v>
                </c:pt>
                <c:pt idx="8">
                  <c:v>134.426219</c:v>
                </c:pt>
                <c:pt idx="9">
                  <c:v>307.71526699999998</c:v>
                </c:pt>
                <c:pt idx="10">
                  <c:v>444.78714400000001</c:v>
                </c:pt>
                <c:pt idx="11">
                  <c:v>589.53845199999989</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invertIfNegative val="0"/>
          <c:val>
            <c:numRef>
              <c:f>'5.2'!$B$17:$M$17</c:f>
              <c:numCache>
                <c:formatCode>#,##0.0</c:formatCode>
                <c:ptCount val="12"/>
                <c:pt idx="0">
                  <c:v>698.47299799999996</c:v>
                </c:pt>
                <c:pt idx="1">
                  <c:v>554.62363199999993</c:v>
                </c:pt>
                <c:pt idx="2">
                  <c:v>442.22759900000011</c:v>
                </c:pt>
                <c:pt idx="3">
                  <c:v>333.63381899999996</c:v>
                </c:pt>
                <c:pt idx="4">
                  <c:v>272.47100200000006</c:v>
                </c:pt>
                <c:pt idx="5">
                  <c:v>113.27184800000003</c:v>
                </c:pt>
                <c:pt idx="6">
                  <c:v>111.885845</c:v>
                </c:pt>
                <c:pt idx="7">
                  <c:v>96.222554000000002</c:v>
                </c:pt>
                <c:pt idx="8">
                  <c:v>156.02056899999999</c:v>
                </c:pt>
                <c:pt idx="9">
                  <c:v>298.60159700000003</c:v>
                </c:pt>
                <c:pt idx="10">
                  <c:v>443.15505000000007</c:v>
                </c:pt>
                <c:pt idx="11">
                  <c:v>549.00342599999988</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invertIfNegative val="0"/>
          <c:val>
            <c:numRef>
              <c:f>'5.2'!$B$18:$M$18</c:f>
              <c:numCache>
                <c:formatCode>#,##0.0</c:formatCode>
                <c:ptCount val="12"/>
                <c:pt idx="0">
                  <c:v>3034.5202169999993</c:v>
                </c:pt>
                <c:pt idx="1">
                  <c:v>2412.3862929999996</c:v>
                </c:pt>
                <c:pt idx="2">
                  <c:v>2079.9079200000001</c:v>
                </c:pt>
                <c:pt idx="3">
                  <c:v>1468.8741890000001</c:v>
                </c:pt>
                <c:pt idx="4">
                  <c:v>1446.2099090000002</c:v>
                </c:pt>
                <c:pt idx="5">
                  <c:v>833.02919800000006</c:v>
                </c:pt>
                <c:pt idx="6">
                  <c:v>712.2981759999999</c:v>
                </c:pt>
                <c:pt idx="7">
                  <c:v>760.64515999999992</c:v>
                </c:pt>
                <c:pt idx="8">
                  <c:v>1031.6644659999997</c:v>
                </c:pt>
                <c:pt idx="9">
                  <c:v>1654.6101880000001</c:v>
                </c:pt>
                <c:pt idx="10">
                  <c:v>2169.9778199999992</c:v>
                </c:pt>
                <c:pt idx="11">
                  <c:v>2601.2929679999997</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invertIfNegative val="0"/>
          <c:val>
            <c:numRef>
              <c:f>'5.2'!$B$19:$M$19</c:f>
              <c:numCache>
                <c:formatCode>#,##0.0</c:formatCode>
                <c:ptCount val="12"/>
                <c:pt idx="0">
                  <c:v>1751.6545160000001</c:v>
                </c:pt>
                <c:pt idx="1">
                  <c:v>1446.7609200000011</c:v>
                </c:pt>
                <c:pt idx="2">
                  <c:v>1298.1410950000002</c:v>
                </c:pt>
                <c:pt idx="3">
                  <c:v>962.39301499999976</c:v>
                </c:pt>
                <c:pt idx="4">
                  <c:v>892.90472700000009</c:v>
                </c:pt>
                <c:pt idx="5">
                  <c:v>495.10176699999994</c:v>
                </c:pt>
                <c:pt idx="6">
                  <c:v>525.23397600000021</c:v>
                </c:pt>
                <c:pt idx="7">
                  <c:v>537.5932770000004</c:v>
                </c:pt>
                <c:pt idx="8">
                  <c:v>650.87900900000011</c:v>
                </c:pt>
                <c:pt idx="9">
                  <c:v>979.8767959999999</c:v>
                </c:pt>
                <c:pt idx="10">
                  <c:v>1299.3800829999998</c:v>
                </c:pt>
                <c:pt idx="11">
                  <c:v>1497.6466889999997</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invertIfNegative val="0"/>
          <c:val>
            <c:numRef>
              <c:f>'5.2'!$B$20:$M$20</c:f>
              <c:numCache>
                <c:formatCode>#,##0.0</c:formatCode>
                <c:ptCount val="12"/>
                <c:pt idx="0">
                  <c:v>646.89569509718046</c:v>
                </c:pt>
                <c:pt idx="1">
                  <c:v>514.84075309316404</c:v>
                </c:pt>
                <c:pt idx="2">
                  <c:v>428.21385878466805</c:v>
                </c:pt>
                <c:pt idx="3">
                  <c:v>312.25381996886199</c:v>
                </c:pt>
                <c:pt idx="4">
                  <c:v>282.20244084710862</c:v>
                </c:pt>
                <c:pt idx="5">
                  <c:v>163.44664367713395</c:v>
                </c:pt>
                <c:pt idx="6">
                  <c:v>145.09021324386379</c:v>
                </c:pt>
                <c:pt idx="7">
                  <c:v>148.40499602171724</c:v>
                </c:pt>
                <c:pt idx="8">
                  <c:v>193.83455268699379</c:v>
                </c:pt>
                <c:pt idx="9">
                  <c:v>308.44674694021279</c:v>
                </c:pt>
                <c:pt idx="10">
                  <c:v>383.88315985766621</c:v>
                </c:pt>
                <c:pt idx="11">
                  <c:v>488.78411874314116</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101"/>
        <c:overlap val="100"/>
        <c:axId val="172900736"/>
        <c:axId val="172902272"/>
      </c:barChart>
      <c:catAx>
        <c:axId val="172900736"/>
        <c:scaling>
          <c:orientation val="minMax"/>
        </c:scaling>
        <c:delete val="0"/>
        <c:axPos val="b"/>
        <c:majorTickMark val="none"/>
        <c:minorTickMark val="none"/>
        <c:tickLblPos val="nextTo"/>
        <c:txPr>
          <a:bodyPr/>
          <a:lstStyle/>
          <a:p>
            <a:pPr>
              <a:defRPr sz="900"/>
            </a:pPr>
            <a:endParaRPr lang="cs-CZ"/>
          </a:p>
        </c:txPr>
        <c:crossAx val="172902272"/>
        <c:crosses val="autoZero"/>
        <c:auto val="1"/>
        <c:lblAlgn val="ctr"/>
        <c:lblOffset val="100"/>
        <c:noMultiLvlLbl val="0"/>
      </c:catAx>
      <c:valAx>
        <c:axId val="1729022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290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C7C3-496B-88D4-4A76F5F2C904}"/>
              </c:ext>
            </c:extLst>
          </c:dPt>
          <c:cat>
            <c:numRef>
              <c:f>'8.10'!$U$28:$U$35</c:f>
              <c:numCache>
                <c:formatCode>#,##0.0</c:formatCode>
                <c:ptCount val="8"/>
              </c:numCache>
            </c:numRef>
          </c:cat>
          <c:val>
            <c:numRef>
              <c:f>'8.10'!$P$28:$P$35</c:f>
              <c:numCache>
                <c:formatCode>0.0</c:formatCode>
                <c:ptCount val="8"/>
              </c:numCache>
            </c:numRef>
          </c:val>
          <c:extLst>
            <c:ext xmlns:c16="http://schemas.microsoft.com/office/drawing/2014/chart" uri="{C3380CC4-5D6E-409C-BE32-E72D297353CC}">
              <c16:uniqueId val="{00000001-C7C3-496B-88D4-4A76F5F2C9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'8.11'!$A$27</c:f>
              <c:strCache>
                <c:ptCount val="1"/>
                <c:pt idx="0">
                  <c:v>Průmysl</c:v>
                </c:pt>
              </c:strCache>
            </c:strRef>
          </c:tx>
          <c:invertIfNegative val="0"/>
          <c:val>
            <c:numRef>
              <c:f>'8.11'!$B$27:$M$27</c:f>
              <c:numCache>
                <c:formatCode>#,##0.0</c:formatCode>
                <c:ptCount val="12"/>
                <c:pt idx="0">
                  <c:v>137.49079499999999</c:v>
                </c:pt>
                <c:pt idx="1">
                  <c:v>106.299831</c:v>
                </c:pt>
                <c:pt idx="2">
                  <c:v>95.878364000000005</c:v>
                </c:pt>
                <c:pt idx="3">
                  <c:v>75.68621499999999</c:v>
                </c:pt>
                <c:pt idx="4">
                  <c:v>64.972749999999991</c:v>
                </c:pt>
                <c:pt idx="5">
                  <c:v>45.098479999999995</c:v>
                </c:pt>
                <c:pt idx="6">
                  <c:v>45.686247999999999</c:v>
                </c:pt>
                <c:pt idx="7">
                  <c:v>36.620333000000002</c:v>
                </c:pt>
                <c:pt idx="8">
                  <c:v>44.524177000000002</c:v>
                </c:pt>
                <c:pt idx="9">
                  <c:v>64.341040000000007</c:v>
                </c:pt>
                <c:pt idx="10">
                  <c:v>85.832480000000004</c:v>
                </c:pt>
                <c:pt idx="11">
                  <c:v>98.596260000000001</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val>
            <c:numRef>
              <c:f>'8.11'!$B$28:$M$28</c:f>
              <c:numCache>
                <c:formatCode>#,##0.0</c:formatCode>
                <c:ptCount val="12"/>
                <c:pt idx="0">
                  <c:v>0.26100999999999996</c:v>
                </c:pt>
                <c:pt idx="1">
                  <c:v>0.23616000000000001</c:v>
                </c:pt>
                <c:pt idx="2">
                  <c:v>0.28114999999999996</c:v>
                </c:pt>
                <c:pt idx="3">
                  <c:v>0.26119999999999999</c:v>
                </c:pt>
                <c:pt idx="4">
                  <c:v>0.24762999999999999</c:v>
                </c:pt>
                <c:pt idx="5">
                  <c:v>0.30912000000000001</c:v>
                </c:pt>
                <c:pt idx="6">
                  <c:v>0.26330999999999999</c:v>
                </c:pt>
                <c:pt idx="7">
                  <c:v>0.28593000000000002</c:v>
                </c:pt>
                <c:pt idx="8">
                  <c:v>0.24593999999999999</c:v>
                </c:pt>
                <c:pt idx="9">
                  <c:v>0.23979</c:v>
                </c:pt>
                <c:pt idx="10">
                  <c:v>0.25761000000000001</c:v>
                </c:pt>
                <c:pt idx="11">
                  <c:v>0.26347999999999999</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val>
            <c:numRef>
              <c:f>'8.11'!$B$29:$M$29</c:f>
              <c:numCache>
                <c:formatCode>#,##0.0</c:formatCode>
                <c:ptCount val="12"/>
                <c:pt idx="0">
                  <c:v>6.2614000000000001</c:v>
                </c:pt>
                <c:pt idx="1">
                  <c:v>5.1830300000000005</c:v>
                </c:pt>
                <c:pt idx="2">
                  <c:v>4.3509899999999995</c:v>
                </c:pt>
                <c:pt idx="3">
                  <c:v>2.80233</c:v>
                </c:pt>
                <c:pt idx="4">
                  <c:v>1.56941</c:v>
                </c:pt>
                <c:pt idx="5">
                  <c:v>5.2700000000000004E-2</c:v>
                </c:pt>
                <c:pt idx="6">
                  <c:v>4.8180000000000001E-2</c:v>
                </c:pt>
                <c:pt idx="7">
                  <c:v>5.008E-2</c:v>
                </c:pt>
                <c:pt idx="8">
                  <c:v>0.18099999999999999</c:v>
                </c:pt>
                <c:pt idx="9">
                  <c:v>2.3203499999999999</c:v>
                </c:pt>
                <c:pt idx="10">
                  <c:v>4.1173799999999998</c:v>
                </c:pt>
                <c:pt idx="11">
                  <c:v>5.3627900000000004</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val>
            <c:numRef>
              <c:f>'8.11'!$B$30:$M$30</c:f>
              <c:numCache>
                <c:formatCode>#,##0.0</c:formatCode>
                <c:ptCount val="12"/>
                <c:pt idx="0">
                  <c:v>0.61426000000000003</c:v>
                </c:pt>
                <c:pt idx="1">
                  <c:v>0.40942000000000001</c:v>
                </c:pt>
                <c:pt idx="2">
                  <c:v>0.36110000000000003</c:v>
                </c:pt>
                <c:pt idx="3">
                  <c:v>0.20186999999999999</c:v>
                </c:pt>
                <c:pt idx="4">
                  <c:v>0.14523</c:v>
                </c:pt>
                <c:pt idx="5">
                  <c:v>1.5859999999999999E-2</c:v>
                </c:pt>
                <c:pt idx="6">
                  <c:v>6.8250000000000005E-2</c:v>
                </c:pt>
                <c:pt idx="7">
                  <c:v>3.696E-2</c:v>
                </c:pt>
                <c:pt idx="8">
                  <c:v>8.3400000000000002E-2</c:v>
                </c:pt>
                <c:pt idx="9">
                  <c:v>0.23916999999999999</c:v>
                </c:pt>
                <c:pt idx="10">
                  <c:v>0.35857</c:v>
                </c:pt>
                <c:pt idx="11">
                  <c:v>0.54901999999999995</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val>
            <c:numRef>
              <c:f>'8.11'!$B$31:$M$31</c:f>
              <c:numCache>
                <c:formatCode>#,##0.0</c:formatCode>
                <c:ptCount val="12"/>
                <c:pt idx="0">
                  <c:v>6.5034800000000006</c:v>
                </c:pt>
                <c:pt idx="1">
                  <c:v>6.6367399999999996</c:v>
                </c:pt>
                <c:pt idx="2">
                  <c:v>6.5600699999999996</c:v>
                </c:pt>
                <c:pt idx="3">
                  <c:v>4.1856999999999998</c:v>
                </c:pt>
                <c:pt idx="4">
                  <c:v>2.3150900000000001</c:v>
                </c:pt>
                <c:pt idx="5">
                  <c:v>1.0613000000000001</c:v>
                </c:pt>
                <c:pt idx="6">
                  <c:v>0.71739999999999993</c:v>
                </c:pt>
                <c:pt idx="7">
                  <c:v>0.66279999999999994</c:v>
                </c:pt>
                <c:pt idx="8">
                  <c:v>1.2987</c:v>
                </c:pt>
                <c:pt idx="9">
                  <c:v>2.3673399999999996</c:v>
                </c:pt>
                <c:pt idx="10">
                  <c:v>3.4737499999999999</c:v>
                </c:pt>
                <c:pt idx="11">
                  <c:v>4.27318</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invertIfNegative val="0"/>
          <c:val>
            <c:numRef>
              <c:f>'8.11'!$B$32:$M$32</c:f>
              <c:numCache>
                <c:formatCode>#,##0.0</c:formatCode>
                <c:ptCount val="12"/>
                <c:pt idx="0">
                  <c:v>317.86430600000006</c:v>
                </c:pt>
                <c:pt idx="1">
                  <c:v>241.02657000000005</c:v>
                </c:pt>
                <c:pt idx="2">
                  <c:v>190.09250999999998</c:v>
                </c:pt>
                <c:pt idx="3">
                  <c:v>138.85720700000002</c:v>
                </c:pt>
                <c:pt idx="4">
                  <c:v>126.60602</c:v>
                </c:pt>
                <c:pt idx="5">
                  <c:v>40.165399999999991</c:v>
                </c:pt>
                <c:pt idx="6">
                  <c:v>41.470354</c:v>
                </c:pt>
                <c:pt idx="7">
                  <c:v>38.758259000000002</c:v>
                </c:pt>
                <c:pt idx="8">
                  <c:v>73.419676999999993</c:v>
                </c:pt>
                <c:pt idx="9">
                  <c:v>141.18708599999997</c:v>
                </c:pt>
                <c:pt idx="10">
                  <c:v>210.10307500000008</c:v>
                </c:pt>
                <c:pt idx="11">
                  <c:v>272.24719699999991</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invertIfNegative val="0"/>
          <c:val>
            <c:numRef>
              <c:f>'8.11'!$B$33:$M$33</c:f>
              <c:numCache>
                <c:formatCode>#,##0.0</c:formatCode>
                <c:ptCount val="12"/>
                <c:pt idx="0">
                  <c:v>211.07203499999997</c:v>
                </c:pt>
                <c:pt idx="1">
                  <c:v>178.60705799999997</c:v>
                </c:pt>
                <c:pt idx="2">
                  <c:v>130.21526800000001</c:v>
                </c:pt>
                <c:pt idx="3">
                  <c:v>99.554625000000001</c:v>
                </c:pt>
                <c:pt idx="4">
                  <c:v>67.940861999999996</c:v>
                </c:pt>
                <c:pt idx="5">
                  <c:v>22.841206999999997</c:v>
                </c:pt>
                <c:pt idx="6">
                  <c:v>21.016123</c:v>
                </c:pt>
                <c:pt idx="7">
                  <c:v>18.085567000000001</c:v>
                </c:pt>
                <c:pt idx="8">
                  <c:v>31.709836999999997</c:v>
                </c:pt>
                <c:pt idx="9">
                  <c:v>77.672802000000019</c:v>
                </c:pt>
                <c:pt idx="10">
                  <c:v>127.38686299999999</c:v>
                </c:pt>
                <c:pt idx="11">
                  <c:v>156.432886</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invertIfNegative val="0"/>
          <c:val>
            <c:numRef>
              <c:f>'8.11'!$B$34:$M$34</c:f>
              <c:numCache>
                <c:formatCode>#,##0.0</c:formatCode>
                <c:ptCount val="12"/>
                <c:pt idx="0">
                  <c:v>9.7977240000000005</c:v>
                </c:pt>
                <c:pt idx="1">
                  <c:v>7.3742420000000006</c:v>
                </c:pt>
                <c:pt idx="2">
                  <c:v>6.6028640000000003</c:v>
                </c:pt>
                <c:pt idx="3">
                  <c:v>4.2272979999999993</c:v>
                </c:pt>
                <c:pt idx="4">
                  <c:v>3.6434760000000002</c:v>
                </c:pt>
                <c:pt idx="5">
                  <c:v>1.254597</c:v>
                </c:pt>
                <c:pt idx="6">
                  <c:v>1.1105099999999999</c:v>
                </c:pt>
                <c:pt idx="7">
                  <c:v>0.86621000000000004</c:v>
                </c:pt>
                <c:pt idx="8">
                  <c:v>1.7532000000000001</c:v>
                </c:pt>
                <c:pt idx="9">
                  <c:v>4.081836</c:v>
                </c:pt>
                <c:pt idx="10">
                  <c:v>6.7270560000000001</c:v>
                </c:pt>
                <c:pt idx="11">
                  <c:v>8.026116</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150"/>
        <c:overlap val="100"/>
        <c:axId val="471172608"/>
        <c:axId val="471174144"/>
      </c:barChart>
      <c:catAx>
        <c:axId val="471172608"/>
        <c:scaling>
          <c:orientation val="minMax"/>
        </c:scaling>
        <c:delete val="0"/>
        <c:axPos val="b"/>
        <c:numFmt formatCode="General" sourceLinked="1"/>
        <c:majorTickMark val="none"/>
        <c:minorTickMark val="none"/>
        <c:tickLblPos val="nextTo"/>
        <c:txPr>
          <a:bodyPr/>
          <a:lstStyle/>
          <a:p>
            <a:pPr>
              <a:defRPr sz="900"/>
            </a:pPr>
            <a:endParaRPr lang="cs-CZ"/>
          </a:p>
        </c:txPr>
        <c:crossAx val="471174144"/>
        <c:crosses val="autoZero"/>
        <c:auto val="1"/>
        <c:lblAlgn val="ctr"/>
        <c:lblOffset val="100"/>
        <c:noMultiLvlLbl val="0"/>
      </c:catAx>
      <c:valAx>
        <c:axId val="471174144"/>
        <c:scaling>
          <c:orientation val="minMax"/>
          <c:max val="800"/>
        </c:scaling>
        <c:delete val="0"/>
        <c:axPos val="l"/>
        <c:majorGridlines/>
        <c:numFmt formatCode="#,##0" sourceLinked="0"/>
        <c:majorTickMark val="out"/>
        <c:minorTickMark val="none"/>
        <c:tickLblPos val="nextTo"/>
        <c:spPr>
          <a:ln>
            <a:noFill/>
          </a:ln>
        </c:spPr>
        <c:txPr>
          <a:bodyPr/>
          <a:lstStyle/>
          <a:p>
            <a:pPr>
              <a:defRPr sz="900"/>
            </a:pPr>
            <a:endParaRPr lang="cs-CZ"/>
          </a:p>
        </c:txPr>
        <c:crossAx val="4711726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'8.11'!$M$39</c:f>
              <c:strCache>
                <c:ptCount val="1"/>
                <c:pt idx="0">
                  <c:v>Instalovaný výkon</c:v>
                </c:pt>
              </c:strCache>
            </c:strRef>
          </c:tx>
          <c:invertIfNegative val="0"/>
          <c:val>
            <c:numRef>
              <c:f>'8.11'!$N$39</c:f>
              <c:numCache>
                <c:formatCode>0.0%</c:formatCode>
                <c:ptCount val="1"/>
                <c:pt idx="0">
                  <c:v>2.8596912818594E-2</c:v>
                </c:pt>
              </c:numCache>
            </c:numRef>
          </c:val>
          <c:extLst>
            <c:ext xmlns:c16="http://schemas.microsoft.com/office/drawing/2014/chart" uri="{C3380CC4-5D6E-409C-BE32-E72D297353CC}">
              <c16:uniqueId val="{00000000-0AAD-45A2-930A-B491FF02B4EE}"/>
            </c:ext>
          </c:extLst>
        </c:ser>
        <c:ser>
          <c:idx val="1"/>
          <c:order val="1"/>
          <c:tx>
            <c:strRef>
              <c:f>'8.11'!$M$40</c:f>
              <c:strCache>
                <c:ptCount val="1"/>
                <c:pt idx="0">
                  <c:v>Výroba tepla brutto</c:v>
                </c:pt>
              </c:strCache>
            </c:strRef>
          </c:tx>
          <c:invertIfNegative val="0"/>
          <c:val>
            <c:numRef>
              <c:f>'8.11'!$N$40</c:f>
              <c:numCache>
                <c:formatCode>0.0%</c:formatCode>
                <c:ptCount val="1"/>
                <c:pt idx="0">
                  <c:v>3.5333949573723669E-2</c:v>
                </c:pt>
              </c:numCache>
            </c:numRef>
          </c:val>
          <c:extLst>
            <c:ext xmlns:c16="http://schemas.microsoft.com/office/drawing/2014/chart" uri="{C3380CC4-5D6E-409C-BE32-E72D297353CC}">
              <c16:uniqueId val="{00000001-0AAD-45A2-930A-B491FF02B4EE}"/>
            </c:ext>
          </c:extLst>
        </c:ser>
        <c:ser>
          <c:idx val="2"/>
          <c:order val="2"/>
          <c:tx>
            <c:strRef>
              <c:f>'8.11'!$M$41</c:f>
              <c:strCache>
                <c:ptCount val="1"/>
                <c:pt idx="0">
                  <c:v>Dodávky tepla</c:v>
                </c:pt>
              </c:strCache>
            </c:strRef>
          </c:tx>
          <c:invertIfNegative val="0"/>
          <c:val>
            <c:numRef>
              <c:f>'8.11'!$N$41</c:f>
              <c:numCache>
                <c:formatCode>0.0%</c:formatCode>
                <c:ptCount val="1"/>
                <c:pt idx="0">
                  <c:v>4.6486493001148231E-2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471205376"/>
        <c:axId val="471206912"/>
      </c:barChart>
      <c:catAx>
        <c:axId val="471205376"/>
        <c:scaling>
          <c:orientation val="maxMin"/>
        </c:scaling>
        <c:delete val="0"/>
        <c:axPos val="l"/>
        <c:numFmt formatCode="General" sourceLinked="1"/>
        <c:majorTickMark val="none"/>
        <c:minorTickMark val="none"/>
        <c:tickLblPos val="none"/>
        <c:crossAx val="471206912"/>
        <c:crosses val="autoZero"/>
        <c:auto val="1"/>
        <c:lblAlgn val="ctr"/>
        <c:lblOffset val="100"/>
        <c:noMultiLvlLbl val="0"/>
      </c:catAx>
      <c:valAx>
        <c:axId val="47120691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7120537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'8.11'!$A$10</c:f>
              <c:strCache>
                <c:ptCount val="1"/>
                <c:pt idx="0">
                  <c:v>Biomasa</c:v>
                </c:pt>
              </c:strCache>
            </c:strRef>
          </c:tx>
          <c:spPr>
            <a:solidFill>
              <a:schemeClr val="accent3">
                <a:lumMod val="75000"/>
              </a:schemeClr>
            </a:solidFill>
          </c:spPr>
          <c:invertIfNegative val="0"/>
          <c:val>
            <c:numRef>
              <c:f>'8.11'!$B$10:$M$10</c:f>
              <c:numCache>
                <c:formatCode>#,##0.0</c:formatCode>
                <c:ptCount val="12"/>
                <c:pt idx="0">
                  <c:v>75.877037999999999</c:v>
                </c:pt>
                <c:pt idx="1">
                  <c:v>66.830846000000008</c:v>
                </c:pt>
                <c:pt idx="2">
                  <c:v>53.651361000000001</c:v>
                </c:pt>
                <c:pt idx="3">
                  <c:v>40.654716000000001</c:v>
                </c:pt>
                <c:pt idx="4">
                  <c:v>51.274805000000001</c:v>
                </c:pt>
                <c:pt idx="5">
                  <c:v>15.418448</c:v>
                </c:pt>
                <c:pt idx="6">
                  <c:v>12.145811000000002</c:v>
                </c:pt>
                <c:pt idx="7">
                  <c:v>15.015021000000001</c:v>
                </c:pt>
                <c:pt idx="8">
                  <c:v>24.964573000000001</c:v>
                </c:pt>
                <c:pt idx="9">
                  <c:v>57.59914599999999</c:v>
                </c:pt>
                <c:pt idx="10">
                  <c:v>73.599122999999992</c:v>
                </c:pt>
                <c:pt idx="11">
                  <c:v>78.437849</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chemeClr val="bg2">
                <a:lumMod val="50000"/>
              </a:schemeClr>
            </a:solidFill>
          </c:spPr>
          <c:invertIfNegative val="0"/>
          <c:val>
            <c:numRef>
              <c:f>'8.11'!$B$11:$M$11</c:f>
              <c:numCache>
                <c:formatCode>#,##0.0</c:formatCode>
                <c:ptCount val="12"/>
                <c:pt idx="0">
                  <c:v>8.9661139999999993</c:v>
                </c:pt>
                <c:pt idx="1">
                  <c:v>7.820949999999999</c:v>
                </c:pt>
                <c:pt idx="2">
                  <c:v>7.8359659999999991</c:v>
                </c:pt>
                <c:pt idx="3">
                  <c:v>5.8514480000000004</c:v>
                </c:pt>
                <c:pt idx="4">
                  <c:v>5.5823520000000002</c:v>
                </c:pt>
                <c:pt idx="5">
                  <c:v>2.5255939999999995</c:v>
                </c:pt>
                <c:pt idx="6">
                  <c:v>1.9990819999999998</c:v>
                </c:pt>
                <c:pt idx="7">
                  <c:v>1.962952</c:v>
                </c:pt>
                <c:pt idx="8">
                  <c:v>2.9611099999999997</c:v>
                </c:pt>
                <c:pt idx="9">
                  <c:v>5.1277400000000011</c:v>
                </c:pt>
                <c:pt idx="10">
                  <c:v>6.6603760000000003</c:v>
                </c:pt>
                <c:pt idx="11">
                  <c:v>7.6480640000000006</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chemeClr val="tx1"/>
            </a:solidFill>
          </c:spPr>
          <c:invertIfNegative val="0"/>
          <c:val>
            <c:numRef>
              <c:f>'8.11'!$B$12:$M$12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invertIfNegative val="0"/>
          <c:val>
            <c:numRef>
              <c:f>'8.11'!$B$13:$M$13</c:f>
              <c:numCache>
                <c:formatCode>#,##0.0</c:formatCode>
                <c:ptCount val="12"/>
                <c:pt idx="0">
                  <c:v>0.17848</c:v>
                </c:pt>
                <c:pt idx="1">
                  <c:v>0.14263999999999999</c:v>
                </c:pt>
                <c:pt idx="2">
                  <c:v>0.18350999999999998</c:v>
                </c:pt>
                <c:pt idx="3">
                  <c:v>0.18636000000000003</c:v>
                </c:pt>
                <c:pt idx="4">
                  <c:v>0.21377000000000002</c:v>
                </c:pt>
                <c:pt idx="5">
                  <c:v>0.24567</c:v>
                </c:pt>
                <c:pt idx="6">
                  <c:v>0.207208</c:v>
                </c:pt>
                <c:pt idx="7">
                  <c:v>0.27301299999999995</c:v>
                </c:pt>
                <c:pt idx="8">
                  <c:v>0.18918700000000002</c:v>
                </c:pt>
                <c:pt idx="9">
                  <c:v>0.19213</c:v>
                </c:pt>
                <c:pt idx="10">
                  <c:v>0.1671</c:v>
                </c:pt>
                <c:pt idx="11">
                  <c:v>0.16759000000000002</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invertIfNegative val="0"/>
          <c:val>
            <c:numRef>
              <c:f>'8.11'!$B$14:$M$14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invertIfNegative val="0"/>
          <c:val>
            <c:numRef>
              <c:f>'8.11'!$B$15:$M$15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6E4932"/>
            </a:solidFill>
          </c:spPr>
          <c:invertIfNegative val="0"/>
          <c:val>
            <c:numRef>
              <c:f>'8.11'!$B$16:$M$16</c:f>
              <c:numCache>
                <c:formatCode>#,##0.0</c:formatCode>
                <c:ptCount val="12"/>
                <c:pt idx="0">
                  <c:v>473.88173899999992</c:v>
                </c:pt>
                <c:pt idx="1">
                  <c:v>362.50686300000001</c:v>
                </c:pt>
                <c:pt idx="2">
                  <c:v>272.91422</c:v>
                </c:pt>
                <c:pt idx="3">
                  <c:v>211.20369599999998</c:v>
                </c:pt>
                <c:pt idx="4">
                  <c:v>167.07422200000002</c:v>
                </c:pt>
                <c:pt idx="5">
                  <c:v>72.786183000000008</c:v>
                </c:pt>
                <c:pt idx="6">
                  <c:v>77.607921000000005</c:v>
                </c:pt>
                <c:pt idx="7">
                  <c:v>59.534163999999997</c:v>
                </c:pt>
                <c:pt idx="8">
                  <c:v>96.838942000000003</c:v>
                </c:pt>
                <c:pt idx="9">
                  <c:v>153.56912199999999</c:v>
                </c:pt>
                <c:pt idx="10">
                  <c:v>248.69725100000002</c:v>
                </c:pt>
                <c:pt idx="11">
                  <c:v>347.72485799999998</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invertIfNegative val="0"/>
          <c:val>
            <c:numRef>
              <c:f>'8.11'!$B$17:$M$17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invertIfNegative val="0"/>
          <c:val>
            <c:numRef>
              <c:f>'8.11'!$B$18:$M$18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invertIfNegative val="0"/>
          <c:val>
            <c:numRef>
              <c:f>'8.11'!$B$19:$M$19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invertIfNegative val="0"/>
          <c:val>
            <c:numRef>
              <c:f>'8.11'!$B$20:$M$20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invertIfNegative val="0"/>
          <c:val>
            <c:numRef>
              <c:f>'8.11'!$B$21:$M$21</c:f>
              <c:numCache>
                <c:formatCode>#,##0.0</c:formatCode>
                <c:ptCount val="12"/>
                <c:pt idx="0">
                  <c:v>31.169428</c:v>
                </c:pt>
                <c:pt idx="1">
                  <c:v>33.345847999999997</c:v>
                </c:pt>
                <c:pt idx="2">
                  <c:v>32.590899</c:v>
                </c:pt>
                <c:pt idx="3">
                  <c:v>23.070340000000002</c:v>
                </c:pt>
                <c:pt idx="4">
                  <c:v>2.7136019999999998</c:v>
                </c:pt>
                <c:pt idx="5">
                  <c:v>1.8228</c:v>
                </c:pt>
                <c:pt idx="6">
                  <c:v>1.967884</c:v>
                </c:pt>
                <c:pt idx="7">
                  <c:v>2.1174560000000002</c:v>
                </c:pt>
                <c:pt idx="8">
                  <c:v>1.338233</c:v>
                </c:pt>
                <c:pt idx="9">
                  <c:v>28.329115000000002</c:v>
                </c:pt>
                <c:pt idx="10">
                  <c:v>34.14873</c:v>
                </c:pt>
                <c:pt idx="11">
                  <c:v>24.225725999999998</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invertIfNegative val="0"/>
          <c:val>
            <c:numRef>
              <c:f>'8.11'!$B$22:$M$22</c:f>
              <c:numCache>
                <c:formatCode>#,##0.0</c:formatCode>
                <c:ptCount val="12"/>
                <c:pt idx="0">
                  <c:v>0.54300000000000004</c:v>
                </c:pt>
                <c:pt idx="1">
                  <c:v>2.5999999999999999E-2</c:v>
                </c:pt>
                <c:pt idx="2">
                  <c:v>7.2999999999999995E-2</c:v>
                </c:pt>
                <c:pt idx="3">
                  <c:v>0.03</c:v>
                </c:pt>
                <c:pt idx="4">
                  <c:v>0.06</c:v>
                </c:pt>
                <c:pt idx="5">
                  <c:v>5.0000000000000001E-3</c:v>
                </c:pt>
                <c:pt idx="6">
                  <c:v>3.0000000000000001E-3</c:v>
                </c:pt>
                <c:pt idx="7">
                  <c:v>4.0000000000000001E-3</c:v>
                </c:pt>
                <c:pt idx="8">
                  <c:v>0.06</c:v>
                </c:pt>
                <c:pt idx="9">
                  <c:v>8.9999999999999993E-3</c:v>
                </c:pt>
                <c:pt idx="10">
                  <c:v>0.08</c:v>
                </c:pt>
                <c:pt idx="11">
                  <c:v>0.08</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invertIfNegative val="0"/>
          <c:val>
            <c:numRef>
              <c:f>'8.11'!$B$23:$M$23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invertIfNegative val="0"/>
          <c:val>
            <c:numRef>
              <c:f>'8.11'!$B$24:$M$24</c:f>
              <c:numCache>
                <c:formatCode>#,##0.0</c:formatCode>
                <c:ptCount val="12"/>
                <c:pt idx="0">
                  <c:v>1.9672000000000002E-2</c:v>
                </c:pt>
                <c:pt idx="1">
                  <c:v>8.352E-3</c:v>
                </c:pt>
                <c:pt idx="2">
                  <c:v>5.0210999999999999E-2</c:v>
                </c:pt>
                <c:pt idx="3">
                  <c:v>0.31328800000000001</c:v>
                </c:pt>
                <c:pt idx="4">
                  <c:v>0</c:v>
                </c:pt>
                <c:pt idx="5">
                  <c:v>0</c:v>
                </c:pt>
                <c:pt idx="6">
                  <c:v>0</c:v>
                </c:pt>
                <c:pt idx="7">
                  <c:v>0</c:v>
                </c:pt>
                <c:pt idx="8">
                  <c:v>0</c:v>
                </c:pt>
                <c:pt idx="9">
                  <c:v>3.3938999999999997E-2</c:v>
                </c:pt>
                <c:pt idx="10">
                  <c:v>2.2088999999999998E-2</c:v>
                </c:pt>
                <c:pt idx="11">
                  <c:v>0.17788400000000001</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solidFill>
              <a:srgbClr val="EBE600"/>
            </a:solidFill>
          </c:spPr>
          <c:invertIfNegative val="0"/>
          <c:val>
            <c:numRef>
              <c:f>'8.11'!$B$25:$M$25</c:f>
              <c:numCache>
                <c:formatCode>#,##0.0</c:formatCode>
                <c:ptCount val="12"/>
                <c:pt idx="0">
                  <c:v>107.83752699999999</c:v>
                </c:pt>
                <c:pt idx="1">
                  <c:v>83.942132999999998</c:v>
                </c:pt>
                <c:pt idx="2">
                  <c:v>74.928432000000015</c:v>
                </c:pt>
                <c:pt idx="3">
                  <c:v>52.323970999999993</c:v>
                </c:pt>
                <c:pt idx="4">
                  <c:v>45.552250999999991</c:v>
                </c:pt>
                <c:pt idx="5">
                  <c:v>20.468153000000001</c:v>
                </c:pt>
                <c:pt idx="6">
                  <c:v>17.954939000000003</c:v>
                </c:pt>
                <c:pt idx="7">
                  <c:v>17.315947999999999</c:v>
                </c:pt>
                <c:pt idx="8">
                  <c:v>29.668524000000005</c:v>
                </c:pt>
                <c:pt idx="9">
                  <c:v>53.741405</c:v>
                </c:pt>
                <c:pt idx="10">
                  <c:v>79.780381000000006</c:v>
                </c:pt>
                <c:pt idx="11">
                  <c:v>90.541454999999971</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150"/>
        <c:overlap val="100"/>
        <c:axId val="481666560"/>
        <c:axId val="481668096"/>
      </c:barChart>
      <c:catAx>
        <c:axId val="481666560"/>
        <c:scaling>
          <c:orientation val="minMax"/>
        </c:scaling>
        <c:delete val="0"/>
        <c:axPos val="b"/>
        <c:numFmt formatCode="General" sourceLinked="1"/>
        <c:majorTickMark val="none"/>
        <c:minorTickMark val="none"/>
        <c:tickLblPos val="nextTo"/>
        <c:txPr>
          <a:bodyPr/>
          <a:lstStyle/>
          <a:p>
            <a:pPr>
              <a:defRPr sz="900"/>
            </a:pPr>
            <a:endParaRPr lang="cs-CZ"/>
          </a:p>
        </c:txPr>
        <c:crossAx val="481668096"/>
        <c:crosses val="autoZero"/>
        <c:auto val="1"/>
        <c:lblAlgn val="ctr"/>
        <c:lblOffset val="100"/>
        <c:noMultiLvlLbl val="0"/>
      </c:catAx>
      <c:valAx>
        <c:axId val="4816680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1666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2DDF-4127-A98F-1703356D5937}"/>
              </c:ext>
            </c:extLst>
          </c:dPt>
          <c:dPt>
            <c:idx val="1"/>
            <c:bubble3D val="0"/>
            <c:spPr>
              <a:solidFill>
                <a:srgbClr val="EEECE1">
                  <a:lumMod val="50000"/>
                </a:srgbClr>
              </a:solidFill>
            </c:spPr>
            <c:extLst>
              <c:ext xmlns:c16="http://schemas.microsoft.com/office/drawing/2014/chart" uri="{C3380CC4-5D6E-409C-BE32-E72D297353CC}">
                <c16:uniqueId val="{00000003-2DDF-4127-A98F-1703356D5937}"/>
              </c:ext>
            </c:extLst>
          </c:dPt>
          <c:dPt>
            <c:idx val="2"/>
            <c:bubble3D val="0"/>
            <c:spPr>
              <a:solidFill>
                <a:sysClr val="windowText" lastClr="000000"/>
              </a:solidFill>
            </c:spPr>
            <c:extLst>
              <c:ext xmlns:c16="http://schemas.microsoft.com/office/drawing/2014/chart" uri="{C3380CC4-5D6E-409C-BE32-E72D297353CC}">
                <c16:uniqueId val="{00000005-2DDF-4127-A98F-1703356D5937}"/>
              </c:ext>
            </c:extLst>
          </c:dPt>
          <c:dPt>
            <c:idx val="5"/>
            <c:bubble3D val="0"/>
            <c:extLst>
              <c:ext xmlns:c16="http://schemas.microsoft.com/office/drawing/2014/chart" uri="{C3380CC4-5D6E-409C-BE32-E72D297353CC}">
                <c16:uniqueId val="{00000006-2DDF-4127-A98F-1703356D5937}"/>
              </c:ext>
            </c:extLst>
          </c:dPt>
          <c:dPt>
            <c:idx val="6"/>
            <c:bubble3D val="0"/>
            <c:spPr>
              <a:solidFill>
                <a:srgbClr val="6E4932"/>
              </a:solidFill>
            </c:spPr>
            <c:extLst>
              <c:ext xmlns:c16="http://schemas.microsoft.com/office/drawing/2014/chart" uri="{C3380CC4-5D6E-409C-BE32-E72D297353CC}">
                <c16:uniqueId val="{00000008-2DDF-4127-A98F-1703356D5937}"/>
              </c:ext>
            </c:extLst>
          </c:dPt>
          <c:dPt>
            <c:idx val="7"/>
            <c:bubble3D val="0"/>
            <c:extLst>
              <c:ext xmlns:c16="http://schemas.microsoft.com/office/drawing/2014/chart" uri="{C3380CC4-5D6E-409C-BE32-E72D297353CC}">
                <c16:uniqueId val="{00000009-2DDF-4127-A98F-1703356D5937}"/>
              </c:ext>
            </c:extLst>
          </c:dPt>
          <c:dPt>
            <c:idx val="15"/>
            <c:bubble3D val="0"/>
            <c:spPr>
              <a:solidFill>
                <a:srgbClr val="EBE600"/>
              </a:solidFill>
            </c:spPr>
            <c:extLst>
              <c:ext xmlns:c16="http://schemas.microsoft.com/office/drawing/2014/chart" uri="{C3380CC4-5D6E-409C-BE32-E72D297353CC}">
                <c16:uniqueId val="{0000000B-2DDF-4127-A98F-1703356D5937}"/>
              </c:ext>
            </c:extLst>
          </c:dPt>
          <c:cat>
            <c:numRef>
              <c:f>'8.11'!$U$10:$U$25</c:f>
              <c:numCache>
                <c:formatCode>0.0%</c:formatCode>
                <c:ptCount val="16"/>
              </c:numCache>
            </c:numRef>
          </c:cat>
          <c:val>
            <c:numRef>
              <c:f>'8.11'!$P$10:$P$25</c:f>
              <c:numCache>
                <c:formatCode>0.0</c:formatCode>
                <c:ptCount val="16"/>
              </c:numCache>
            </c:numRef>
          </c:val>
          <c:extLst>
            <c:ext xmlns:c16="http://schemas.microsoft.com/office/drawing/2014/chart" uri="{C3380CC4-5D6E-409C-BE32-E72D297353CC}">
              <c16:uniqueId val="{0000000C-2DDF-4127-A98F-1703356D5937}"/>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5CD7-4776-B9B2-8D5D61A0BEF2}"/>
              </c:ext>
            </c:extLst>
          </c:dPt>
          <c:cat>
            <c:numRef>
              <c:f>'8.11'!$U$27:$U$34</c:f>
              <c:numCache>
                <c:formatCode>#,##0.0</c:formatCode>
                <c:ptCount val="8"/>
              </c:numCache>
            </c:numRef>
          </c:cat>
          <c:val>
            <c:numRef>
              <c:f>'8.11'!$P$27:$P$34</c:f>
              <c:numCache>
                <c:formatCode>0.0</c:formatCode>
                <c:ptCount val="8"/>
              </c:numCache>
            </c:numRef>
          </c:val>
          <c:extLst>
            <c:ext xmlns:c16="http://schemas.microsoft.com/office/drawing/2014/chart" uri="{C3380CC4-5D6E-409C-BE32-E72D297353CC}">
              <c16:uniqueId val="{00000001-5CD7-4776-B9B2-8D5D61A0BEF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'8.12'!$A$27</c:f>
              <c:strCache>
                <c:ptCount val="1"/>
                <c:pt idx="0">
                  <c:v>Průmysl</c:v>
                </c:pt>
              </c:strCache>
            </c:strRef>
          </c:tx>
          <c:invertIfNegative val="0"/>
          <c:val>
            <c:numRef>
              <c:f>'8.12'!$B$27:$M$27</c:f>
              <c:numCache>
                <c:formatCode>#,##0.0</c:formatCode>
                <c:ptCount val="12"/>
                <c:pt idx="0">
                  <c:v>637.02229</c:v>
                </c:pt>
                <c:pt idx="1">
                  <c:v>513.49573899999996</c:v>
                </c:pt>
                <c:pt idx="2">
                  <c:v>493.30251199999998</c:v>
                </c:pt>
                <c:pt idx="3">
                  <c:v>366.32961099999994</c:v>
                </c:pt>
                <c:pt idx="4">
                  <c:v>456.34562600000004</c:v>
                </c:pt>
                <c:pt idx="5">
                  <c:v>369.27889100000004</c:v>
                </c:pt>
                <c:pt idx="6">
                  <c:v>364.06453100000004</c:v>
                </c:pt>
                <c:pt idx="7">
                  <c:v>337.91142099999996</c:v>
                </c:pt>
                <c:pt idx="8">
                  <c:v>390.040032</c:v>
                </c:pt>
                <c:pt idx="9">
                  <c:v>508.53657100000004</c:v>
                </c:pt>
                <c:pt idx="10">
                  <c:v>544.92647700000009</c:v>
                </c:pt>
                <c:pt idx="11">
                  <c:v>612.98589400000014</c:v>
                </c:pt>
              </c:numCache>
            </c:numRef>
          </c:val>
          <c:extLst>
            <c:ext xmlns:c16="http://schemas.microsoft.com/office/drawing/2014/chart" uri="{C3380CC4-5D6E-409C-BE32-E72D297353CC}">
              <c16:uniqueId val="{00000000-72DF-4AAF-B273-0CD73148B88E}"/>
            </c:ext>
          </c:extLst>
        </c:ser>
        <c:ser>
          <c:idx val="1"/>
          <c:order val="1"/>
          <c:tx>
            <c:strRef>
              <c:f>'8.12'!$A$28</c:f>
              <c:strCache>
                <c:ptCount val="1"/>
                <c:pt idx="0">
                  <c:v>Energetika</c:v>
                </c:pt>
              </c:strCache>
            </c:strRef>
          </c:tx>
          <c:invertIfNegative val="0"/>
          <c:val>
            <c:numRef>
              <c:f>'8.12'!$B$28:$M$28</c:f>
              <c:numCache>
                <c:formatCode>#,##0.0</c:formatCode>
                <c:ptCount val="12"/>
                <c:pt idx="0">
                  <c:v>39.627844000000003</c:v>
                </c:pt>
                <c:pt idx="1">
                  <c:v>35.814112999999999</c:v>
                </c:pt>
                <c:pt idx="2">
                  <c:v>21.705309999999997</c:v>
                </c:pt>
                <c:pt idx="3">
                  <c:v>6.0000979999999995</c:v>
                </c:pt>
                <c:pt idx="4">
                  <c:v>9.7269360000000002</c:v>
                </c:pt>
                <c:pt idx="5">
                  <c:v>32.240711999999995</c:v>
                </c:pt>
                <c:pt idx="6">
                  <c:v>9.8669599999999988</c:v>
                </c:pt>
                <c:pt idx="7">
                  <c:v>8.3597019999999986</c:v>
                </c:pt>
                <c:pt idx="8">
                  <c:v>5.0847920000000002</c:v>
                </c:pt>
                <c:pt idx="9">
                  <c:v>0.34872999999999998</c:v>
                </c:pt>
                <c:pt idx="10">
                  <c:v>0.52682300000000004</c:v>
                </c:pt>
                <c:pt idx="11">
                  <c:v>0.65607400000000005</c:v>
                </c:pt>
              </c:numCache>
            </c:numRef>
          </c:val>
          <c:extLst>
            <c:ext xmlns:c16="http://schemas.microsoft.com/office/drawing/2014/chart" uri="{C3380CC4-5D6E-409C-BE32-E72D297353CC}">
              <c16:uniqueId val="{00000001-72DF-4AAF-B273-0CD73148B88E}"/>
            </c:ext>
          </c:extLst>
        </c:ser>
        <c:ser>
          <c:idx val="2"/>
          <c:order val="2"/>
          <c:tx>
            <c:strRef>
              <c:f>'8.12'!$A$29</c:f>
              <c:strCache>
                <c:ptCount val="1"/>
                <c:pt idx="0">
                  <c:v>Doprava</c:v>
                </c:pt>
              </c:strCache>
            </c:strRef>
          </c:tx>
          <c:invertIfNegative val="0"/>
          <c:val>
            <c:numRef>
              <c:f>'8.12'!$B$29:$M$29</c:f>
              <c:numCache>
                <c:formatCode>#,##0.0</c:formatCode>
                <c:ptCount val="12"/>
                <c:pt idx="0">
                  <c:v>3.9284499999999998</c:v>
                </c:pt>
                <c:pt idx="1">
                  <c:v>3.2709999999999999</c:v>
                </c:pt>
                <c:pt idx="2">
                  <c:v>2.7822999999999998</c:v>
                </c:pt>
                <c:pt idx="3">
                  <c:v>1.76702</c:v>
                </c:pt>
                <c:pt idx="4">
                  <c:v>1.4256600000000001</c:v>
                </c:pt>
                <c:pt idx="5">
                  <c:v>0.36198999999999998</c:v>
                </c:pt>
                <c:pt idx="6">
                  <c:v>0.36050000000000004</c:v>
                </c:pt>
                <c:pt idx="7">
                  <c:v>0.42980000000000002</c:v>
                </c:pt>
                <c:pt idx="8">
                  <c:v>0.49305999999999994</c:v>
                </c:pt>
                <c:pt idx="9">
                  <c:v>1.8340999999999998</c:v>
                </c:pt>
                <c:pt idx="10">
                  <c:v>2.8033000000000001</c:v>
                </c:pt>
                <c:pt idx="11">
                  <c:v>3.1407999999999996</c:v>
                </c:pt>
              </c:numCache>
            </c:numRef>
          </c:val>
          <c:extLst>
            <c:ext xmlns:c16="http://schemas.microsoft.com/office/drawing/2014/chart" uri="{C3380CC4-5D6E-409C-BE32-E72D297353CC}">
              <c16:uniqueId val="{00000002-72DF-4AAF-B273-0CD73148B88E}"/>
            </c:ext>
          </c:extLst>
        </c:ser>
        <c:ser>
          <c:idx val="3"/>
          <c:order val="3"/>
          <c:tx>
            <c:strRef>
              <c:f>'8.12'!$A$30</c:f>
              <c:strCache>
                <c:ptCount val="1"/>
                <c:pt idx="0">
                  <c:v>Stavebnictví</c:v>
                </c:pt>
              </c:strCache>
            </c:strRef>
          </c:tx>
          <c:invertIfNegative val="0"/>
          <c:val>
            <c:numRef>
              <c:f>'8.12'!$B$30:$M$30</c:f>
              <c:numCache>
                <c:formatCode>#,##0.0</c:formatCode>
                <c:ptCount val="12"/>
                <c:pt idx="0">
                  <c:v>17.841705999999999</c:v>
                </c:pt>
                <c:pt idx="1">
                  <c:v>10.402781000000001</c:v>
                </c:pt>
                <c:pt idx="2">
                  <c:v>8.3282379999999989</c:v>
                </c:pt>
                <c:pt idx="3">
                  <c:v>14.694310000000002</c:v>
                </c:pt>
                <c:pt idx="4">
                  <c:v>16.379579</c:v>
                </c:pt>
                <c:pt idx="5">
                  <c:v>5.8448700000000002</c:v>
                </c:pt>
                <c:pt idx="6">
                  <c:v>11.21242</c:v>
                </c:pt>
                <c:pt idx="7">
                  <c:v>15.474380000000002</c:v>
                </c:pt>
                <c:pt idx="8">
                  <c:v>11.806629999999998</c:v>
                </c:pt>
                <c:pt idx="9">
                  <c:v>12.799496999999999</c:v>
                </c:pt>
                <c:pt idx="10">
                  <c:v>21.743956000000001</c:v>
                </c:pt>
                <c:pt idx="11">
                  <c:v>24.419608</c:v>
                </c:pt>
              </c:numCache>
            </c:numRef>
          </c:val>
          <c:extLst>
            <c:ext xmlns:c16="http://schemas.microsoft.com/office/drawing/2014/chart" uri="{C3380CC4-5D6E-409C-BE32-E72D297353CC}">
              <c16:uniqueId val="{00000003-72DF-4AAF-B273-0CD73148B88E}"/>
            </c:ext>
          </c:extLst>
        </c:ser>
        <c:ser>
          <c:idx val="4"/>
          <c:order val="4"/>
          <c:tx>
            <c:strRef>
              <c:f>'8.12'!$A$31</c:f>
              <c:strCache>
                <c:ptCount val="1"/>
                <c:pt idx="0">
                  <c:v>Zemědělství a lesnictví</c:v>
                </c:pt>
              </c:strCache>
            </c:strRef>
          </c:tx>
          <c:invertIfNegative val="0"/>
          <c:val>
            <c:numRef>
              <c:f>'8.12'!$B$31:$M$31</c:f>
              <c:numCache>
                <c:formatCode>#,##0.0</c:formatCode>
                <c:ptCount val="12"/>
                <c:pt idx="0">
                  <c:v>1.3978489999999999</c:v>
                </c:pt>
                <c:pt idx="1">
                  <c:v>1.3981979999999998</c:v>
                </c:pt>
                <c:pt idx="2">
                  <c:v>1.3450739999999999</c:v>
                </c:pt>
                <c:pt idx="3">
                  <c:v>1.0636390000000002</c:v>
                </c:pt>
                <c:pt idx="4">
                  <c:v>0.86580200000000007</c:v>
                </c:pt>
                <c:pt idx="5">
                  <c:v>1.0063759999999999</c:v>
                </c:pt>
                <c:pt idx="6">
                  <c:v>1.1560599999999999</c:v>
                </c:pt>
                <c:pt idx="7">
                  <c:v>1.2065900000000001</c:v>
                </c:pt>
                <c:pt idx="8">
                  <c:v>0.99996099999999999</c:v>
                </c:pt>
                <c:pt idx="9">
                  <c:v>2.0017170000000002</c:v>
                </c:pt>
                <c:pt idx="10">
                  <c:v>1.9931550000000002</c:v>
                </c:pt>
                <c:pt idx="11">
                  <c:v>1.582438</c:v>
                </c:pt>
              </c:numCache>
            </c:numRef>
          </c:val>
          <c:extLst>
            <c:ext xmlns:c16="http://schemas.microsoft.com/office/drawing/2014/chart" uri="{C3380CC4-5D6E-409C-BE32-E72D297353CC}">
              <c16:uniqueId val="{00000004-72DF-4AAF-B273-0CD73148B88E}"/>
            </c:ext>
          </c:extLst>
        </c:ser>
        <c:ser>
          <c:idx val="5"/>
          <c:order val="5"/>
          <c:tx>
            <c:strRef>
              <c:f>'8.12'!$A$32</c:f>
              <c:strCache>
                <c:ptCount val="1"/>
                <c:pt idx="0">
                  <c:v>Domácnosti</c:v>
                </c:pt>
              </c:strCache>
            </c:strRef>
          </c:tx>
          <c:invertIfNegative val="0"/>
          <c:val>
            <c:numRef>
              <c:f>'8.12'!$B$32:$M$32</c:f>
              <c:numCache>
                <c:formatCode>#,##0.0</c:formatCode>
                <c:ptCount val="12"/>
                <c:pt idx="0">
                  <c:v>461.345302</c:v>
                </c:pt>
                <c:pt idx="1">
                  <c:v>341.03918899999996</c:v>
                </c:pt>
                <c:pt idx="2">
                  <c:v>281.66052300000007</c:v>
                </c:pt>
                <c:pt idx="3">
                  <c:v>188.876113</c:v>
                </c:pt>
                <c:pt idx="4">
                  <c:v>164.91660899999999</c:v>
                </c:pt>
                <c:pt idx="5">
                  <c:v>64.11052500000001</c:v>
                </c:pt>
                <c:pt idx="6">
                  <c:v>62.851728999999999</c:v>
                </c:pt>
                <c:pt idx="7">
                  <c:v>66.685742000000005</c:v>
                </c:pt>
                <c:pt idx="8">
                  <c:v>92.907570000000007</c:v>
                </c:pt>
                <c:pt idx="9">
                  <c:v>197.31142700000007</c:v>
                </c:pt>
                <c:pt idx="10">
                  <c:v>287.33791399999996</c:v>
                </c:pt>
                <c:pt idx="11">
                  <c:v>350.57126499999993</c:v>
                </c:pt>
              </c:numCache>
            </c:numRef>
          </c:val>
          <c:extLst>
            <c:ext xmlns:c16="http://schemas.microsoft.com/office/drawing/2014/chart" uri="{C3380CC4-5D6E-409C-BE32-E72D297353CC}">
              <c16:uniqueId val="{00000005-72DF-4AAF-B273-0CD73148B88E}"/>
            </c:ext>
          </c:extLst>
        </c:ser>
        <c:ser>
          <c:idx val="6"/>
          <c:order val="6"/>
          <c:tx>
            <c:strRef>
              <c:f>'8.12'!$A$33</c:f>
              <c:strCache>
                <c:ptCount val="1"/>
                <c:pt idx="0">
                  <c:v>Obchod, služby, školství, zdravotnictví</c:v>
                </c:pt>
              </c:strCache>
            </c:strRef>
          </c:tx>
          <c:invertIfNegative val="0"/>
          <c:val>
            <c:numRef>
              <c:f>'8.12'!$B$33:$M$33</c:f>
              <c:numCache>
                <c:formatCode>#,##0.0</c:formatCode>
                <c:ptCount val="12"/>
                <c:pt idx="0">
                  <c:v>183.85943900000004</c:v>
                </c:pt>
                <c:pt idx="1">
                  <c:v>145.49860799999996</c:v>
                </c:pt>
                <c:pt idx="2">
                  <c:v>123.35587300000002</c:v>
                </c:pt>
                <c:pt idx="3">
                  <c:v>87.931981000000007</c:v>
                </c:pt>
                <c:pt idx="4">
                  <c:v>72.728654999999989</c:v>
                </c:pt>
                <c:pt idx="5">
                  <c:v>24.069150999999998</c:v>
                </c:pt>
                <c:pt idx="6">
                  <c:v>22.408403999999997</c:v>
                </c:pt>
                <c:pt idx="7">
                  <c:v>23.250399000000002</c:v>
                </c:pt>
                <c:pt idx="8">
                  <c:v>38.851807000000001</c:v>
                </c:pt>
                <c:pt idx="9">
                  <c:v>89.21127300000002</c:v>
                </c:pt>
                <c:pt idx="10">
                  <c:v>137.61703299999999</c:v>
                </c:pt>
                <c:pt idx="11">
                  <c:v>169.740747</c:v>
                </c:pt>
              </c:numCache>
            </c:numRef>
          </c:val>
          <c:extLst>
            <c:ext xmlns:c16="http://schemas.microsoft.com/office/drawing/2014/chart" uri="{C3380CC4-5D6E-409C-BE32-E72D297353CC}">
              <c16:uniqueId val="{00000006-72DF-4AAF-B273-0CD73148B88E}"/>
            </c:ext>
          </c:extLst>
        </c:ser>
        <c:ser>
          <c:idx val="7"/>
          <c:order val="7"/>
          <c:tx>
            <c:strRef>
              <c:f>'8.12'!$A$34</c:f>
              <c:strCache>
                <c:ptCount val="1"/>
                <c:pt idx="0">
                  <c:v>Ostatní</c:v>
                </c:pt>
              </c:strCache>
            </c:strRef>
          </c:tx>
          <c:invertIfNegative val="0"/>
          <c:val>
            <c:numRef>
              <c:f>'8.12'!$B$34:$M$34</c:f>
              <c:numCache>
                <c:formatCode>#,##0.0</c:formatCode>
                <c:ptCount val="12"/>
                <c:pt idx="0">
                  <c:v>6.523269</c:v>
                </c:pt>
                <c:pt idx="1">
                  <c:v>4.4922780000000007</c:v>
                </c:pt>
                <c:pt idx="2">
                  <c:v>3.7618300000000002</c:v>
                </c:pt>
                <c:pt idx="3">
                  <c:v>3.0093250000000005</c:v>
                </c:pt>
                <c:pt idx="4">
                  <c:v>2.2261160000000006</c:v>
                </c:pt>
                <c:pt idx="5">
                  <c:v>0.45669999999999999</c:v>
                </c:pt>
                <c:pt idx="6">
                  <c:v>0.611931</c:v>
                </c:pt>
                <c:pt idx="7">
                  <c:v>0.41592000000000001</c:v>
                </c:pt>
                <c:pt idx="8">
                  <c:v>0.99797000000000002</c:v>
                </c:pt>
                <c:pt idx="9">
                  <c:v>2.9979330000000002</c:v>
                </c:pt>
                <c:pt idx="10">
                  <c:v>4.2931549999999996</c:v>
                </c:pt>
                <c:pt idx="11">
                  <c:v>4.9155090000000001</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150"/>
        <c:overlap val="100"/>
        <c:axId val="481802496"/>
        <c:axId val="481808384"/>
      </c:barChart>
      <c:catAx>
        <c:axId val="481802496"/>
        <c:scaling>
          <c:orientation val="minMax"/>
        </c:scaling>
        <c:delete val="0"/>
        <c:axPos val="b"/>
        <c:numFmt formatCode="General" sourceLinked="1"/>
        <c:majorTickMark val="none"/>
        <c:minorTickMark val="none"/>
        <c:tickLblPos val="nextTo"/>
        <c:txPr>
          <a:bodyPr/>
          <a:lstStyle/>
          <a:p>
            <a:pPr>
              <a:defRPr sz="900"/>
            </a:pPr>
            <a:endParaRPr lang="cs-CZ"/>
          </a:p>
        </c:txPr>
        <c:crossAx val="481808384"/>
        <c:crosses val="autoZero"/>
        <c:auto val="1"/>
        <c:lblAlgn val="ctr"/>
        <c:lblOffset val="100"/>
        <c:noMultiLvlLbl val="0"/>
      </c:catAx>
      <c:valAx>
        <c:axId val="481808384"/>
        <c:scaling>
          <c:orientation val="minMax"/>
          <c:max val="3500"/>
        </c:scaling>
        <c:delete val="0"/>
        <c:axPos val="l"/>
        <c:majorGridlines/>
        <c:numFmt formatCode="#,##0" sourceLinked="0"/>
        <c:majorTickMark val="out"/>
        <c:minorTickMark val="none"/>
        <c:tickLblPos val="nextTo"/>
        <c:spPr>
          <a:ln>
            <a:noFill/>
          </a:ln>
        </c:spPr>
        <c:txPr>
          <a:bodyPr/>
          <a:lstStyle/>
          <a:p>
            <a:pPr>
              <a:defRPr sz="900"/>
            </a:pPr>
            <a:endParaRPr lang="cs-CZ"/>
          </a:p>
        </c:txPr>
        <c:crossAx val="481802496"/>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'8.12'!$M$39</c:f>
              <c:strCache>
                <c:ptCount val="1"/>
                <c:pt idx="0">
                  <c:v>Instalovaný výkon</c:v>
                </c:pt>
              </c:strCache>
            </c:strRef>
          </c:tx>
          <c:invertIfNegative val="0"/>
          <c:val>
            <c:numRef>
              <c:f>'8.12'!$N$39</c:f>
              <c:numCache>
                <c:formatCode>0.0%</c:formatCode>
                <c:ptCount val="1"/>
                <c:pt idx="0">
                  <c:v>0.10723803006729339</c:v>
                </c:pt>
              </c:numCache>
            </c:numRef>
          </c:val>
          <c:extLst>
            <c:ext xmlns:c16="http://schemas.microsoft.com/office/drawing/2014/chart" uri="{C3380CC4-5D6E-409C-BE32-E72D297353CC}">
              <c16:uniqueId val="{00000000-4E36-46C0-A91E-7D3667508618}"/>
            </c:ext>
          </c:extLst>
        </c:ser>
        <c:ser>
          <c:idx val="1"/>
          <c:order val="1"/>
          <c:tx>
            <c:strRef>
              <c:f>'8.12'!$M$40</c:f>
              <c:strCache>
                <c:ptCount val="1"/>
                <c:pt idx="0">
                  <c:v>Výroba tepla brutto</c:v>
                </c:pt>
              </c:strCache>
            </c:strRef>
          </c:tx>
          <c:invertIfNegative val="0"/>
          <c:val>
            <c:numRef>
              <c:f>'8.12'!$N$40</c:f>
              <c:numCache>
                <c:formatCode>0.0%</c:formatCode>
                <c:ptCount val="1"/>
                <c:pt idx="0">
                  <c:v>0.17051946090843637</c:v>
                </c:pt>
              </c:numCache>
            </c:numRef>
          </c:val>
          <c:extLst>
            <c:ext xmlns:c16="http://schemas.microsoft.com/office/drawing/2014/chart" uri="{C3380CC4-5D6E-409C-BE32-E72D297353CC}">
              <c16:uniqueId val="{00000001-4E36-46C0-A91E-7D3667508618}"/>
            </c:ext>
          </c:extLst>
        </c:ser>
        <c:ser>
          <c:idx val="2"/>
          <c:order val="2"/>
          <c:tx>
            <c:strRef>
              <c:f>'8.12'!$M$41</c:f>
              <c:strCache>
                <c:ptCount val="1"/>
                <c:pt idx="0">
                  <c:v>Dodávky tepla</c:v>
                </c:pt>
              </c:strCache>
            </c:strRef>
          </c:tx>
          <c:invertIfNegative val="0"/>
          <c:val>
            <c:numRef>
              <c:f>'8.12'!$N$41</c:f>
              <c:numCache>
                <c:formatCode>0.0%</c:formatCode>
                <c:ptCount val="1"/>
                <c:pt idx="0">
                  <c:v>0.23080432352584532</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481851648"/>
        <c:axId val="481857536"/>
      </c:barChart>
      <c:catAx>
        <c:axId val="481851648"/>
        <c:scaling>
          <c:orientation val="maxMin"/>
        </c:scaling>
        <c:delete val="0"/>
        <c:axPos val="l"/>
        <c:numFmt formatCode="General" sourceLinked="1"/>
        <c:majorTickMark val="none"/>
        <c:minorTickMark val="none"/>
        <c:tickLblPos val="none"/>
        <c:crossAx val="481857536"/>
        <c:crosses val="autoZero"/>
        <c:auto val="1"/>
        <c:lblAlgn val="ctr"/>
        <c:lblOffset val="100"/>
        <c:noMultiLvlLbl val="0"/>
      </c:catAx>
      <c:valAx>
        <c:axId val="4818575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8185164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'8.12'!$A$9</c:f>
              <c:strCache>
                <c:ptCount val="1"/>
                <c:pt idx="0">
                  <c:v>Biomasa</c:v>
                </c:pt>
              </c:strCache>
            </c:strRef>
          </c:tx>
          <c:spPr>
            <a:solidFill>
              <a:schemeClr val="accent3">
                <a:lumMod val="75000"/>
              </a:schemeClr>
            </a:solidFill>
          </c:spPr>
          <c:invertIfNegative val="0"/>
          <c:val>
            <c:numRef>
              <c:f>'8.12'!$B$9:$M$9</c:f>
              <c:numCache>
                <c:formatCode>#,##0.0</c:formatCode>
                <c:ptCount val="12"/>
                <c:pt idx="0">
                  <c:v>106.03962599999998</c:v>
                </c:pt>
                <c:pt idx="1">
                  <c:v>88.161222999999993</c:v>
                </c:pt>
                <c:pt idx="2">
                  <c:v>73.517882</c:v>
                </c:pt>
                <c:pt idx="3">
                  <c:v>55.443588000000005</c:v>
                </c:pt>
                <c:pt idx="4">
                  <c:v>48.773066</c:v>
                </c:pt>
                <c:pt idx="5">
                  <c:v>20.189322000000001</c:v>
                </c:pt>
                <c:pt idx="6">
                  <c:v>17.699934000000002</c:v>
                </c:pt>
                <c:pt idx="7">
                  <c:v>15.087475000000001</c:v>
                </c:pt>
                <c:pt idx="8">
                  <c:v>30.165173000000003</c:v>
                </c:pt>
                <c:pt idx="9">
                  <c:v>62.581641000000005</c:v>
                </c:pt>
                <c:pt idx="10">
                  <c:v>85.615237000000008</c:v>
                </c:pt>
                <c:pt idx="11">
                  <c:v>101.668999</c:v>
                </c:pt>
              </c:numCache>
            </c:numRef>
          </c:val>
          <c:extLst>
            <c:ext xmlns:c16="http://schemas.microsoft.com/office/drawing/2014/chart" uri="{C3380CC4-5D6E-409C-BE32-E72D297353CC}">
              <c16:uniqueId val="{00000000-2D92-4281-A4C1-DC17004EBD29}"/>
            </c:ext>
          </c:extLst>
        </c:ser>
        <c:ser>
          <c:idx val="1"/>
          <c:order val="1"/>
          <c:tx>
            <c:strRef>
              <c:f>'8.12'!$A$10</c:f>
              <c:strCache>
                <c:ptCount val="1"/>
                <c:pt idx="0">
                  <c:v>Bioplyn</c:v>
                </c:pt>
              </c:strCache>
            </c:strRef>
          </c:tx>
          <c:spPr>
            <a:solidFill>
              <a:schemeClr val="bg2">
                <a:lumMod val="50000"/>
              </a:schemeClr>
            </a:solidFill>
          </c:spPr>
          <c:invertIfNegative val="0"/>
          <c:val>
            <c:numRef>
              <c:f>'8.12'!$B$10:$M$10</c:f>
              <c:numCache>
                <c:formatCode>#,##0.0</c:formatCode>
                <c:ptCount val="12"/>
                <c:pt idx="0">
                  <c:v>4.0284990000000001</c:v>
                </c:pt>
                <c:pt idx="1">
                  <c:v>3.7801299999999998</c:v>
                </c:pt>
                <c:pt idx="2">
                  <c:v>3.6502960000000004</c:v>
                </c:pt>
                <c:pt idx="3">
                  <c:v>2.8594079999999997</c:v>
                </c:pt>
                <c:pt idx="4">
                  <c:v>2.3229000000000002</c:v>
                </c:pt>
                <c:pt idx="5">
                  <c:v>1.798208</c:v>
                </c:pt>
                <c:pt idx="6">
                  <c:v>2.0161189999999998</c:v>
                </c:pt>
                <c:pt idx="7">
                  <c:v>2.1200610000000002</c:v>
                </c:pt>
                <c:pt idx="8">
                  <c:v>2.0981000000000001</c:v>
                </c:pt>
                <c:pt idx="9">
                  <c:v>4.6123219999999998</c:v>
                </c:pt>
                <c:pt idx="10">
                  <c:v>4.8333629999999994</c:v>
                </c:pt>
                <c:pt idx="11">
                  <c:v>4.2688480000000002</c:v>
                </c:pt>
              </c:numCache>
            </c:numRef>
          </c:val>
          <c:extLst>
            <c:ext xmlns:c16="http://schemas.microsoft.com/office/drawing/2014/chart" uri="{C3380CC4-5D6E-409C-BE32-E72D297353CC}">
              <c16:uniqueId val="{00000001-2D92-4281-A4C1-DC17004EBD29}"/>
            </c:ext>
          </c:extLst>
        </c:ser>
        <c:ser>
          <c:idx val="2"/>
          <c:order val="2"/>
          <c:tx>
            <c:strRef>
              <c:f>'8.12'!$A$11</c:f>
              <c:strCache>
                <c:ptCount val="1"/>
                <c:pt idx="0">
                  <c:v>Černé uhlí</c:v>
                </c:pt>
              </c:strCache>
            </c:strRef>
          </c:tx>
          <c:spPr>
            <a:solidFill>
              <a:schemeClr val="tx1"/>
            </a:solidFill>
          </c:spPr>
          <c:invertIfNegative val="0"/>
          <c:val>
            <c:numRef>
              <c:f>'8.12'!$B$11:$M$11</c:f>
              <c:numCache>
                <c:formatCode>#,##0.0</c:formatCode>
                <c:ptCount val="12"/>
                <c:pt idx="0">
                  <c:v>5.5E-2</c:v>
                </c:pt>
                <c:pt idx="1">
                  <c:v>0.13300000000000001</c:v>
                </c:pt>
                <c:pt idx="2">
                  <c:v>6.0999999999999999E-2</c:v>
                </c:pt>
                <c:pt idx="3">
                  <c:v>0</c:v>
                </c:pt>
                <c:pt idx="4">
                  <c:v>0</c:v>
                </c:pt>
                <c:pt idx="5">
                  <c:v>0</c:v>
                </c:pt>
                <c:pt idx="6">
                  <c:v>0</c:v>
                </c:pt>
                <c:pt idx="7">
                  <c:v>0</c:v>
                </c:pt>
                <c:pt idx="8">
                  <c:v>0</c:v>
                </c:pt>
                <c:pt idx="9">
                  <c:v>0</c:v>
                </c:pt>
                <c:pt idx="10">
                  <c:v>8.8829999999999992E-2</c:v>
                </c:pt>
                <c:pt idx="11">
                  <c:v>0.10579999999999999</c:v>
                </c:pt>
              </c:numCache>
            </c:numRef>
          </c:val>
          <c:extLst>
            <c:ext xmlns:c16="http://schemas.microsoft.com/office/drawing/2014/chart" uri="{C3380CC4-5D6E-409C-BE32-E72D297353CC}">
              <c16:uniqueId val="{00000002-2D92-4281-A4C1-DC17004EBD29}"/>
            </c:ext>
          </c:extLst>
        </c:ser>
        <c:ser>
          <c:idx val="3"/>
          <c:order val="3"/>
          <c:tx>
            <c:strRef>
              <c:f>'8.12'!$A$12</c:f>
              <c:strCache>
                <c:ptCount val="1"/>
                <c:pt idx="0">
                  <c:v>Elektrická energie</c:v>
                </c:pt>
              </c:strCache>
            </c:strRef>
          </c:tx>
          <c:invertIfNegative val="0"/>
          <c:val>
            <c:numRef>
              <c:f>'8.12'!$B$12:$M$12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D92-4281-A4C1-DC17004EBD29}"/>
            </c:ext>
          </c:extLst>
        </c:ser>
        <c:ser>
          <c:idx val="4"/>
          <c:order val="4"/>
          <c:tx>
            <c:strRef>
              <c:f>'8.12'!$A$13</c:f>
              <c:strCache>
                <c:ptCount val="1"/>
                <c:pt idx="0">
                  <c:v>Energie prostředí (tepelné čerpadlo)</c:v>
                </c:pt>
              </c:strCache>
            </c:strRef>
          </c:tx>
          <c:invertIfNegative val="0"/>
          <c:val>
            <c:numRef>
              <c:f>'8.12'!$B$13:$M$13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D92-4281-A4C1-DC17004EBD29}"/>
            </c:ext>
          </c:extLst>
        </c:ser>
        <c:ser>
          <c:idx val="5"/>
          <c:order val="5"/>
          <c:tx>
            <c:strRef>
              <c:f>'8.12'!$A$14</c:f>
              <c:strCache>
                <c:ptCount val="1"/>
                <c:pt idx="0">
                  <c:v>Energie Slunce (solární kolektor)</c:v>
                </c:pt>
              </c:strCache>
            </c:strRef>
          </c:tx>
          <c:invertIfNegative val="0"/>
          <c:val>
            <c:numRef>
              <c:f>'8.12'!$B$14:$M$14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2D92-4281-A4C1-DC17004EBD29}"/>
            </c:ext>
          </c:extLst>
        </c:ser>
        <c:ser>
          <c:idx val="6"/>
          <c:order val="6"/>
          <c:tx>
            <c:strRef>
              <c:f>'8.12'!$A$15</c:f>
              <c:strCache>
                <c:ptCount val="1"/>
                <c:pt idx="0">
                  <c:v>Hnědé uhlí</c:v>
                </c:pt>
              </c:strCache>
            </c:strRef>
          </c:tx>
          <c:spPr>
            <a:solidFill>
              <a:srgbClr val="6E4932"/>
            </a:solidFill>
          </c:spPr>
          <c:invertIfNegative val="0"/>
          <c:val>
            <c:numRef>
              <c:f>'8.12'!$B$15:$M$15</c:f>
              <c:numCache>
                <c:formatCode>#,##0.0</c:formatCode>
                <c:ptCount val="12"/>
                <c:pt idx="0">
                  <c:v>2220.0451790000002</c:v>
                </c:pt>
                <c:pt idx="1">
                  <c:v>1753.151112</c:v>
                </c:pt>
                <c:pt idx="2">
                  <c:v>1464.1496149999998</c:v>
                </c:pt>
                <c:pt idx="3">
                  <c:v>994.01858900000002</c:v>
                </c:pt>
                <c:pt idx="4">
                  <c:v>872.75794400000007</c:v>
                </c:pt>
                <c:pt idx="5">
                  <c:v>338.40956099999994</c:v>
                </c:pt>
                <c:pt idx="6">
                  <c:v>235.85966300000001</c:v>
                </c:pt>
                <c:pt idx="7">
                  <c:v>306.37412900000004</c:v>
                </c:pt>
                <c:pt idx="8">
                  <c:v>537.947498</c:v>
                </c:pt>
                <c:pt idx="9">
                  <c:v>1064.3673420000002</c:v>
                </c:pt>
                <c:pt idx="10">
                  <c:v>1517.0411140000001</c:v>
                </c:pt>
                <c:pt idx="11">
                  <c:v>1861.9835809999997</c:v>
                </c:pt>
              </c:numCache>
            </c:numRef>
          </c:val>
          <c:extLst>
            <c:ext xmlns:c16="http://schemas.microsoft.com/office/drawing/2014/chart" uri="{C3380CC4-5D6E-409C-BE32-E72D297353CC}">
              <c16:uniqueId val="{00000006-2D92-4281-A4C1-DC17004EBD29}"/>
            </c:ext>
          </c:extLst>
        </c:ser>
        <c:ser>
          <c:idx val="7"/>
          <c:order val="7"/>
          <c:tx>
            <c:strRef>
              <c:f>'8.12'!$A$16</c:f>
              <c:strCache>
                <c:ptCount val="1"/>
                <c:pt idx="0">
                  <c:v>Jaderné palivo</c:v>
                </c:pt>
              </c:strCache>
            </c:strRef>
          </c:tx>
          <c:invertIfNegative val="0"/>
          <c:val>
            <c:numRef>
              <c:f>'8.12'!$B$16:$M$16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D92-4281-A4C1-DC17004EBD29}"/>
            </c:ext>
          </c:extLst>
        </c:ser>
        <c:ser>
          <c:idx val="8"/>
          <c:order val="8"/>
          <c:tx>
            <c:strRef>
              <c:f>'8.12'!$A$17</c:f>
              <c:strCache>
                <c:ptCount val="1"/>
                <c:pt idx="0">
                  <c:v>Koks</c:v>
                </c:pt>
              </c:strCache>
            </c:strRef>
          </c:tx>
          <c:invertIfNegative val="0"/>
          <c:val>
            <c:numRef>
              <c:f>'8.12'!$B$17:$M$17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2D92-4281-A4C1-DC17004EBD29}"/>
            </c:ext>
          </c:extLst>
        </c:ser>
        <c:ser>
          <c:idx val="9"/>
          <c:order val="9"/>
          <c:tx>
            <c:strRef>
              <c:f>'8.12'!$A$18</c:f>
              <c:strCache>
                <c:ptCount val="1"/>
                <c:pt idx="0">
                  <c:v>Odpadní teplo</c:v>
                </c:pt>
              </c:strCache>
            </c:strRef>
          </c:tx>
          <c:invertIfNegative val="0"/>
          <c:val>
            <c:numRef>
              <c:f>'8.12'!$B$18:$M$18</c:f>
              <c:numCache>
                <c:formatCode>#,##0.0</c:formatCode>
                <c:ptCount val="12"/>
                <c:pt idx="0">
                  <c:v>10.60665</c:v>
                </c:pt>
                <c:pt idx="1">
                  <c:v>11.146570000000001</c:v>
                </c:pt>
                <c:pt idx="2">
                  <c:v>11.424160000000001</c:v>
                </c:pt>
                <c:pt idx="3">
                  <c:v>32.148000000000003</c:v>
                </c:pt>
                <c:pt idx="4">
                  <c:v>24.251999999999999</c:v>
                </c:pt>
                <c:pt idx="5">
                  <c:v>14.672000000000001</c:v>
                </c:pt>
                <c:pt idx="6">
                  <c:v>12.262</c:v>
                </c:pt>
                <c:pt idx="7">
                  <c:v>13.579000000000001</c:v>
                </c:pt>
                <c:pt idx="8">
                  <c:v>22.356999999999999</c:v>
                </c:pt>
                <c:pt idx="9">
                  <c:v>13.2784</c:v>
                </c:pt>
                <c:pt idx="10">
                  <c:v>3.08203</c:v>
                </c:pt>
                <c:pt idx="11">
                  <c:v>11.21726</c:v>
                </c:pt>
              </c:numCache>
            </c:numRef>
          </c:val>
          <c:extLst>
            <c:ext xmlns:c16="http://schemas.microsoft.com/office/drawing/2014/chart" uri="{C3380CC4-5D6E-409C-BE32-E72D297353CC}">
              <c16:uniqueId val="{00000009-2D92-4281-A4C1-DC17004EBD29}"/>
            </c:ext>
          </c:extLst>
        </c:ser>
        <c:ser>
          <c:idx val="10"/>
          <c:order val="10"/>
          <c:tx>
            <c:strRef>
              <c:f>'8.12'!$A$19</c:f>
              <c:strCache>
                <c:ptCount val="1"/>
                <c:pt idx="0">
                  <c:v>Ostatní kapalná paliva</c:v>
                </c:pt>
              </c:strCache>
            </c:strRef>
          </c:tx>
          <c:invertIfNegative val="0"/>
          <c:val>
            <c:numRef>
              <c:f>'8.12'!$B$19:$M$19</c:f>
              <c:numCache>
                <c:formatCode>#,##0.0</c:formatCode>
                <c:ptCount val="12"/>
                <c:pt idx="0">
                  <c:v>2.3947750000000001</c:v>
                </c:pt>
                <c:pt idx="1">
                  <c:v>2.6829299999999998</c:v>
                </c:pt>
                <c:pt idx="2">
                  <c:v>1.2671060000000001</c:v>
                </c:pt>
                <c:pt idx="3">
                  <c:v>0.48957400000000001</c:v>
                </c:pt>
                <c:pt idx="4">
                  <c:v>1.7844559999999998</c:v>
                </c:pt>
                <c:pt idx="5">
                  <c:v>0.63900000000000001</c:v>
                </c:pt>
                <c:pt idx="6">
                  <c:v>0.66</c:v>
                </c:pt>
                <c:pt idx="7">
                  <c:v>0.66400000000000003</c:v>
                </c:pt>
                <c:pt idx="8">
                  <c:v>1.099097</c:v>
                </c:pt>
                <c:pt idx="9">
                  <c:v>1.580916</c:v>
                </c:pt>
                <c:pt idx="10">
                  <c:v>0.60399999999999998</c:v>
                </c:pt>
                <c:pt idx="11">
                  <c:v>2.1221310000000004</c:v>
                </c:pt>
              </c:numCache>
            </c:numRef>
          </c:val>
          <c:extLst>
            <c:ext xmlns:c16="http://schemas.microsoft.com/office/drawing/2014/chart" uri="{C3380CC4-5D6E-409C-BE32-E72D297353CC}">
              <c16:uniqueId val="{0000000A-2D92-4281-A4C1-DC17004EBD29}"/>
            </c:ext>
          </c:extLst>
        </c:ser>
        <c:ser>
          <c:idx val="11"/>
          <c:order val="11"/>
          <c:tx>
            <c:strRef>
              <c:f>'8.12'!$A$20</c:f>
              <c:strCache>
                <c:ptCount val="1"/>
                <c:pt idx="0">
                  <c:v>Ostatní pevná paliva</c:v>
                </c:pt>
              </c:strCache>
            </c:strRef>
          </c:tx>
          <c:invertIfNegative val="0"/>
          <c:val>
            <c:numRef>
              <c:f>'8.12'!$B$20:$M$20</c:f>
              <c:numCache>
                <c:formatCode>#,##0.0</c:formatCode>
                <c:ptCount val="12"/>
                <c:pt idx="0">
                  <c:v>8.2318689712986313</c:v>
                </c:pt>
                <c:pt idx="1">
                  <c:v>3.3799377370907409</c:v>
                </c:pt>
                <c:pt idx="2">
                  <c:v>10.54906097920321</c:v>
                </c:pt>
                <c:pt idx="3">
                  <c:v>7.566690645390409</c:v>
                </c:pt>
                <c:pt idx="4">
                  <c:v>10.093048338240671</c:v>
                </c:pt>
                <c:pt idx="5">
                  <c:v>8.9396191563339134</c:v>
                </c:pt>
                <c:pt idx="6">
                  <c:v>5.1059890815546529</c:v>
                </c:pt>
                <c:pt idx="7">
                  <c:v>9.0630609551033228</c:v>
                </c:pt>
                <c:pt idx="8">
                  <c:v>9.7771995899746518</c:v>
                </c:pt>
                <c:pt idx="9">
                  <c:v>6.55505187687156</c:v>
                </c:pt>
                <c:pt idx="10">
                  <c:v>8.8476915878018687</c:v>
                </c:pt>
                <c:pt idx="11">
                  <c:v>5.9520359554135371</c:v>
                </c:pt>
              </c:numCache>
            </c:numRef>
          </c:val>
          <c:extLst>
            <c:ext xmlns:c16="http://schemas.microsoft.com/office/drawing/2014/chart" uri="{C3380CC4-5D6E-409C-BE32-E72D297353CC}">
              <c16:uniqueId val="{0000000B-2D92-4281-A4C1-DC17004EBD29}"/>
            </c:ext>
          </c:extLst>
        </c:ser>
        <c:ser>
          <c:idx val="12"/>
          <c:order val="12"/>
          <c:tx>
            <c:strRef>
              <c:f>'8.12'!$A$21</c:f>
              <c:strCache>
                <c:ptCount val="1"/>
                <c:pt idx="0">
                  <c:v>Ostatní plyny</c:v>
                </c:pt>
              </c:strCache>
            </c:strRef>
          </c:tx>
          <c:invertIfNegative val="0"/>
          <c:val>
            <c:numRef>
              <c:f>'8.12'!$B$21:$M$21</c:f>
              <c:numCache>
                <c:formatCode>#,##0.0</c:formatCode>
                <c:ptCount val="12"/>
                <c:pt idx="0">
                  <c:v>59.671519000000004</c:v>
                </c:pt>
                <c:pt idx="1">
                  <c:v>57.432056000000003</c:v>
                </c:pt>
                <c:pt idx="2">
                  <c:v>79.889093000000003</c:v>
                </c:pt>
                <c:pt idx="3">
                  <c:v>69.463423000000006</c:v>
                </c:pt>
                <c:pt idx="4">
                  <c:v>68.700703000000004</c:v>
                </c:pt>
                <c:pt idx="5">
                  <c:v>92.375070000000008</c:v>
                </c:pt>
                <c:pt idx="6">
                  <c:v>105.07016</c:v>
                </c:pt>
                <c:pt idx="7">
                  <c:v>115.00811999999999</c:v>
                </c:pt>
                <c:pt idx="8">
                  <c:v>89.280341000000007</c:v>
                </c:pt>
                <c:pt idx="9">
                  <c:v>77.198599999999985</c:v>
                </c:pt>
                <c:pt idx="10">
                  <c:v>52.486762000000006</c:v>
                </c:pt>
                <c:pt idx="11">
                  <c:v>80.161720000000003</c:v>
                </c:pt>
              </c:numCache>
            </c:numRef>
          </c:val>
          <c:extLst>
            <c:ext xmlns:c16="http://schemas.microsoft.com/office/drawing/2014/chart" uri="{C3380CC4-5D6E-409C-BE32-E72D297353CC}">
              <c16:uniqueId val="{0000000C-2D92-4281-A4C1-DC17004EBD29}"/>
            </c:ext>
          </c:extLst>
        </c:ser>
        <c:ser>
          <c:idx val="13"/>
          <c:order val="13"/>
          <c:tx>
            <c:strRef>
              <c:f>'8.12'!$A$22</c:f>
              <c:strCache>
                <c:ptCount val="1"/>
                <c:pt idx="0">
                  <c:v>Ostatní</c:v>
                </c:pt>
              </c:strCache>
            </c:strRef>
          </c:tx>
          <c:invertIfNegative val="0"/>
          <c:val>
            <c:numRef>
              <c:f>'8.12'!$B$22:$M$22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2D92-4281-A4C1-DC17004EBD29}"/>
            </c:ext>
          </c:extLst>
        </c:ser>
        <c:ser>
          <c:idx val="14"/>
          <c:order val="14"/>
          <c:tx>
            <c:strRef>
              <c:f>'8.12'!$A$23</c:f>
              <c:strCache>
                <c:ptCount val="1"/>
                <c:pt idx="0">
                  <c:v>Topné oleje</c:v>
                </c:pt>
              </c:strCache>
            </c:strRef>
          </c:tx>
          <c:invertIfNegative val="0"/>
          <c:val>
            <c:numRef>
              <c:f>'8.12'!$B$23:$M$23</c:f>
              <c:numCache>
                <c:formatCode>#,##0.0</c:formatCode>
                <c:ptCount val="12"/>
                <c:pt idx="0">
                  <c:v>1.3661540000000001</c:v>
                </c:pt>
                <c:pt idx="1">
                  <c:v>0.74028899999999997</c:v>
                </c:pt>
                <c:pt idx="2">
                  <c:v>0.38800000000000001</c:v>
                </c:pt>
                <c:pt idx="3">
                  <c:v>0.25392399999999998</c:v>
                </c:pt>
                <c:pt idx="4">
                  <c:v>0.21016000000000001</c:v>
                </c:pt>
                <c:pt idx="5">
                  <c:v>0.49973000000000001</c:v>
                </c:pt>
                <c:pt idx="6">
                  <c:v>1.7220499999999999</c:v>
                </c:pt>
                <c:pt idx="7">
                  <c:v>2.5399999999999999E-2</c:v>
                </c:pt>
                <c:pt idx="8">
                  <c:v>0.38286999999999999</c:v>
                </c:pt>
                <c:pt idx="9">
                  <c:v>0.24819999999999998</c:v>
                </c:pt>
                <c:pt idx="10">
                  <c:v>0.8614440000000001</c:v>
                </c:pt>
                <c:pt idx="11">
                  <c:v>0.90689599999999992</c:v>
                </c:pt>
              </c:numCache>
            </c:numRef>
          </c:val>
          <c:extLst>
            <c:ext xmlns:c16="http://schemas.microsoft.com/office/drawing/2014/chart" uri="{C3380CC4-5D6E-409C-BE32-E72D297353CC}">
              <c16:uniqueId val="{0000000E-2D92-4281-A4C1-DC17004EBD29}"/>
            </c:ext>
          </c:extLst>
        </c:ser>
        <c:ser>
          <c:idx val="15"/>
          <c:order val="15"/>
          <c:tx>
            <c:strRef>
              <c:f>'8.12'!$A$24</c:f>
              <c:strCache>
                <c:ptCount val="1"/>
                <c:pt idx="0">
                  <c:v>Zemní plyn</c:v>
                </c:pt>
              </c:strCache>
            </c:strRef>
          </c:tx>
          <c:spPr>
            <a:solidFill>
              <a:srgbClr val="EBE600"/>
            </a:solidFill>
          </c:spPr>
          <c:invertIfNegative val="0"/>
          <c:val>
            <c:numRef>
              <c:f>'8.12'!$B$24:$M$24</c:f>
              <c:numCache>
                <c:formatCode>#,##0.0</c:formatCode>
                <c:ptCount val="12"/>
                <c:pt idx="0">
                  <c:v>622.08094602870131</c:v>
                </c:pt>
                <c:pt idx="1">
                  <c:v>491.77904526290928</c:v>
                </c:pt>
                <c:pt idx="2">
                  <c:v>435.0117070207969</c:v>
                </c:pt>
                <c:pt idx="3">
                  <c:v>306.63099235460959</c:v>
                </c:pt>
                <c:pt idx="4">
                  <c:v>417.31563166175931</c:v>
                </c:pt>
                <c:pt idx="5">
                  <c:v>355.50668784366616</c:v>
                </c:pt>
                <c:pt idx="6">
                  <c:v>331.90226091844539</c:v>
                </c:pt>
                <c:pt idx="7">
                  <c:v>298.72391404489673</c:v>
                </c:pt>
                <c:pt idx="8">
                  <c:v>338.55718741002534</c:v>
                </c:pt>
                <c:pt idx="9">
                  <c:v>424.18771512312838</c:v>
                </c:pt>
                <c:pt idx="10">
                  <c:v>496.51734841219809</c:v>
                </c:pt>
                <c:pt idx="11">
                  <c:v>532.90569704458653</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150"/>
        <c:overlap val="100"/>
        <c:axId val="481945856"/>
        <c:axId val="482029568"/>
      </c:barChart>
      <c:catAx>
        <c:axId val="481945856"/>
        <c:scaling>
          <c:orientation val="minMax"/>
        </c:scaling>
        <c:delete val="0"/>
        <c:axPos val="b"/>
        <c:numFmt formatCode="General" sourceLinked="1"/>
        <c:majorTickMark val="none"/>
        <c:minorTickMark val="none"/>
        <c:tickLblPos val="nextTo"/>
        <c:txPr>
          <a:bodyPr/>
          <a:lstStyle/>
          <a:p>
            <a:pPr>
              <a:defRPr sz="900"/>
            </a:pPr>
            <a:endParaRPr lang="cs-CZ"/>
          </a:p>
        </c:txPr>
        <c:crossAx val="482029568"/>
        <c:crosses val="autoZero"/>
        <c:auto val="1"/>
        <c:lblAlgn val="ctr"/>
        <c:lblOffset val="100"/>
        <c:noMultiLvlLbl val="0"/>
      </c:catAx>
      <c:valAx>
        <c:axId val="482029568"/>
        <c:scaling>
          <c:orientation val="minMax"/>
          <c:max val="3500"/>
        </c:scaling>
        <c:delete val="0"/>
        <c:axPos val="l"/>
        <c:majorGridlines/>
        <c:numFmt formatCode="#,##0" sourceLinked="0"/>
        <c:majorTickMark val="out"/>
        <c:minorTickMark val="none"/>
        <c:tickLblPos val="nextTo"/>
        <c:spPr>
          <a:ln>
            <a:noFill/>
          </a:ln>
        </c:spPr>
        <c:txPr>
          <a:bodyPr/>
          <a:lstStyle/>
          <a:p>
            <a:pPr>
              <a:defRPr sz="900"/>
            </a:pPr>
            <a:endParaRPr lang="cs-CZ"/>
          </a:p>
        </c:txPr>
        <c:crossAx val="481945856"/>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DA5-4C17-A205-7FBD478FF063}"/>
              </c:ext>
            </c:extLst>
          </c:dPt>
          <c:dPt>
            <c:idx val="1"/>
            <c:bubble3D val="0"/>
            <c:spPr>
              <a:solidFill>
                <a:srgbClr val="EEECE1">
                  <a:lumMod val="50000"/>
                </a:srgbClr>
              </a:solidFill>
            </c:spPr>
            <c:extLst>
              <c:ext xmlns:c16="http://schemas.microsoft.com/office/drawing/2014/chart" uri="{C3380CC4-5D6E-409C-BE32-E72D297353CC}">
                <c16:uniqueId val="{00000003-0DA5-4C17-A205-7FBD478FF063}"/>
              </c:ext>
            </c:extLst>
          </c:dPt>
          <c:dPt>
            <c:idx val="2"/>
            <c:bubble3D val="0"/>
            <c:spPr>
              <a:solidFill>
                <a:sysClr val="windowText" lastClr="000000"/>
              </a:solidFill>
            </c:spPr>
            <c:extLst>
              <c:ext xmlns:c16="http://schemas.microsoft.com/office/drawing/2014/chart" uri="{C3380CC4-5D6E-409C-BE32-E72D297353CC}">
                <c16:uniqueId val="{00000005-0DA5-4C17-A205-7FBD478FF063}"/>
              </c:ext>
            </c:extLst>
          </c:dPt>
          <c:dPt>
            <c:idx val="5"/>
            <c:bubble3D val="0"/>
            <c:extLst>
              <c:ext xmlns:c16="http://schemas.microsoft.com/office/drawing/2014/chart" uri="{C3380CC4-5D6E-409C-BE32-E72D297353CC}">
                <c16:uniqueId val="{00000006-0DA5-4C17-A205-7FBD478FF063}"/>
              </c:ext>
            </c:extLst>
          </c:dPt>
          <c:dPt>
            <c:idx val="6"/>
            <c:bubble3D val="0"/>
            <c:spPr>
              <a:solidFill>
                <a:srgbClr val="6E4932"/>
              </a:solidFill>
            </c:spPr>
            <c:extLst>
              <c:ext xmlns:c16="http://schemas.microsoft.com/office/drawing/2014/chart" uri="{C3380CC4-5D6E-409C-BE32-E72D297353CC}">
                <c16:uniqueId val="{00000008-0DA5-4C17-A205-7FBD478FF063}"/>
              </c:ext>
            </c:extLst>
          </c:dPt>
          <c:dPt>
            <c:idx val="7"/>
            <c:bubble3D val="0"/>
            <c:extLst>
              <c:ext xmlns:c16="http://schemas.microsoft.com/office/drawing/2014/chart" uri="{C3380CC4-5D6E-409C-BE32-E72D297353CC}">
                <c16:uniqueId val="{00000009-0DA5-4C17-A205-7FBD478FF063}"/>
              </c:ext>
            </c:extLst>
          </c:dPt>
          <c:dPt>
            <c:idx val="15"/>
            <c:bubble3D val="0"/>
            <c:spPr>
              <a:solidFill>
                <a:srgbClr val="EBE600"/>
              </a:solidFill>
            </c:spPr>
            <c:extLst>
              <c:ext xmlns:c16="http://schemas.microsoft.com/office/drawing/2014/chart" uri="{C3380CC4-5D6E-409C-BE32-E72D297353CC}">
                <c16:uniqueId val="{0000000B-0DA5-4C17-A205-7FBD478FF063}"/>
              </c:ext>
            </c:extLst>
          </c:dPt>
          <c:cat>
            <c:numRef>
              <c:f>'8.12'!$U$9:$U$24</c:f>
              <c:numCache>
                <c:formatCode>0.0%</c:formatCode>
                <c:ptCount val="16"/>
              </c:numCache>
            </c:numRef>
          </c:cat>
          <c:val>
            <c:numRef>
              <c:f>'8.12'!$P$9:$P$24</c:f>
              <c:numCache>
                <c:formatCode>0.0</c:formatCode>
                <c:ptCount val="16"/>
              </c:numCache>
            </c:numRef>
          </c:val>
          <c:extLst>
            <c:ext xmlns:c16="http://schemas.microsoft.com/office/drawing/2014/chart" uri="{C3380CC4-5D6E-409C-BE32-E72D297353CC}">
              <c16:uniqueId val="{0000000C-0DA5-4C17-A205-7FBD478FF063}"/>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invertIfNegative val="0"/>
          <c:cat>
            <c:numRef>
              <c:f>'5.2'!$P$6</c:f>
              <c:numCache>
                <c:formatCode>General</c:formatCode>
                <c:ptCount val="1"/>
              </c:numCache>
            </c:numRef>
          </c:cat>
          <c:val>
            <c:numRef>
              <c:f>'5.2'!$P$8</c:f>
              <c:numCache>
                <c:formatCode>#,##0.0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invertIfNegative val="0"/>
          <c:cat>
            <c:numRef>
              <c:f>'5.2'!$P$6</c:f>
              <c:numCache>
                <c:formatCode>General</c:formatCode>
                <c:ptCount val="1"/>
              </c:numCache>
            </c:numRef>
          </c:cat>
          <c:val>
            <c:numRef>
              <c:f>'5.2'!$P$9</c:f>
              <c:numCache>
                <c:formatCode>#,##0.0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invertIfNegative val="0"/>
          <c:cat>
            <c:numRef>
              <c:f>'5.2'!$P$6</c:f>
              <c:numCache>
                <c:formatCode>General</c:formatCode>
                <c:ptCount val="1"/>
              </c:numCache>
            </c:numRef>
          </c:cat>
          <c:val>
            <c:numRef>
              <c:f>'5.2'!$P$10</c:f>
              <c:numCache>
                <c:formatCode>#,##0.0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invertIfNegative val="0"/>
          <c:cat>
            <c:numRef>
              <c:f>'5.2'!$P$6</c:f>
              <c:numCache>
                <c:formatCode>General</c:formatCode>
                <c:ptCount val="1"/>
              </c:numCache>
            </c:numRef>
          </c:cat>
          <c:val>
            <c:numRef>
              <c:f>'5.2'!$P$11</c:f>
              <c:numCache>
                <c:formatCode>#,##0.0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invertIfNegative val="0"/>
          <c:cat>
            <c:numRef>
              <c:f>'5.2'!$P$6</c:f>
              <c:numCache>
                <c:formatCode>General</c:formatCode>
                <c:ptCount val="1"/>
              </c:numCache>
            </c:numRef>
          </c:cat>
          <c:val>
            <c:numRef>
              <c:f>'5.2'!$P$12</c:f>
              <c:numCache>
                <c:formatCode>#,##0.0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invertIfNegative val="0"/>
          <c:cat>
            <c:numRef>
              <c:f>'5.2'!$P$6</c:f>
              <c:numCache>
                <c:formatCode>General</c:formatCode>
                <c:ptCount val="1"/>
              </c:numCache>
            </c:numRef>
          </c:cat>
          <c:val>
            <c:numRef>
              <c:f>'5.2'!$P$13</c:f>
              <c:numCache>
                <c:formatCode>#,##0.0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invertIfNegative val="0"/>
          <c:cat>
            <c:numRef>
              <c:f>'5.2'!$P$6</c:f>
              <c:numCache>
                <c:formatCode>General</c:formatCode>
                <c:ptCount val="1"/>
              </c:numCache>
            </c:numRef>
          </c:cat>
          <c:val>
            <c:numRef>
              <c:f>'5.2'!$P$14</c:f>
              <c:numCache>
                <c:formatCode>#,##0.0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invertIfNegative val="0"/>
          <c:cat>
            <c:numRef>
              <c:f>'5.2'!$P$6</c:f>
              <c:numCache>
                <c:formatCode>General</c:formatCode>
                <c:ptCount val="1"/>
              </c:numCache>
            </c:numRef>
          </c:cat>
          <c:val>
            <c:numRef>
              <c:f>'5.2'!$P$15</c:f>
              <c:numCache>
                <c:formatCode>#,##0.0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invertIfNegative val="0"/>
          <c:cat>
            <c:numRef>
              <c:f>'5.2'!$P$6</c:f>
              <c:numCache>
                <c:formatCode>General</c:formatCode>
                <c:ptCount val="1"/>
              </c:numCache>
            </c:numRef>
          </c:cat>
          <c:val>
            <c:numRef>
              <c:f>'5.2'!$P$16</c:f>
              <c:numCache>
                <c:formatCode>#,##0.0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invertIfNegative val="0"/>
          <c:cat>
            <c:numRef>
              <c:f>'5.2'!$P$6</c:f>
              <c:numCache>
                <c:formatCode>General</c:formatCode>
                <c:ptCount val="1"/>
              </c:numCache>
            </c:numRef>
          </c:cat>
          <c:val>
            <c:numRef>
              <c:f>'5.2'!$P$17</c:f>
              <c:numCache>
                <c:formatCode>#,##0.0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invertIfNegative val="0"/>
          <c:cat>
            <c:numRef>
              <c:f>'5.2'!$P$6</c:f>
              <c:numCache>
                <c:formatCode>General</c:formatCode>
                <c:ptCount val="1"/>
              </c:numCache>
            </c:numRef>
          </c:cat>
          <c:val>
            <c:numRef>
              <c:f>'5.2'!$P$18</c:f>
              <c:numCache>
                <c:formatCode>#,##0.0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invertIfNegative val="0"/>
          <c:cat>
            <c:numRef>
              <c:f>'5.2'!$P$6</c:f>
              <c:numCache>
                <c:formatCode>General</c:formatCode>
                <c:ptCount val="1"/>
              </c:numCache>
            </c:numRef>
          </c:cat>
          <c:val>
            <c:numRef>
              <c:f>'5.2'!$P$19</c:f>
              <c:numCache>
                <c:formatCode>#,##0.0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invertIfNegative val="0"/>
          <c:cat>
            <c:numRef>
              <c:f>'5.2'!$P$6</c:f>
              <c:numCache>
                <c:formatCode>General</c:formatCode>
                <c:ptCount val="1"/>
              </c:numCache>
            </c:numRef>
          </c:cat>
          <c:val>
            <c:numRef>
              <c:f>'5.2'!$P$20</c:f>
              <c:numCache>
                <c:formatCode>#,##0.0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405444096"/>
        <c:axId val="405445632"/>
      </c:barChart>
      <c:catAx>
        <c:axId val="405444096"/>
        <c:scaling>
          <c:orientation val="minMax"/>
        </c:scaling>
        <c:delete val="1"/>
        <c:axPos val="b"/>
        <c:numFmt formatCode="General" sourceLinked="1"/>
        <c:majorTickMark val="out"/>
        <c:minorTickMark val="none"/>
        <c:tickLblPos val="nextTo"/>
        <c:crossAx val="405445632"/>
        <c:crosses val="autoZero"/>
        <c:auto val="1"/>
        <c:lblAlgn val="ctr"/>
        <c:lblOffset val="100"/>
        <c:noMultiLvlLbl val="0"/>
      </c:catAx>
      <c:valAx>
        <c:axId val="405445632"/>
        <c:scaling>
          <c:orientation val="minMax"/>
        </c:scaling>
        <c:delete val="1"/>
        <c:axPos val="l"/>
        <c:numFmt formatCode="#,##0.0" sourceLinked="1"/>
        <c:majorTickMark val="out"/>
        <c:minorTickMark val="none"/>
        <c:tickLblPos val="nextTo"/>
        <c:crossAx val="405444096"/>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1AB6-46F9-809F-7CCCFE37A1E9}"/>
              </c:ext>
            </c:extLst>
          </c:dPt>
          <c:cat>
            <c:numRef>
              <c:f>'8.12'!$U$27:$U$34</c:f>
              <c:numCache>
                <c:formatCode>#,##0.0</c:formatCode>
                <c:ptCount val="8"/>
              </c:numCache>
            </c:numRef>
          </c:cat>
          <c:val>
            <c:numRef>
              <c:f>'8.12'!$P$27:$P$34</c:f>
              <c:numCache>
                <c:formatCode>0.0</c:formatCode>
                <c:ptCount val="8"/>
              </c:numCache>
            </c:numRef>
          </c:val>
          <c:extLst>
            <c:ext xmlns:c16="http://schemas.microsoft.com/office/drawing/2014/chart" uri="{C3380CC4-5D6E-409C-BE32-E72D297353CC}">
              <c16:uniqueId val="{00000001-1AB6-46F9-809F-7CCCFE37A1E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'8.13'!$A$27</c:f>
              <c:strCache>
                <c:ptCount val="1"/>
                <c:pt idx="0">
                  <c:v>Průmysl</c:v>
                </c:pt>
              </c:strCache>
            </c:strRef>
          </c:tx>
          <c:invertIfNegative val="0"/>
          <c:val>
            <c:numRef>
              <c:f>'8.13'!$B$27:$M$27</c:f>
              <c:numCache>
                <c:formatCode>#,##0.0</c:formatCode>
                <c:ptCount val="12"/>
                <c:pt idx="0">
                  <c:v>454.77771799999994</c:v>
                </c:pt>
                <c:pt idx="1">
                  <c:v>398.55424099999999</c:v>
                </c:pt>
                <c:pt idx="2">
                  <c:v>387.21153200000003</c:v>
                </c:pt>
                <c:pt idx="3">
                  <c:v>334.69394599999998</c:v>
                </c:pt>
                <c:pt idx="4">
                  <c:v>337.01906000000002</c:v>
                </c:pt>
                <c:pt idx="5">
                  <c:v>241.03817400000003</c:v>
                </c:pt>
                <c:pt idx="6">
                  <c:v>285.62244600000008</c:v>
                </c:pt>
                <c:pt idx="7">
                  <c:v>281.95954</c:v>
                </c:pt>
                <c:pt idx="8">
                  <c:v>297.45195299999995</c:v>
                </c:pt>
                <c:pt idx="9">
                  <c:v>304.34982300000001</c:v>
                </c:pt>
                <c:pt idx="10">
                  <c:v>364.60510599999998</c:v>
                </c:pt>
                <c:pt idx="11">
                  <c:v>387.60890799999999</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val>
            <c:numRef>
              <c:f>'8.13'!$B$28:$M$28</c:f>
              <c:numCache>
                <c:formatCode>#,##0.0</c:formatCode>
                <c:ptCount val="12"/>
                <c:pt idx="0">
                  <c:v>92.653087000000014</c:v>
                </c:pt>
                <c:pt idx="1">
                  <c:v>77.634512999999998</c:v>
                </c:pt>
                <c:pt idx="2">
                  <c:v>69.760739000000001</c:v>
                </c:pt>
                <c:pt idx="3">
                  <c:v>49.140055000000004</c:v>
                </c:pt>
                <c:pt idx="4">
                  <c:v>43.715978000000007</c:v>
                </c:pt>
                <c:pt idx="5">
                  <c:v>24.374200999999999</c:v>
                </c:pt>
                <c:pt idx="6">
                  <c:v>20.971444999999999</c:v>
                </c:pt>
                <c:pt idx="7">
                  <c:v>30.852012999999999</c:v>
                </c:pt>
                <c:pt idx="8">
                  <c:v>35.641769000000004</c:v>
                </c:pt>
                <c:pt idx="9">
                  <c:v>47.253993999999999</c:v>
                </c:pt>
                <c:pt idx="10">
                  <c:v>67.160252000000014</c:v>
                </c:pt>
                <c:pt idx="11">
                  <c:v>67.538014000000004</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val>
            <c:numRef>
              <c:f>'8.13'!$B$29:$M$29</c:f>
              <c:numCache>
                <c:formatCode>#,##0.0</c:formatCode>
                <c:ptCount val="12"/>
                <c:pt idx="0">
                  <c:v>25.414529999999999</c:v>
                </c:pt>
                <c:pt idx="1">
                  <c:v>21.159179999999999</c:v>
                </c:pt>
                <c:pt idx="2">
                  <c:v>16.884820000000001</c:v>
                </c:pt>
                <c:pt idx="3">
                  <c:v>9.9293799999999983</c:v>
                </c:pt>
                <c:pt idx="4">
                  <c:v>6.4557000000000002</c:v>
                </c:pt>
                <c:pt idx="5">
                  <c:v>1.60277</c:v>
                </c:pt>
                <c:pt idx="6">
                  <c:v>1.47214</c:v>
                </c:pt>
                <c:pt idx="7">
                  <c:v>1.4710799999999999</c:v>
                </c:pt>
                <c:pt idx="8">
                  <c:v>2.31</c:v>
                </c:pt>
                <c:pt idx="9">
                  <c:v>11.70725</c:v>
                </c:pt>
                <c:pt idx="10">
                  <c:v>16.975950000000001</c:v>
                </c:pt>
                <c:pt idx="11">
                  <c:v>21.262930000000001</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val>
            <c:numRef>
              <c:f>'8.13'!$B$30:$M$30</c:f>
              <c:numCache>
                <c:formatCode>#,##0.0</c:formatCode>
                <c:ptCount val="12"/>
                <c:pt idx="0">
                  <c:v>1.532087</c:v>
                </c:pt>
                <c:pt idx="1">
                  <c:v>1.33003</c:v>
                </c:pt>
                <c:pt idx="2">
                  <c:v>1.0023059999999999</c:v>
                </c:pt>
                <c:pt idx="3">
                  <c:v>0.85441899999999993</c:v>
                </c:pt>
                <c:pt idx="4">
                  <c:v>0.48528699999999997</c:v>
                </c:pt>
                <c:pt idx="5">
                  <c:v>1.8951999999999997E-2</c:v>
                </c:pt>
                <c:pt idx="6">
                  <c:v>9.8010000000000007E-3</c:v>
                </c:pt>
                <c:pt idx="7">
                  <c:v>1.3639E-2</c:v>
                </c:pt>
                <c:pt idx="8">
                  <c:v>0.22903499999999999</c:v>
                </c:pt>
                <c:pt idx="9">
                  <c:v>0.58591399999999993</c:v>
                </c:pt>
                <c:pt idx="10">
                  <c:v>0.96655900000000006</c:v>
                </c:pt>
                <c:pt idx="11">
                  <c:v>1.1499589999999997</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val>
            <c:numRef>
              <c:f>'8.13'!$B$31:$M$31</c:f>
              <c:numCache>
                <c:formatCode>#,##0.0</c:formatCode>
                <c:ptCount val="12"/>
                <c:pt idx="0">
                  <c:v>14.90225</c:v>
                </c:pt>
                <c:pt idx="1">
                  <c:v>14.29026</c:v>
                </c:pt>
                <c:pt idx="2">
                  <c:v>14.503200000000001</c:v>
                </c:pt>
                <c:pt idx="3">
                  <c:v>9.7020999999999997</c:v>
                </c:pt>
                <c:pt idx="4">
                  <c:v>5.3211000000000004</c:v>
                </c:pt>
                <c:pt idx="5">
                  <c:v>1.7385999999999999</c:v>
                </c:pt>
                <c:pt idx="6">
                  <c:v>1.89846</c:v>
                </c:pt>
                <c:pt idx="7">
                  <c:v>2.5056000000000003</c:v>
                </c:pt>
                <c:pt idx="8">
                  <c:v>5.2122799999999998</c:v>
                </c:pt>
                <c:pt idx="9">
                  <c:v>9.5238000000000014</c:v>
                </c:pt>
                <c:pt idx="10">
                  <c:v>15.0792</c:v>
                </c:pt>
                <c:pt idx="11">
                  <c:v>11.39926</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invertIfNegative val="0"/>
          <c:val>
            <c:numRef>
              <c:f>'8.13'!$B$32:$M$32</c:f>
              <c:numCache>
                <c:formatCode>#,##0.0</c:formatCode>
                <c:ptCount val="12"/>
                <c:pt idx="0">
                  <c:v>640.04283300000009</c:v>
                </c:pt>
                <c:pt idx="1">
                  <c:v>517.77823699999999</c:v>
                </c:pt>
                <c:pt idx="2">
                  <c:v>429.73460699999993</c:v>
                </c:pt>
                <c:pt idx="3">
                  <c:v>290.61013000000003</c:v>
                </c:pt>
                <c:pt idx="4">
                  <c:v>257.88377300000002</c:v>
                </c:pt>
                <c:pt idx="5">
                  <c:v>115.21208799999999</c:v>
                </c:pt>
                <c:pt idx="6">
                  <c:v>113.67753999999999</c:v>
                </c:pt>
                <c:pt idx="7">
                  <c:v>110.332956</c:v>
                </c:pt>
                <c:pt idx="8">
                  <c:v>165.49766500000001</c:v>
                </c:pt>
                <c:pt idx="9">
                  <c:v>313.38918199999995</c:v>
                </c:pt>
                <c:pt idx="10">
                  <c:v>445.63769099999996</c:v>
                </c:pt>
                <c:pt idx="11">
                  <c:v>560.91556600000013</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invertIfNegative val="0"/>
          <c:val>
            <c:numRef>
              <c:f>'8.13'!$B$33:$M$33</c:f>
              <c:numCache>
                <c:formatCode>#,##0.0</c:formatCode>
                <c:ptCount val="12"/>
                <c:pt idx="0">
                  <c:v>308.4736989999999</c:v>
                </c:pt>
                <c:pt idx="1">
                  <c:v>251.95368600000003</c:v>
                </c:pt>
                <c:pt idx="2">
                  <c:v>201.88741800000003</c:v>
                </c:pt>
                <c:pt idx="3">
                  <c:v>137.85493599999998</c:v>
                </c:pt>
                <c:pt idx="4">
                  <c:v>115.41954</c:v>
                </c:pt>
                <c:pt idx="5">
                  <c:v>46.482140000000001</c:v>
                </c:pt>
                <c:pt idx="6">
                  <c:v>46.653783999999995</c:v>
                </c:pt>
                <c:pt idx="7">
                  <c:v>44.929236000000003</c:v>
                </c:pt>
                <c:pt idx="8">
                  <c:v>68.791774000000004</c:v>
                </c:pt>
                <c:pt idx="9">
                  <c:v>142.61064400000001</c:v>
                </c:pt>
                <c:pt idx="10">
                  <c:v>209.81350699999999</c:v>
                </c:pt>
                <c:pt idx="11">
                  <c:v>260.52399800000001</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invertIfNegative val="0"/>
          <c:val>
            <c:numRef>
              <c:f>'8.13'!$B$34:$M$34</c:f>
              <c:numCache>
                <c:formatCode>#,##0.0</c:formatCode>
                <c:ptCount val="12"/>
                <c:pt idx="0">
                  <c:v>27.677586000000002</c:v>
                </c:pt>
                <c:pt idx="1">
                  <c:v>22.539987</c:v>
                </c:pt>
                <c:pt idx="2">
                  <c:v>18.019552000000004</c:v>
                </c:pt>
                <c:pt idx="3">
                  <c:v>12.185671000000001</c:v>
                </c:pt>
                <c:pt idx="4">
                  <c:v>9.9058200000000003</c:v>
                </c:pt>
                <c:pt idx="5">
                  <c:v>3.6698689999999998</c:v>
                </c:pt>
                <c:pt idx="6">
                  <c:v>3.6049890000000002</c:v>
                </c:pt>
                <c:pt idx="7">
                  <c:v>3.6542749999999997</c:v>
                </c:pt>
                <c:pt idx="8">
                  <c:v>5.5369310000000009</c:v>
                </c:pt>
                <c:pt idx="9">
                  <c:v>13.668749999999999</c:v>
                </c:pt>
                <c:pt idx="10">
                  <c:v>20.844660000000001</c:v>
                </c:pt>
                <c:pt idx="11">
                  <c:v>24.384646</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150"/>
        <c:overlap val="100"/>
        <c:axId val="482257920"/>
        <c:axId val="482267904"/>
      </c:barChart>
      <c:catAx>
        <c:axId val="482257920"/>
        <c:scaling>
          <c:orientation val="minMax"/>
        </c:scaling>
        <c:delete val="0"/>
        <c:axPos val="b"/>
        <c:numFmt formatCode="General" sourceLinked="1"/>
        <c:majorTickMark val="none"/>
        <c:minorTickMark val="none"/>
        <c:tickLblPos val="nextTo"/>
        <c:txPr>
          <a:bodyPr/>
          <a:lstStyle/>
          <a:p>
            <a:pPr>
              <a:defRPr sz="900"/>
            </a:pPr>
            <a:endParaRPr lang="cs-CZ"/>
          </a:p>
        </c:txPr>
        <c:crossAx val="482267904"/>
        <c:crosses val="autoZero"/>
        <c:auto val="1"/>
        <c:lblAlgn val="ctr"/>
        <c:lblOffset val="100"/>
        <c:noMultiLvlLbl val="0"/>
      </c:catAx>
      <c:valAx>
        <c:axId val="482267904"/>
        <c:scaling>
          <c:orientation val="minMax"/>
          <c:max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4822579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'8.13'!$M$39</c:f>
              <c:strCache>
                <c:ptCount val="1"/>
                <c:pt idx="0">
                  <c:v>Instalovaný výkon</c:v>
                </c:pt>
              </c:strCache>
            </c:strRef>
          </c:tx>
          <c:invertIfNegative val="0"/>
          <c:val>
            <c:numRef>
              <c:f>'8.13'!$N$39</c:f>
              <c:numCache>
                <c:formatCode>0.0%</c:formatCode>
                <c:ptCount val="1"/>
                <c:pt idx="0">
                  <c:v>0.2542470841952259</c:v>
                </c:pt>
              </c:numCache>
            </c:numRef>
          </c:val>
          <c:extLst>
            <c:ext xmlns:c16="http://schemas.microsoft.com/office/drawing/2014/chart" uri="{C3380CC4-5D6E-409C-BE32-E72D297353CC}">
              <c16:uniqueId val="{00000000-46E4-4F37-874A-FF5326A516FF}"/>
            </c:ext>
          </c:extLst>
        </c:ser>
        <c:ser>
          <c:idx val="1"/>
          <c:order val="1"/>
          <c:tx>
            <c:strRef>
              <c:f>'8.13'!$M$40</c:f>
              <c:strCache>
                <c:ptCount val="1"/>
                <c:pt idx="0">
                  <c:v>Výroba tepla brutto</c:v>
                </c:pt>
              </c:strCache>
            </c:strRef>
          </c:tx>
          <c:invertIfNegative val="0"/>
          <c:val>
            <c:numRef>
              <c:f>'8.13'!$N$40</c:f>
              <c:numCache>
                <c:formatCode>0.0%</c:formatCode>
                <c:ptCount val="1"/>
                <c:pt idx="0">
                  <c:v>0.18744156939741513</c:v>
                </c:pt>
              </c:numCache>
            </c:numRef>
          </c:val>
          <c:extLst>
            <c:ext xmlns:c16="http://schemas.microsoft.com/office/drawing/2014/chart" uri="{C3380CC4-5D6E-409C-BE32-E72D297353CC}">
              <c16:uniqueId val="{00000001-46E4-4F37-874A-FF5326A516FF}"/>
            </c:ext>
          </c:extLst>
        </c:ser>
        <c:ser>
          <c:idx val="2"/>
          <c:order val="2"/>
          <c:tx>
            <c:strRef>
              <c:f>'8.13'!$M$41</c:f>
              <c:strCache>
                <c:ptCount val="1"/>
                <c:pt idx="0">
                  <c:v>Dodávky tepla</c:v>
                </c:pt>
              </c:strCache>
            </c:strRef>
          </c:tx>
          <c:invertIfNegative val="0"/>
          <c:val>
            <c:numRef>
              <c:f>'8.13'!$N$41</c:f>
              <c:numCache>
                <c:formatCode>0.0%</c:formatCode>
                <c:ptCount val="1"/>
                <c:pt idx="0">
                  <c:v>0.14093070261715143</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483339264"/>
        <c:axId val="483357440"/>
      </c:barChart>
      <c:catAx>
        <c:axId val="483339264"/>
        <c:scaling>
          <c:orientation val="maxMin"/>
        </c:scaling>
        <c:delete val="0"/>
        <c:axPos val="l"/>
        <c:numFmt formatCode="General" sourceLinked="1"/>
        <c:majorTickMark val="none"/>
        <c:minorTickMark val="none"/>
        <c:tickLblPos val="none"/>
        <c:crossAx val="483357440"/>
        <c:crosses val="autoZero"/>
        <c:auto val="1"/>
        <c:lblAlgn val="ctr"/>
        <c:lblOffset val="100"/>
        <c:noMultiLvlLbl val="0"/>
      </c:catAx>
      <c:valAx>
        <c:axId val="48335744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833392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'8.13'!$A$10</c:f>
              <c:strCache>
                <c:ptCount val="1"/>
                <c:pt idx="0">
                  <c:v>Biomasa</c:v>
                </c:pt>
              </c:strCache>
            </c:strRef>
          </c:tx>
          <c:spPr>
            <a:solidFill>
              <a:schemeClr val="accent3">
                <a:lumMod val="75000"/>
              </a:schemeClr>
            </a:solidFill>
          </c:spPr>
          <c:invertIfNegative val="0"/>
          <c:val>
            <c:numRef>
              <c:f>'8.13'!$B$10:$M$10</c:f>
              <c:numCache>
                <c:formatCode>#,##0.0</c:formatCode>
                <c:ptCount val="12"/>
                <c:pt idx="0">
                  <c:v>114.94271999999999</c:v>
                </c:pt>
                <c:pt idx="1">
                  <c:v>103.54049000000001</c:v>
                </c:pt>
                <c:pt idx="2">
                  <c:v>109.20957999999999</c:v>
                </c:pt>
                <c:pt idx="3">
                  <c:v>92.494600000000005</c:v>
                </c:pt>
                <c:pt idx="4">
                  <c:v>87.912829999999985</c:v>
                </c:pt>
                <c:pt idx="5">
                  <c:v>70.926270000000002</c:v>
                </c:pt>
                <c:pt idx="6">
                  <c:v>65.437139999999999</c:v>
                </c:pt>
                <c:pt idx="7">
                  <c:v>77.473530000000011</c:v>
                </c:pt>
                <c:pt idx="8">
                  <c:v>78.507480000000001</c:v>
                </c:pt>
                <c:pt idx="9">
                  <c:v>76.271668000000005</c:v>
                </c:pt>
                <c:pt idx="10">
                  <c:v>103.44031200000001</c:v>
                </c:pt>
                <c:pt idx="11">
                  <c:v>123.26245100000001</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chemeClr val="bg2">
                <a:lumMod val="50000"/>
              </a:schemeClr>
            </a:solidFill>
          </c:spPr>
          <c:invertIfNegative val="0"/>
          <c:val>
            <c:numRef>
              <c:f>'8.13'!$B$11:$M$11</c:f>
              <c:numCache>
                <c:formatCode>#,##0.0</c:formatCode>
                <c:ptCount val="12"/>
                <c:pt idx="0">
                  <c:v>2.1114669999999998</c:v>
                </c:pt>
                <c:pt idx="1">
                  <c:v>1.9316369999999998</c:v>
                </c:pt>
                <c:pt idx="2">
                  <c:v>1.9903</c:v>
                </c:pt>
                <c:pt idx="3">
                  <c:v>1.9480900000000001</c:v>
                </c:pt>
                <c:pt idx="4">
                  <c:v>1.9133099999999998</c:v>
                </c:pt>
                <c:pt idx="5">
                  <c:v>1.336943</c:v>
                </c:pt>
                <c:pt idx="6">
                  <c:v>1.6517850000000001</c:v>
                </c:pt>
                <c:pt idx="7">
                  <c:v>1.8495390000000003</c:v>
                </c:pt>
                <c:pt idx="8">
                  <c:v>1.9949509999999999</c:v>
                </c:pt>
                <c:pt idx="9">
                  <c:v>2.198617</c:v>
                </c:pt>
                <c:pt idx="10">
                  <c:v>3.1905640000000002</c:v>
                </c:pt>
                <c:pt idx="11">
                  <c:v>3.0860889999999999</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chemeClr val="tx1"/>
            </a:solidFill>
          </c:spPr>
          <c:invertIfNegative val="0"/>
          <c:val>
            <c:numRef>
              <c:f>'8.13'!$B$12:$M$12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invertIfNegative val="0"/>
          <c:val>
            <c:numRef>
              <c:f>'8.13'!$B$13:$M$13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invertIfNegative val="0"/>
          <c:val>
            <c:numRef>
              <c:f>'8.13'!$B$14:$M$14</c:f>
              <c:numCache>
                <c:formatCode>#,##0.0</c:formatCode>
                <c:ptCount val="12"/>
                <c:pt idx="0">
                  <c:v>13.074788</c:v>
                </c:pt>
                <c:pt idx="1">
                  <c:v>10.4283935</c:v>
                </c:pt>
                <c:pt idx="2">
                  <c:v>8.6456555000000002</c:v>
                </c:pt>
                <c:pt idx="3">
                  <c:v>5.8456790000000005</c:v>
                </c:pt>
                <c:pt idx="4">
                  <c:v>5.1602184999999992</c:v>
                </c:pt>
                <c:pt idx="5">
                  <c:v>1.9470124999999998</c:v>
                </c:pt>
                <c:pt idx="6">
                  <c:v>1.8516364999999999</c:v>
                </c:pt>
                <c:pt idx="7">
                  <c:v>1.8372685</c:v>
                </c:pt>
                <c:pt idx="8">
                  <c:v>3.1199274999999997</c:v>
                </c:pt>
                <c:pt idx="9">
                  <c:v>6.1052669999999996</c:v>
                </c:pt>
                <c:pt idx="10">
                  <c:v>8.6219605000000019</c:v>
                </c:pt>
                <c:pt idx="11">
                  <c:v>10.739542499999997</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invertIfNegative val="0"/>
          <c:val>
            <c:numRef>
              <c:f>'8.13'!$B$15:$M$15</c:f>
              <c:numCache>
                <c:formatCode>#,##0.0</c:formatCode>
                <c:ptCount val="12"/>
                <c:pt idx="0">
                  <c:v>1E-3</c:v>
                </c:pt>
                <c:pt idx="1">
                  <c:v>5.0000000000000001E-3</c:v>
                </c:pt>
                <c:pt idx="2">
                  <c:v>6.0000000000000001E-3</c:v>
                </c:pt>
                <c:pt idx="3">
                  <c:v>8.9999999999999993E-3</c:v>
                </c:pt>
                <c:pt idx="4">
                  <c:v>7.0000000000000001E-3</c:v>
                </c:pt>
                <c:pt idx="5">
                  <c:v>1.2E-2</c:v>
                </c:pt>
                <c:pt idx="6">
                  <c:v>9.5600000000000008E-3</c:v>
                </c:pt>
                <c:pt idx="7">
                  <c:v>7.5499999999999994E-3</c:v>
                </c:pt>
                <c:pt idx="8">
                  <c:v>6.4099999999999999E-3</c:v>
                </c:pt>
                <c:pt idx="9">
                  <c:v>4.0000000000000001E-3</c:v>
                </c:pt>
                <c:pt idx="10">
                  <c:v>1E-3</c:v>
                </c:pt>
                <c:pt idx="11">
                  <c:v>1E-3</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6E4932"/>
            </a:solidFill>
          </c:spPr>
          <c:invertIfNegative val="0"/>
          <c:val>
            <c:numRef>
              <c:f>'8.13'!$B$16:$M$16</c:f>
              <c:numCache>
                <c:formatCode>#,##0.0</c:formatCode>
                <c:ptCount val="12"/>
                <c:pt idx="0">
                  <c:v>1463.9407900000001</c:v>
                </c:pt>
                <c:pt idx="1">
                  <c:v>1180.8952900000002</c:v>
                </c:pt>
                <c:pt idx="2">
                  <c:v>1042.7186300000001</c:v>
                </c:pt>
                <c:pt idx="3">
                  <c:v>777.98748999999998</c:v>
                </c:pt>
                <c:pt idx="4">
                  <c:v>705.0331900000001</c:v>
                </c:pt>
                <c:pt idx="5">
                  <c:v>341.72717000000006</c:v>
                </c:pt>
                <c:pt idx="6">
                  <c:v>369.83409</c:v>
                </c:pt>
                <c:pt idx="7">
                  <c:v>383.65560999999997</c:v>
                </c:pt>
                <c:pt idx="8">
                  <c:v>493.55696999999998</c:v>
                </c:pt>
                <c:pt idx="9">
                  <c:v>788.1351719999999</c:v>
                </c:pt>
                <c:pt idx="10">
                  <c:v>1013.642873</c:v>
                </c:pt>
                <c:pt idx="11">
                  <c:v>1219.788957</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invertIfNegative val="0"/>
          <c:val>
            <c:numRef>
              <c:f>'8.13'!$B$17:$M$17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invertIfNegative val="0"/>
          <c:val>
            <c:numRef>
              <c:f>'8.13'!$B$18:$M$18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invertIfNegative val="0"/>
          <c:val>
            <c:numRef>
              <c:f>'8.13'!$B$19:$M$19</c:f>
              <c:numCache>
                <c:formatCode>#,##0.0</c:formatCode>
                <c:ptCount val="12"/>
                <c:pt idx="0">
                  <c:v>1.1890000000000001</c:v>
                </c:pt>
                <c:pt idx="1">
                  <c:v>0.70499999999999996</c:v>
                </c:pt>
                <c:pt idx="2">
                  <c:v>1.002</c:v>
                </c:pt>
                <c:pt idx="3">
                  <c:v>0.26500000000000001</c:v>
                </c:pt>
                <c:pt idx="4">
                  <c:v>0.17799999999999999</c:v>
                </c:pt>
                <c:pt idx="5">
                  <c:v>0.28100000000000003</c:v>
                </c:pt>
                <c:pt idx="6">
                  <c:v>2.1999999999999999E-2</c:v>
                </c:pt>
                <c:pt idx="7">
                  <c:v>2.1999999999999999E-2</c:v>
                </c:pt>
                <c:pt idx="8">
                  <c:v>0</c:v>
                </c:pt>
                <c:pt idx="9">
                  <c:v>0.42899999999999999</c:v>
                </c:pt>
                <c:pt idx="10">
                  <c:v>0.56399999999999995</c:v>
                </c:pt>
                <c:pt idx="11">
                  <c:v>1.298</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invertIfNegative val="0"/>
          <c:val>
            <c:numRef>
              <c:f>'8.13'!$B$20:$M$20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invertIfNegative val="0"/>
          <c:val>
            <c:numRef>
              <c:f>'8.13'!$B$21:$M$21</c:f>
              <c:numCache>
                <c:formatCode>#,##0.0</c:formatCode>
                <c:ptCount val="12"/>
                <c:pt idx="0">
                  <c:v>0.88688999999999996</c:v>
                </c:pt>
                <c:pt idx="1">
                  <c:v>0.81376999999999999</c:v>
                </c:pt>
                <c:pt idx="2">
                  <c:v>2.2845999999999997</c:v>
                </c:pt>
                <c:pt idx="3">
                  <c:v>1.6767400000000001</c:v>
                </c:pt>
                <c:pt idx="4">
                  <c:v>0.85380999999999996</c:v>
                </c:pt>
                <c:pt idx="5">
                  <c:v>0.47038000000000002</c:v>
                </c:pt>
                <c:pt idx="6">
                  <c:v>0.67916999999999994</c:v>
                </c:pt>
                <c:pt idx="7">
                  <c:v>0.57935999999999999</c:v>
                </c:pt>
                <c:pt idx="8">
                  <c:v>2.0581300000000002</c:v>
                </c:pt>
                <c:pt idx="9">
                  <c:v>1.64215</c:v>
                </c:pt>
                <c:pt idx="10">
                  <c:v>0.98632000000000009</c:v>
                </c:pt>
                <c:pt idx="11">
                  <c:v>1.90682</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invertIfNegative val="0"/>
          <c:val>
            <c:numRef>
              <c:f>'8.13'!$B$22:$M$22</c:f>
              <c:numCache>
                <c:formatCode>#,##0.0</c:formatCode>
                <c:ptCount val="12"/>
                <c:pt idx="0">
                  <c:v>0</c:v>
                </c:pt>
                <c:pt idx="1">
                  <c:v>0</c:v>
                </c:pt>
                <c:pt idx="2">
                  <c:v>0</c:v>
                </c:pt>
                <c:pt idx="3">
                  <c:v>0</c:v>
                </c:pt>
                <c:pt idx="4">
                  <c:v>0</c:v>
                </c:pt>
                <c:pt idx="5">
                  <c:v>8.9510000000000005</c:v>
                </c:pt>
                <c:pt idx="6">
                  <c:v>23.654</c:v>
                </c:pt>
                <c:pt idx="7">
                  <c:v>15.986000000000001</c:v>
                </c:pt>
                <c:pt idx="8">
                  <c:v>0</c:v>
                </c:pt>
                <c:pt idx="9">
                  <c:v>0</c:v>
                </c:pt>
                <c:pt idx="10">
                  <c:v>0</c:v>
                </c:pt>
                <c:pt idx="11">
                  <c:v>7.8959999999999999</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invertIfNegative val="0"/>
          <c:val>
            <c:numRef>
              <c:f>'8.13'!$B$23:$M$23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invertIfNegative val="0"/>
          <c:val>
            <c:numRef>
              <c:f>'8.13'!$B$24:$M$24</c:f>
              <c:numCache>
                <c:formatCode>#,##0.0</c:formatCode>
                <c:ptCount val="12"/>
                <c:pt idx="0">
                  <c:v>0.22663700000000001</c:v>
                </c:pt>
                <c:pt idx="1">
                  <c:v>0.28186600000000001</c:v>
                </c:pt>
                <c:pt idx="2">
                  <c:v>0.24439700000000003</c:v>
                </c:pt>
                <c:pt idx="3">
                  <c:v>0.11364200000000002</c:v>
                </c:pt>
                <c:pt idx="4">
                  <c:v>0.46509500000000004</c:v>
                </c:pt>
                <c:pt idx="5">
                  <c:v>0.20592499999999997</c:v>
                </c:pt>
                <c:pt idx="6">
                  <c:v>0.76102999999999998</c:v>
                </c:pt>
                <c:pt idx="7">
                  <c:v>0.139624</c:v>
                </c:pt>
                <c:pt idx="8">
                  <c:v>3.2809999999999992E-2</c:v>
                </c:pt>
                <c:pt idx="9">
                  <c:v>0.50806400000000007</c:v>
                </c:pt>
                <c:pt idx="10">
                  <c:v>0.116062</c:v>
                </c:pt>
                <c:pt idx="11">
                  <c:v>0.19169700000000001</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solidFill>
              <a:srgbClr val="EBE600"/>
            </a:solidFill>
          </c:spPr>
          <c:invertIfNegative val="0"/>
          <c:val>
            <c:numRef>
              <c:f>'8.13'!$B$25:$M$25</c:f>
              <c:numCache>
                <c:formatCode>#,##0.0</c:formatCode>
                <c:ptCount val="12"/>
                <c:pt idx="0">
                  <c:v>155.28122400000001</c:v>
                </c:pt>
                <c:pt idx="1">
                  <c:v>148.15947349999999</c:v>
                </c:pt>
                <c:pt idx="2">
                  <c:v>132.03993249999999</c:v>
                </c:pt>
                <c:pt idx="3">
                  <c:v>82.052773999999999</c:v>
                </c:pt>
                <c:pt idx="4">
                  <c:v>91.381273499999992</c:v>
                </c:pt>
                <c:pt idx="5">
                  <c:v>69.244066499999988</c:v>
                </c:pt>
                <c:pt idx="6">
                  <c:v>61.333564500000001</c:v>
                </c:pt>
                <c:pt idx="7">
                  <c:v>56.042795500000004</c:v>
                </c:pt>
                <c:pt idx="8">
                  <c:v>71.602330500000008</c:v>
                </c:pt>
                <c:pt idx="9">
                  <c:v>104.582858</c:v>
                </c:pt>
                <c:pt idx="10">
                  <c:v>168.8169915</c:v>
                </c:pt>
                <c:pt idx="11">
                  <c:v>129.47613250000001</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150"/>
        <c:overlap val="100"/>
        <c:axId val="483449856"/>
        <c:axId val="483205888"/>
      </c:barChart>
      <c:catAx>
        <c:axId val="483449856"/>
        <c:scaling>
          <c:orientation val="minMax"/>
        </c:scaling>
        <c:delete val="0"/>
        <c:axPos val="b"/>
        <c:numFmt formatCode="General" sourceLinked="1"/>
        <c:majorTickMark val="none"/>
        <c:minorTickMark val="none"/>
        <c:tickLblPos val="nextTo"/>
        <c:txPr>
          <a:bodyPr/>
          <a:lstStyle/>
          <a:p>
            <a:pPr>
              <a:defRPr sz="900"/>
            </a:pPr>
            <a:endParaRPr lang="cs-CZ"/>
          </a:p>
        </c:txPr>
        <c:crossAx val="483205888"/>
        <c:crosses val="autoZero"/>
        <c:auto val="1"/>
        <c:lblAlgn val="ctr"/>
        <c:lblOffset val="100"/>
        <c:noMultiLvlLbl val="0"/>
      </c:catAx>
      <c:valAx>
        <c:axId val="4832058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34498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4E8-4EE7-B9E3-847874D1A836}"/>
              </c:ext>
            </c:extLst>
          </c:dPt>
          <c:dPt>
            <c:idx val="1"/>
            <c:bubble3D val="0"/>
            <c:spPr>
              <a:solidFill>
                <a:srgbClr val="EEECE1">
                  <a:lumMod val="50000"/>
                </a:srgbClr>
              </a:solidFill>
            </c:spPr>
            <c:extLst>
              <c:ext xmlns:c16="http://schemas.microsoft.com/office/drawing/2014/chart" uri="{C3380CC4-5D6E-409C-BE32-E72D297353CC}">
                <c16:uniqueId val="{00000003-C4E8-4EE7-B9E3-847874D1A836}"/>
              </c:ext>
            </c:extLst>
          </c:dPt>
          <c:dPt>
            <c:idx val="2"/>
            <c:bubble3D val="0"/>
            <c:spPr>
              <a:solidFill>
                <a:sysClr val="windowText" lastClr="000000"/>
              </a:solidFill>
            </c:spPr>
            <c:extLst>
              <c:ext xmlns:c16="http://schemas.microsoft.com/office/drawing/2014/chart" uri="{C3380CC4-5D6E-409C-BE32-E72D297353CC}">
                <c16:uniqueId val="{00000005-C4E8-4EE7-B9E3-847874D1A836}"/>
              </c:ext>
            </c:extLst>
          </c:dPt>
          <c:dPt>
            <c:idx val="5"/>
            <c:bubble3D val="0"/>
            <c:extLst>
              <c:ext xmlns:c16="http://schemas.microsoft.com/office/drawing/2014/chart" uri="{C3380CC4-5D6E-409C-BE32-E72D297353CC}">
                <c16:uniqueId val="{00000006-C4E8-4EE7-B9E3-847874D1A836}"/>
              </c:ext>
            </c:extLst>
          </c:dPt>
          <c:dPt>
            <c:idx val="6"/>
            <c:bubble3D val="0"/>
            <c:spPr>
              <a:solidFill>
                <a:srgbClr val="6E4932"/>
              </a:solidFill>
            </c:spPr>
            <c:extLst>
              <c:ext xmlns:c16="http://schemas.microsoft.com/office/drawing/2014/chart" uri="{C3380CC4-5D6E-409C-BE32-E72D297353CC}">
                <c16:uniqueId val="{00000008-C4E8-4EE7-B9E3-847874D1A836}"/>
              </c:ext>
            </c:extLst>
          </c:dPt>
          <c:dPt>
            <c:idx val="7"/>
            <c:bubble3D val="0"/>
            <c:extLst>
              <c:ext xmlns:c16="http://schemas.microsoft.com/office/drawing/2014/chart" uri="{C3380CC4-5D6E-409C-BE32-E72D297353CC}">
                <c16:uniqueId val="{00000009-C4E8-4EE7-B9E3-847874D1A836}"/>
              </c:ext>
            </c:extLst>
          </c:dPt>
          <c:dPt>
            <c:idx val="15"/>
            <c:bubble3D val="0"/>
            <c:spPr>
              <a:solidFill>
                <a:srgbClr val="EBE600"/>
              </a:solidFill>
            </c:spPr>
            <c:extLst>
              <c:ext xmlns:c16="http://schemas.microsoft.com/office/drawing/2014/chart" uri="{C3380CC4-5D6E-409C-BE32-E72D297353CC}">
                <c16:uniqueId val="{0000000B-C4E8-4EE7-B9E3-847874D1A836}"/>
              </c:ext>
            </c:extLst>
          </c:dPt>
          <c:cat>
            <c:numRef>
              <c:f>'8.13'!$U$10:$U$25</c:f>
              <c:numCache>
                <c:formatCode>0.0%</c:formatCode>
                <c:ptCount val="16"/>
              </c:numCache>
            </c:numRef>
          </c:cat>
          <c:val>
            <c:numRef>
              <c:f>'8.13'!$P$10:$P$25</c:f>
              <c:numCache>
                <c:formatCode>0.0</c:formatCode>
                <c:ptCount val="16"/>
              </c:numCache>
            </c:numRef>
          </c:val>
          <c:extLst>
            <c:ext xmlns:c16="http://schemas.microsoft.com/office/drawing/2014/chart" uri="{C3380CC4-5D6E-409C-BE32-E72D297353CC}">
              <c16:uniqueId val="{0000000C-C4E8-4EE7-B9E3-847874D1A83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4FF1-4476-8D90-C4B49F5DE83E}"/>
              </c:ext>
            </c:extLst>
          </c:dPt>
          <c:cat>
            <c:numRef>
              <c:f>'8.13'!$U$27:$U$34</c:f>
              <c:numCache>
                <c:formatCode>#,##0.0</c:formatCode>
                <c:ptCount val="8"/>
              </c:numCache>
            </c:numRef>
          </c:cat>
          <c:val>
            <c:numRef>
              <c:f>'8.13'!$P$27:$P$34</c:f>
              <c:numCache>
                <c:formatCode>0.0</c:formatCode>
                <c:ptCount val="8"/>
              </c:numCache>
            </c:numRef>
          </c:val>
          <c:extLst>
            <c:ext xmlns:c16="http://schemas.microsoft.com/office/drawing/2014/chart" uri="{C3380CC4-5D6E-409C-BE32-E72D297353CC}">
              <c16:uniqueId val="{00000001-4FF1-4476-8D90-C4B49F5DE83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'8.14'!$A$27</c:f>
              <c:strCache>
                <c:ptCount val="1"/>
                <c:pt idx="0">
                  <c:v>Průmysl</c:v>
                </c:pt>
              </c:strCache>
            </c:strRef>
          </c:tx>
          <c:invertIfNegative val="0"/>
          <c:val>
            <c:numRef>
              <c:f>'8.14'!$B$27:$M$27</c:f>
              <c:numCache>
                <c:formatCode>#,##0.0</c:formatCode>
                <c:ptCount val="12"/>
                <c:pt idx="0">
                  <c:v>269.96102400000001</c:v>
                </c:pt>
                <c:pt idx="1">
                  <c:v>229.08911600000002</c:v>
                </c:pt>
                <c:pt idx="2">
                  <c:v>203.54188699999997</c:v>
                </c:pt>
                <c:pt idx="3">
                  <c:v>159.91868100000002</c:v>
                </c:pt>
                <c:pt idx="4">
                  <c:v>157.49975699999999</c:v>
                </c:pt>
                <c:pt idx="5">
                  <c:v>112.79177600000001</c:v>
                </c:pt>
                <c:pt idx="6">
                  <c:v>99.954171999999986</c:v>
                </c:pt>
                <c:pt idx="7">
                  <c:v>103.773163</c:v>
                </c:pt>
                <c:pt idx="8">
                  <c:v>125.65436100000001</c:v>
                </c:pt>
                <c:pt idx="9">
                  <c:v>164.95882199999997</c:v>
                </c:pt>
                <c:pt idx="10">
                  <c:v>189.626451</c:v>
                </c:pt>
                <c:pt idx="11">
                  <c:v>192.07462899999999</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val>
            <c:numRef>
              <c:f>'8.14'!$B$28:$M$28</c:f>
              <c:numCache>
                <c:formatCode>#,##0.0</c:formatCode>
                <c:ptCount val="12"/>
                <c:pt idx="0">
                  <c:v>0.13655</c:v>
                </c:pt>
                <c:pt idx="1">
                  <c:v>0.46364100000000003</c:v>
                </c:pt>
                <c:pt idx="2">
                  <c:v>0.43418899999999999</c:v>
                </c:pt>
                <c:pt idx="3">
                  <c:v>0.29248699999999994</c:v>
                </c:pt>
                <c:pt idx="4">
                  <c:v>0.4052</c:v>
                </c:pt>
                <c:pt idx="5">
                  <c:v>9.570999999999999E-2</c:v>
                </c:pt>
                <c:pt idx="6">
                  <c:v>7.8609999999999999E-2</c:v>
                </c:pt>
                <c:pt idx="7">
                  <c:v>8.3299999999999999E-2</c:v>
                </c:pt>
                <c:pt idx="8">
                  <c:v>0.17191999999999999</c:v>
                </c:pt>
                <c:pt idx="9">
                  <c:v>0.36186000000000001</c:v>
                </c:pt>
                <c:pt idx="10">
                  <c:v>0.47884900000000002</c:v>
                </c:pt>
                <c:pt idx="11">
                  <c:v>0.64305699999999999</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val>
            <c:numRef>
              <c:f>'8.14'!$B$29:$M$29</c:f>
              <c:numCache>
                <c:formatCode>#,##0.0</c:formatCode>
                <c:ptCount val="12"/>
                <c:pt idx="0">
                  <c:v>3.9484400000000002</c:v>
                </c:pt>
                <c:pt idx="1">
                  <c:v>3.1013800000000002</c:v>
                </c:pt>
                <c:pt idx="2">
                  <c:v>2.81515</c:v>
                </c:pt>
                <c:pt idx="3">
                  <c:v>1.7687299999999999</c:v>
                </c:pt>
                <c:pt idx="4">
                  <c:v>0.91239000000000003</c:v>
                </c:pt>
                <c:pt idx="5">
                  <c:v>0.37213999999999997</c:v>
                </c:pt>
                <c:pt idx="6">
                  <c:v>0.20193</c:v>
                </c:pt>
                <c:pt idx="7">
                  <c:v>0.15750999999999998</c:v>
                </c:pt>
                <c:pt idx="8">
                  <c:v>0.31234000000000001</c:v>
                </c:pt>
                <c:pt idx="9">
                  <c:v>0.99841000000000002</c:v>
                </c:pt>
                <c:pt idx="10">
                  <c:v>1.3474600000000001</c:v>
                </c:pt>
                <c:pt idx="11">
                  <c:v>2.9040100000000004</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val>
            <c:numRef>
              <c:f>'8.14'!$B$30:$M$30</c:f>
              <c:numCache>
                <c:formatCode>#,##0.0</c:formatCode>
                <c:ptCount val="12"/>
                <c:pt idx="0">
                  <c:v>3.6767200000000004</c:v>
                </c:pt>
                <c:pt idx="1">
                  <c:v>2.8516379999999999</c:v>
                </c:pt>
                <c:pt idx="2">
                  <c:v>2.0636239999999999</c:v>
                </c:pt>
                <c:pt idx="3">
                  <c:v>1.415467</c:v>
                </c:pt>
                <c:pt idx="4">
                  <c:v>0.64445999999999992</c:v>
                </c:pt>
                <c:pt idx="5">
                  <c:v>0.30707999999999996</c:v>
                </c:pt>
                <c:pt idx="6">
                  <c:v>0.17249999999999999</c:v>
                </c:pt>
                <c:pt idx="7">
                  <c:v>0.13150999999999999</c:v>
                </c:pt>
                <c:pt idx="8">
                  <c:v>0.21244899999999997</c:v>
                </c:pt>
                <c:pt idx="9">
                  <c:v>0.815083</c:v>
                </c:pt>
                <c:pt idx="10">
                  <c:v>1.73193</c:v>
                </c:pt>
                <c:pt idx="11">
                  <c:v>2.9501370000000002</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val>
            <c:numRef>
              <c:f>'8.14'!$B$31:$M$31</c:f>
              <c:numCache>
                <c:formatCode>#,##0.0</c:formatCode>
                <c:ptCount val="12"/>
                <c:pt idx="0">
                  <c:v>1.1433600000000002</c:v>
                </c:pt>
                <c:pt idx="1">
                  <c:v>0.88846999999999998</c:v>
                </c:pt>
                <c:pt idx="2">
                  <c:v>0.80759999999999998</c:v>
                </c:pt>
                <c:pt idx="3">
                  <c:v>0.64549000000000001</c:v>
                </c:pt>
                <c:pt idx="4">
                  <c:v>0.63022</c:v>
                </c:pt>
                <c:pt idx="5">
                  <c:v>0.56233</c:v>
                </c:pt>
                <c:pt idx="6">
                  <c:v>0.60920000000000007</c:v>
                </c:pt>
                <c:pt idx="7">
                  <c:v>0.39393</c:v>
                </c:pt>
                <c:pt idx="8">
                  <c:v>0.78913999999999995</c:v>
                </c:pt>
                <c:pt idx="9">
                  <c:v>1.2119099999999998</c:v>
                </c:pt>
                <c:pt idx="10">
                  <c:v>1.5077499999999999</c:v>
                </c:pt>
                <c:pt idx="11">
                  <c:v>1.6210199999999999</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invertIfNegative val="0"/>
          <c:val>
            <c:numRef>
              <c:f>'8.14'!$B$32:$M$32</c:f>
              <c:numCache>
                <c:formatCode>#,##0.0</c:formatCode>
                <c:ptCount val="12"/>
                <c:pt idx="0">
                  <c:v>232.45579999999998</c:v>
                </c:pt>
                <c:pt idx="1">
                  <c:v>177.09409299999999</c:v>
                </c:pt>
                <c:pt idx="2">
                  <c:v>134.219166</c:v>
                </c:pt>
                <c:pt idx="3">
                  <c:v>94.357226000000011</c:v>
                </c:pt>
                <c:pt idx="4">
                  <c:v>81.893409000000005</c:v>
                </c:pt>
                <c:pt idx="5">
                  <c:v>29.430330000000001</c:v>
                </c:pt>
                <c:pt idx="6">
                  <c:v>28.512370999999995</c:v>
                </c:pt>
                <c:pt idx="7">
                  <c:v>28.092336000000003</c:v>
                </c:pt>
                <c:pt idx="8">
                  <c:v>45.348095000000001</c:v>
                </c:pt>
                <c:pt idx="9">
                  <c:v>93.544010999999998</c:v>
                </c:pt>
                <c:pt idx="10">
                  <c:v>125.87018399999999</c:v>
                </c:pt>
                <c:pt idx="11">
                  <c:v>185.24871200000001</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invertIfNegative val="0"/>
          <c:val>
            <c:numRef>
              <c:f>'8.14'!$B$33:$M$33</c:f>
              <c:numCache>
                <c:formatCode>#,##0.0</c:formatCode>
                <c:ptCount val="12"/>
                <c:pt idx="0">
                  <c:v>133.39287399999998</c:v>
                </c:pt>
                <c:pt idx="1">
                  <c:v>97.425649000000007</c:v>
                </c:pt>
                <c:pt idx="2">
                  <c:v>74.662655999999998</c:v>
                </c:pt>
                <c:pt idx="3">
                  <c:v>49.921147999999995</c:v>
                </c:pt>
                <c:pt idx="4">
                  <c:v>36.107883999999999</c:v>
                </c:pt>
                <c:pt idx="5">
                  <c:v>14.165247999999997</c:v>
                </c:pt>
                <c:pt idx="6">
                  <c:v>10.972016999999997</c:v>
                </c:pt>
                <c:pt idx="7">
                  <c:v>9.8859929999999991</c:v>
                </c:pt>
                <c:pt idx="8">
                  <c:v>17.161211999999999</c:v>
                </c:pt>
                <c:pt idx="9">
                  <c:v>42.546240000000004</c:v>
                </c:pt>
                <c:pt idx="10">
                  <c:v>58.663055999999997</c:v>
                </c:pt>
                <c:pt idx="11">
                  <c:v>98.010351000000014</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invertIfNegative val="0"/>
          <c:val>
            <c:numRef>
              <c:f>'8.14'!$B$34:$M$34</c:f>
              <c:numCache>
                <c:formatCode>#,##0.0</c:formatCode>
                <c:ptCount val="12"/>
                <c:pt idx="0">
                  <c:v>0.89532499999999993</c:v>
                </c:pt>
                <c:pt idx="1">
                  <c:v>0.67535500000000004</c:v>
                </c:pt>
                <c:pt idx="2">
                  <c:v>0.48514400000000002</c:v>
                </c:pt>
                <c:pt idx="3">
                  <c:v>0.31439399999999995</c:v>
                </c:pt>
                <c:pt idx="4">
                  <c:v>0.25556400000000001</c:v>
                </c:pt>
                <c:pt idx="5">
                  <c:v>0</c:v>
                </c:pt>
                <c:pt idx="6">
                  <c:v>0</c:v>
                </c:pt>
                <c:pt idx="7">
                  <c:v>0</c:v>
                </c:pt>
                <c:pt idx="8">
                  <c:v>3.2000000000000002E-3</c:v>
                </c:pt>
                <c:pt idx="9">
                  <c:v>0.33890700000000001</c:v>
                </c:pt>
                <c:pt idx="10">
                  <c:v>0.50606700000000004</c:v>
                </c:pt>
                <c:pt idx="11">
                  <c:v>0.66385299999999992</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150"/>
        <c:overlap val="100"/>
        <c:axId val="416362496"/>
        <c:axId val="416364032"/>
      </c:barChart>
      <c:catAx>
        <c:axId val="416362496"/>
        <c:scaling>
          <c:orientation val="minMax"/>
        </c:scaling>
        <c:delete val="0"/>
        <c:axPos val="b"/>
        <c:numFmt formatCode="General" sourceLinked="1"/>
        <c:majorTickMark val="none"/>
        <c:minorTickMark val="none"/>
        <c:tickLblPos val="nextTo"/>
        <c:txPr>
          <a:bodyPr/>
          <a:lstStyle/>
          <a:p>
            <a:pPr>
              <a:defRPr sz="900"/>
            </a:pPr>
            <a:endParaRPr lang="cs-CZ"/>
          </a:p>
        </c:txPr>
        <c:crossAx val="416364032"/>
        <c:crosses val="autoZero"/>
        <c:auto val="1"/>
        <c:lblAlgn val="ctr"/>
        <c:lblOffset val="100"/>
        <c:noMultiLvlLbl val="0"/>
      </c:catAx>
      <c:valAx>
        <c:axId val="4163640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6362496"/>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'8.14'!$M$39</c:f>
              <c:strCache>
                <c:ptCount val="1"/>
                <c:pt idx="0">
                  <c:v>Instalovaný výkon</c:v>
                </c:pt>
              </c:strCache>
            </c:strRef>
          </c:tx>
          <c:invertIfNegative val="0"/>
          <c:val>
            <c:numRef>
              <c:f>'8.14'!$N$39</c:f>
              <c:numCache>
                <c:formatCode>0.0%</c:formatCode>
                <c:ptCount val="1"/>
                <c:pt idx="0">
                  <c:v>3.460917288867315E-2</c:v>
                </c:pt>
              </c:numCache>
            </c:numRef>
          </c:val>
          <c:extLst>
            <c:ext xmlns:c16="http://schemas.microsoft.com/office/drawing/2014/chart" uri="{C3380CC4-5D6E-409C-BE32-E72D297353CC}">
              <c16:uniqueId val="{00000000-0A0C-4FB2-83B0-E06802AF94F6}"/>
            </c:ext>
          </c:extLst>
        </c:ser>
        <c:ser>
          <c:idx val="1"/>
          <c:order val="1"/>
          <c:tx>
            <c:strRef>
              <c:f>'8.14'!$M$40</c:f>
              <c:strCache>
                <c:ptCount val="1"/>
                <c:pt idx="0">
                  <c:v>Výroba tepla brutto</c:v>
                </c:pt>
              </c:strCache>
            </c:strRef>
          </c:tx>
          <c:invertIfNegative val="0"/>
          <c:val>
            <c:numRef>
              <c:f>'8.14'!$N$40</c:f>
              <c:numCache>
                <c:formatCode>0.0%</c:formatCode>
                <c:ptCount val="1"/>
                <c:pt idx="0">
                  <c:v>4.8010376107948512E-2</c:v>
                </c:pt>
              </c:numCache>
            </c:numRef>
          </c:val>
          <c:extLst>
            <c:ext xmlns:c16="http://schemas.microsoft.com/office/drawing/2014/chart" uri="{C3380CC4-5D6E-409C-BE32-E72D297353CC}">
              <c16:uniqueId val="{00000001-0A0C-4FB2-83B0-E06802AF94F6}"/>
            </c:ext>
          </c:extLst>
        </c:ser>
        <c:ser>
          <c:idx val="2"/>
          <c:order val="2"/>
          <c:tx>
            <c:strRef>
              <c:f>'8.14'!$M$41</c:f>
              <c:strCache>
                <c:ptCount val="1"/>
                <c:pt idx="0">
                  <c:v>Dodávky tepla</c:v>
                </c:pt>
              </c:strCache>
            </c:strRef>
          </c:tx>
          <c:invertIfNegative val="0"/>
          <c:val>
            <c:numRef>
              <c:f>'8.14'!$N$41</c:f>
              <c:numCache>
                <c:formatCode>0.0%</c:formatCode>
                <c:ptCount val="1"/>
                <c:pt idx="0">
                  <c:v>4.5877733415726894E-2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416391168"/>
        <c:axId val="416392704"/>
      </c:barChart>
      <c:catAx>
        <c:axId val="416391168"/>
        <c:scaling>
          <c:orientation val="maxMin"/>
        </c:scaling>
        <c:delete val="0"/>
        <c:axPos val="l"/>
        <c:numFmt formatCode="General" sourceLinked="1"/>
        <c:majorTickMark val="none"/>
        <c:minorTickMark val="none"/>
        <c:tickLblPos val="none"/>
        <c:crossAx val="416392704"/>
        <c:crosses val="autoZero"/>
        <c:auto val="1"/>
        <c:lblAlgn val="ctr"/>
        <c:lblOffset val="100"/>
        <c:noMultiLvlLbl val="0"/>
      </c:catAx>
      <c:valAx>
        <c:axId val="4163927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1639116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'8.14'!$A$10</c:f>
              <c:strCache>
                <c:ptCount val="1"/>
                <c:pt idx="0">
                  <c:v>Biomasa</c:v>
                </c:pt>
              </c:strCache>
            </c:strRef>
          </c:tx>
          <c:spPr>
            <a:solidFill>
              <a:schemeClr val="accent3">
                <a:lumMod val="75000"/>
              </a:schemeClr>
            </a:solidFill>
          </c:spPr>
          <c:invertIfNegative val="0"/>
          <c:val>
            <c:numRef>
              <c:f>'8.14'!$B$10:$M$10</c:f>
              <c:numCache>
                <c:formatCode>#,##0.0</c:formatCode>
                <c:ptCount val="12"/>
                <c:pt idx="0">
                  <c:v>50.481826999999996</c:v>
                </c:pt>
                <c:pt idx="1">
                  <c:v>43.122959999999999</c:v>
                </c:pt>
                <c:pt idx="2">
                  <c:v>43.562023000000003</c:v>
                </c:pt>
                <c:pt idx="3">
                  <c:v>34.441142999999997</c:v>
                </c:pt>
                <c:pt idx="4">
                  <c:v>15.820055</c:v>
                </c:pt>
                <c:pt idx="5">
                  <c:v>10.314342</c:v>
                </c:pt>
                <c:pt idx="6">
                  <c:v>7.0265310000000012</c:v>
                </c:pt>
                <c:pt idx="7">
                  <c:v>10.867259000000001</c:v>
                </c:pt>
                <c:pt idx="8">
                  <c:v>10.993546</c:v>
                </c:pt>
                <c:pt idx="9">
                  <c:v>17.68704</c:v>
                </c:pt>
                <c:pt idx="10">
                  <c:v>33.568649000000001</c:v>
                </c:pt>
                <c:pt idx="11">
                  <c:v>36.394853000000005</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chemeClr val="bg2">
                <a:lumMod val="50000"/>
              </a:schemeClr>
            </a:solidFill>
          </c:spPr>
          <c:invertIfNegative val="0"/>
          <c:val>
            <c:numRef>
              <c:f>'8.14'!$B$11:$M$11</c:f>
              <c:numCache>
                <c:formatCode>#,##0.0</c:formatCode>
                <c:ptCount val="12"/>
                <c:pt idx="0">
                  <c:v>1.3635700000000002</c:v>
                </c:pt>
                <c:pt idx="1">
                  <c:v>1.07355</c:v>
                </c:pt>
                <c:pt idx="2">
                  <c:v>0.77740000000000009</c:v>
                </c:pt>
                <c:pt idx="3">
                  <c:v>0.53652999999999995</c:v>
                </c:pt>
                <c:pt idx="4">
                  <c:v>0.45197000000000004</c:v>
                </c:pt>
                <c:pt idx="5">
                  <c:v>0.73309000000000002</c:v>
                </c:pt>
                <c:pt idx="6">
                  <c:v>0.58189999999999997</c:v>
                </c:pt>
                <c:pt idx="7">
                  <c:v>0.46557999999999999</c:v>
                </c:pt>
                <c:pt idx="8">
                  <c:v>0.74058999999999997</c:v>
                </c:pt>
                <c:pt idx="9">
                  <c:v>1.16255</c:v>
                </c:pt>
                <c:pt idx="10">
                  <c:v>1.3571600000000001</c:v>
                </c:pt>
                <c:pt idx="11">
                  <c:v>1.55467</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chemeClr val="tx1"/>
            </a:solidFill>
          </c:spPr>
          <c:invertIfNegative val="0"/>
          <c:val>
            <c:numRef>
              <c:f>'8.14'!$B$12:$M$12</c:f>
              <c:numCache>
                <c:formatCode>#,##0.0</c:formatCode>
                <c:ptCount val="12"/>
                <c:pt idx="0">
                  <c:v>13.519</c:v>
                </c:pt>
                <c:pt idx="1">
                  <c:v>0</c:v>
                </c:pt>
                <c:pt idx="2">
                  <c:v>13.667999999999999</c:v>
                </c:pt>
                <c:pt idx="3">
                  <c:v>6.798</c:v>
                </c:pt>
                <c:pt idx="4">
                  <c:v>0</c:v>
                </c:pt>
                <c:pt idx="5">
                  <c:v>0</c:v>
                </c:pt>
                <c:pt idx="6">
                  <c:v>0</c:v>
                </c:pt>
                <c:pt idx="7">
                  <c:v>0</c:v>
                </c:pt>
                <c:pt idx="8">
                  <c:v>0</c:v>
                </c:pt>
                <c:pt idx="9">
                  <c:v>21.550999999999998</c:v>
                </c:pt>
                <c:pt idx="10">
                  <c:v>25.882999999999999</c:v>
                </c:pt>
                <c:pt idx="11">
                  <c:v>17.195</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invertIfNegative val="0"/>
          <c:val>
            <c:numRef>
              <c:f>'8.14'!$B$13:$M$13</c:f>
              <c:numCache>
                <c:formatCode>#,##0.0</c:formatCode>
                <c:ptCount val="12"/>
                <c:pt idx="0">
                  <c:v>0</c:v>
                </c:pt>
                <c:pt idx="1">
                  <c:v>0</c:v>
                </c:pt>
                <c:pt idx="2">
                  <c:v>0</c:v>
                </c:pt>
                <c:pt idx="3">
                  <c:v>1.1039999999999999E-2</c:v>
                </c:pt>
                <c:pt idx="4">
                  <c:v>3.8399999999999997E-2</c:v>
                </c:pt>
                <c:pt idx="5">
                  <c:v>0.13600000000000001</c:v>
                </c:pt>
                <c:pt idx="6">
                  <c:v>7.8400000000000011E-2</c:v>
                </c:pt>
                <c:pt idx="7">
                  <c:v>6.409999999999999E-2</c:v>
                </c:pt>
                <c:pt idx="8">
                  <c:v>4.2000000000000003E-2</c:v>
                </c:pt>
                <c:pt idx="9">
                  <c:v>1.7600000000000001E-2</c:v>
                </c:pt>
                <c:pt idx="10">
                  <c:v>0</c:v>
                </c:pt>
                <c:pt idx="11">
                  <c:v>0</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invertIfNegative val="0"/>
          <c:val>
            <c:numRef>
              <c:f>'8.14'!$B$14:$M$14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invertIfNegative val="0"/>
          <c:val>
            <c:numRef>
              <c:f>'8.14'!$B$15:$M$15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6E4932"/>
            </a:solidFill>
          </c:spPr>
          <c:invertIfNegative val="0"/>
          <c:val>
            <c:numRef>
              <c:f>'8.14'!$B$16:$M$16</c:f>
              <c:numCache>
                <c:formatCode>#,##0.0</c:formatCode>
                <c:ptCount val="12"/>
                <c:pt idx="0">
                  <c:v>412.22137400000003</c:v>
                </c:pt>
                <c:pt idx="1">
                  <c:v>342.87769099999997</c:v>
                </c:pt>
                <c:pt idx="2">
                  <c:v>261.05061000000001</c:v>
                </c:pt>
                <c:pt idx="3">
                  <c:v>193.74665299999998</c:v>
                </c:pt>
                <c:pt idx="4">
                  <c:v>197.83704499999999</c:v>
                </c:pt>
                <c:pt idx="5">
                  <c:v>120.41547299999999</c:v>
                </c:pt>
                <c:pt idx="6">
                  <c:v>106.32493099999999</c:v>
                </c:pt>
                <c:pt idx="7">
                  <c:v>103.781384</c:v>
                </c:pt>
                <c:pt idx="8">
                  <c:v>140.00669699999997</c:v>
                </c:pt>
                <c:pt idx="9">
                  <c:v>193.949352</c:v>
                </c:pt>
                <c:pt idx="10">
                  <c:v>225.18961999999999</c:v>
                </c:pt>
                <c:pt idx="11">
                  <c:v>298.42704399999997</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invertIfNegative val="0"/>
          <c:val>
            <c:numRef>
              <c:f>'8.14'!$B$17:$M$17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invertIfNegative val="0"/>
          <c:val>
            <c:numRef>
              <c:f>'8.14'!$B$18:$M$18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invertIfNegative val="0"/>
          <c:val>
            <c:numRef>
              <c:f>'8.14'!$B$19:$M$19</c:f>
              <c:numCache>
                <c:formatCode>#,##0.0</c:formatCode>
                <c:ptCount val="12"/>
                <c:pt idx="0">
                  <c:v>2.5579999999999998</c:v>
                </c:pt>
                <c:pt idx="1">
                  <c:v>1.859</c:v>
                </c:pt>
                <c:pt idx="2">
                  <c:v>1.7929999999999999</c:v>
                </c:pt>
                <c:pt idx="3">
                  <c:v>1.94</c:v>
                </c:pt>
                <c:pt idx="4">
                  <c:v>1.5780000000000001</c:v>
                </c:pt>
                <c:pt idx="5">
                  <c:v>0.88200000000000001</c:v>
                </c:pt>
                <c:pt idx="6">
                  <c:v>0.63900000000000001</c:v>
                </c:pt>
                <c:pt idx="7">
                  <c:v>1.4219999999999999</c:v>
                </c:pt>
                <c:pt idx="8">
                  <c:v>1.226</c:v>
                </c:pt>
                <c:pt idx="9">
                  <c:v>0</c:v>
                </c:pt>
                <c:pt idx="10">
                  <c:v>1.3160000000000001</c:v>
                </c:pt>
                <c:pt idx="11">
                  <c:v>2.12</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invertIfNegative val="0"/>
          <c:val>
            <c:numRef>
              <c:f>'8.14'!$B$20:$M$20</c:f>
              <c:numCache>
                <c:formatCode>#,##0.0</c:formatCode>
                <c:ptCount val="12"/>
                <c:pt idx="0">
                  <c:v>10.670999999999999</c:v>
                </c:pt>
                <c:pt idx="1">
                  <c:v>7.133</c:v>
                </c:pt>
                <c:pt idx="2">
                  <c:v>6.4219999999999997</c:v>
                </c:pt>
                <c:pt idx="3">
                  <c:v>5.077</c:v>
                </c:pt>
                <c:pt idx="4">
                  <c:v>3.51</c:v>
                </c:pt>
                <c:pt idx="5">
                  <c:v>0.65800000000000003</c:v>
                </c:pt>
                <c:pt idx="6">
                  <c:v>0</c:v>
                </c:pt>
                <c:pt idx="7">
                  <c:v>0</c:v>
                </c:pt>
                <c:pt idx="8">
                  <c:v>3.6999999999999998E-2</c:v>
                </c:pt>
                <c:pt idx="9">
                  <c:v>4.6100000000000003</c:v>
                </c:pt>
                <c:pt idx="10">
                  <c:v>7.2560000000000002</c:v>
                </c:pt>
                <c:pt idx="11">
                  <c:v>9.3219999999999992</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invertIfNegative val="0"/>
          <c:val>
            <c:numRef>
              <c:f>'8.14'!$B$21:$M$21</c:f>
              <c:numCache>
                <c:formatCode>#,##0.0</c:formatCode>
                <c:ptCount val="12"/>
                <c:pt idx="0">
                  <c:v>2.2896000000000001</c:v>
                </c:pt>
                <c:pt idx="1">
                  <c:v>2.3024</c:v>
                </c:pt>
                <c:pt idx="2">
                  <c:v>2.5030000000000001</c:v>
                </c:pt>
                <c:pt idx="3">
                  <c:v>2.234</c:v>
                </c:pt>
                <c:pt idx="4">
                  <c:v>2.5049999999999999</c:v>
                </c:pt>
                <c:pt idx="5">
                  <c:v>2.5975999999999999</c:v>
                </c:pt>
                <c:pt idx="6">
                  <c:v>2.1743999999999999</c:v>
                </c:pt>
                <c:pt idx="7">
                  <c:v>2.4272</c:v>
                </c:pt>
                <c:pt idx="8">
                  <c:v>2.3784000000000001</c:v>
                </c:pt>
                <c:pt idx="9">
                  <c:v>2.3035999999999999</c:v>
                </c:pt>
                <c:pt idx="10">
                  <c:v>1.9952000000000001</c:v>
                </c:pt>
                <c:pt idx="11">
                  <c:v>2.5935999999999999</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invertIfNegative val="0"/>
          <c:val>
            <c:numRef>
              <c:f>'8.14'!$B$22:$M$22</c:f>
              <c:numCache>
                <c:formatCode>#,##0.0</c:formatCode>
                <c:ptCount val="12"/>
                <c:pt idx="0">
                  <c:v>13.871</c:v>
                </c:pt>
                <c:pt idx="1">
                  <c:v>10.426</c:v>
                </c:pt>
                <c:pt idx="2">
                  <c:v>7.8879999999999999</c:v>
                </c:pt>
                <c:pt idx="3">
                  <c:v>6.9539999999999997</c:v>
                </c:pt>
                <c:pt idx="4">
                  <c:v>7.7060000000000004</c:v>
                </c:pt>
                <c:pt idx="5">
                  <c:v>4.3280000000000003</c:v>
                </c:pt>
                <c:pt idx="6">
                  <c:v>4.8929999999999998</c:v>
                </c:pt>
                <c:pt idx="7">
                  <c:v>3.2629999999999999</c:v>
                </c:pt>
                <c:pt idx="8">
                  <c:v>5.34</c:v>
                </c:pt>
                <c:pt idx="9">
                  <c:v>7.0830000000000002</c:v>
                </c:pt>
                <c:pt idx="10">
                  <c:v>7.5460000000000003</c:v>
                </c:pt>
                <c:pt idx="11">
                  <c:v>9.3010000000000002</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invertIfNegative val="0"/>
          <c:val>
            <c:numRef>
              <c:f>'8.14'!$B$23:$M$23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invertIfNegative val="0"/>
          <c:val>
            <c:numRef>
              <c:f>'8.14'!$B$24:$M$24</c:f>
              <c:numCache>
                <c:formatCode>#,##0.0</c:formatCode>
                <c:ptCount val="12"/>
                <c:pt idx="0">
                  <c:v>0.14638999999999999</c:v>
                </c:pt>
                <c:pt idx="1">
                  <c:v>0.10452</c:v>
                </c:pt>
                <c:pt idx="2">
                  <c:v>9.5860000000000001E-2</c:v>
                </c:pt>
                <c:pt idx="3">
                  <c:v>8.5809999999999997E-2</c:v>
                </c:pt>
                <c:pt idx="4">
                  <c:v>0.15431999999999998</c:v>
                </c:pt>
                <c:pt idx="5">
                  <c:v>5.9929999999999997E-2</c:v>
                </c:pt>
                <c:pt idx="6">
                  <c:v>7.868E-2</c:v>
                </c:pt>
                <c:pt idx="7">
                  <c:v>0.12834999999999999</c:v>
                </c:pt>
                <c:pt idx="8">
                  <c:v>0.11106000000000001</c:v>
                </c:pt>
                <c:pt idx="9">
                  <c:v>7.3770000000000002E-2</c:v>
                </c:pt>
                <c:pt idx="10">
                  <c:v>0.10678</c:v>
                </c:pt>
                <c:pt idx="11">
                  <c:v>2.4199999999999999E-2</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solidFill>
              <a:srgbClr val="EBE600"/>
            </a:solidFill>
          </c:spPr>
          <c:invertIfNegative val="0"/>
          <c:val>
            <c:numRef>
              <c:f>'8.14'!$B$25:$M$25</c:f>
              <c:numCache>
                <c:formatCode>#,##0.0</c:formatCode>
                <c:ptCount val="12"/>
                <c:pt idx="0">
                  <c:v>139.77393409718039</c:v>
                </c:pt>
                <c:pt idx="1">
                  <c:v>105.9416320931641</c:v>
                </c:pt>
                <c:pt idx="2">
                  <c:v>90.453965784667957</c:v>
                </c:pt>
                <c:pt idx="3">
                  <c:v>60.42964396886201</c:v>
                </c:pt>
                <c:pt idx="4">
                  <c:v>52.601650847108544</c:v>
                </c:pt>
                <c:pt idx="5">
                  <c:v>23.322208677133926</c:v>
                </c:pt>
                <c:pt idx="6">
                  <c:v>23.293371243863835</c:v>
                </c:pt>
                <c:pt idx="7">
                  <c:v>25.986123021717233</c:v>
                </c:pt>
                <c:pt idx="8">
                  <c:v>32.959259686993803</c:v>
                </c:pt>
                <c:pt idx="9">
                  <c:v>60.008834940212779</c:v>
                </c:pt>
                <c:pt idx="10">
                  <c:v>79.664750857666235</c:v>
                </c:pt>
                <c:pt idx="11">
                  <c:v>111.85175174314115</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150"/>
        <c:overlap val="100"/>
        <c:axId val="483741696"/>
        <c:axId val="483743232"/>
      </c:barChart>
      <c:catAx>
        <c:axId val="483741696"/>
        <c:scaling>
          <c:orientation val="minMax"/>
        </c:scaling>
        <c:delete val="0"/>
        <c:axPos val="b"/>
        <c:numFmt formatCode="General" sourceLinked="1"/>
        <c:majorTickMark val="none"/>
        <c:minorTickMark val="none"/>
        <c:tickLblPos val="nextTo"/>
        <c:txPr>
          <a:bodyPr/>
          <a:lstStyle/>
          <a:p>
            <a:pPr>
              <a:defRPr sz="900"/>
            </a:pPr>
            <a:endParaRPr lang="cs-CZ"/>
          </a:p>
        </c:txPr>
        <c:crossAx val="483743232"/>
        <c:crosses val="autoZero"/>
        <c:auto val="1"/>
        <c:lblAlgn val="ctr"/>
        <c:lblOffset val="100"/>
        <c:noMultiLvlLbl val="0"/>
      </c:catAx>
      <c:valAx>
        <c:axId val="483743232"/>
        <c:scaling>
          <c:orientation val="minMax"/>
          <c:max val="700"/>
        </c:scaling>
        <c:delete val="0"/>
        <c:axPos val="l"/>
        <c:majorGridlines/>
        <c:numFmt formatCode="#,##0" sourceLinked="0"/>
        <c:majorTickMark val="out"/>
        <c:minorTickMark val="none"/>
        <c:tickLblPos val="nextTo"/>
        <c:spPr>
          <a:ln>
            <a:noFill/>
          </a:ln>
        </c:spPr>
        <c:txPr>
          <a:bodyPr/>
          <a:lstStyle/>
          <a:p>
            <a:pPr>
              <a:defRPr sz="900"/>
            </a:pPr>
            <a:endParaRPr lang="cs-CZ"/>
          </a:p>
        </c:txPr>
        <c:crossAx val="483741696"/>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FDC-4800-BFE2-92D2DC0D7961}"/>
              </c:ext>
            </c:extLst>
          </c:dPt>
          <c:dPt>
            <c:idx val="1"/>
            <c:bubble3D val="0"/>
            <c:spPr>
              <a:solidFill>
                <a:srgbClr val="EEECE1">
                  <a:lumMod val="50000"/>
                </a:srgbClr>
              </a:solidFill>
            </c:spPr>
            <c:extLst>
              <c:ext xmlns:c16="http://schemas.microsoft.com/office/drawing/2014/chart" uri="{C3380CC4-5D6E-409C-BE32-E72D297353CC}">
                <c16:uniqueId val="{00000003-0FDC-4800-BFE2-92D2DC0D7961}"/>
              </c:ext>
            </c:extLst>
          </c:dPt>
          <c:dPt>
            <c:idx val="2"/>
            <c:bubble3D val="0"/>
            <c:spPr>
              <a:solidFill>
                <a:sysClr val="windowText" lastClr="000000"/>
              </a:solidFill>
            </c:spPr>
            <c:extLst>
              <c:ext xmlns:c16="http://schemas.microsoft.com/office/drawing/2014/chart" uri="{C3380CC4-5D6E-409C-BE32-E72D297353CC}">
                <c16:uniqueId val="{00000005-0FDC-4800-BFE2-92D2DC0D7961}"/>
              </c:ext>
            </c:extLst>
          </c:dPt>
          <c:dPt>
            <c:idx val="5"/>
            <c:bubble3D val="0"/>
            <c:extLst>
              <c:ext xmlns:c16="http://schemas.microsoft.com/office/drawing/2014/chart" uri="{C3380CC4-5D6E-409C-BE32-E72D297353CC}">
                <c16:uniqueId val="{00000006-0FDC-4800-BFE2-92D2DC0D7961}"/>
              </c:ext>
            </c:extLst>
          </c:dPt>
          <c:dPt>
            <c:idx val="6"/>
            <c:bubble3D val="0"/>
            <c:spPr>
              <a:solidFill>
                <a:srgbClr val="6E4932"/>
              </a:solidFill>
            </c:spPr>
            <c:extLst>
              <c:ext xmlns:c16="http://schemas.microsoft.com/office/drawing/2014/chart" uri="{C3380CC4-5D6E-409C-BE32-E72D297353CC}">
                <c16:uniqueId val="{00000008-0FDC-4800-BFE2-92D2DC0D7961}"/>
              </c:ext>
            </c:extLst>
          </c:dPt>
          <c:dPt>
            <c:idx val="7"/>
            <c:bubble3D val="0"/>
            <c:extLst>
              <c:ext xmlns:c16="http://schemas.microsoft.com/office/drawing/2014/chart" uri="{C3380CC4-5D6E-409C-BE32-E72D297353CC}">
                <c16:uniqueId val="{00000009-0FDC-4800-BFE2-92D2DC0D7961}"/>
              </c:ext>
            </c:extLst>
          </c:dPt>
          <c:dPt>
            <c:idx val="15"/>
            <c:bubble3D val="0"/>
            <c:spPr>
              <a:solidFill>
                <a:srgbClr val="EBE600"/>
              </a:solidFill>
            </c:spPr>
            <c:extLst>
              <c:ext xmlns:c16="http://schemas.microsoft.com/office/drawing/2014/chart" uri="{C3380CC4-5D6E-409C-BE32-E72D297353CC}">
                <c16:uniqueId val="{0000000B-0FDC-4800-BFE2-92D2DC0D7961}"/>
              </c:ext>
            </c:extLst>
          </c:dPt>
          <c:cat>
            <c:numRef>
              <c:f>'8.14'!$U$10:$U$25</c:f>
              <c:numCache>
                <c:formatCode>0.0%</c:formatCode>
                <c:ptCount val="16"/>
              </c:numCache>
            </c:numRef>
          </c:cat>
          <c:val>
            <c:numRef>
              <c:f>'8.14'!$P$10:$P$25</c:f>
              <c:numCache>
                <c:formatCode>0.0</c:formatCode>
                <c:ptCount val="16"/>
              </c:numCache>
            </c:numRef>
          </c:val>
          <c:extLst>
            <c:ext xmlns:c16="http://schemas.microsoft.com/office/drawing/2014/chart" uri="{C3380CC4-5D6E-409C-BE32-E72D297353CC}">
              <c16:uniqueId val="{0000000C-0FDC-4800-BFE2-92D2DC0D796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1048.8210679999997</c:v>
                </c:pt>
                <c:pt idx="2">
                  <c:v>464.40163999999999</c:v>
                </c:pt>
                <c:pt idx="3">
                  <c:v>307.59063300000003</c:v>
                </c:pt>
                <c:pt idx="4">
                  <c:v>528.30828600000007</c:v>
                </c:pt>
                <c:pt idx="5">
                  <c:v>525.55311999999992</c:v>
                </c:pt>
                <c:pt idx="6">
                  <c:v>10.847842000000002</c:v>
                </c:pt>
                <c:pt idx="7">
                  <c:v>787.74738799999966</c:v>
                </c:pt>
                <c:pt idx="8">
                  <c:v>91.241491000000025</c:v>
                </c:pt>
                <c:pt idx="9">
                  <c:v>38.331240999999991</c:v>
                </c:pt>
                <c:pt idx="10">
                  <c:v>565.46873699999992</c:v>
                </c:pt>
                <c:pt idx="11">
                  <c:v>704.94316600000013</c:v>
                </c:pt>
                <c:pt idx="12">
                  <c:v>1103.4190709999996</c:v>
                </c:pt>
                <c:pt idx="13">
                  <c:v>314.28022800000008</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38.679000000000002</c:v>
                </c:pt>
                <c:pt idx="1">
                  <c:v>67.182294999999996</c:v>
                </c:pt>
                <c:pt idx="2">
                  <c:v>65.166932000000003</c:v>
                </c:pt>
                <c:pt idx="3">
                  <c:v>5.9939999999999998</c:v>
                </c:pt>
                <c:pt idx="4">
                  <c:v>53.557522000000006</c:v>
                </c:pt>
                <c:pt idx="5">
                  <c:v>60.968486000000006</c:v>
                </c:pt>
                <c:pt idx="6">
                  <c:v>12.791790000000001</c:v>
                </c:pt>
                <c:pt idx="7">
                  <c:v>0.66405999999999998</c:v>
                </c:pt>
                <c:pt idx="8">
                  <c:v>43.278139999999993</c:v>
                </c:pt>
                <c:pt idx="9">
                  <c:v>50.235515000000028</c:v>
                </c:pt>
                <c:pt idx="10">
                  <c:v>64.94174799999999</c:v>
                </c:pt>
                <c:pt idx="11">
                  <c:v>38.388254000000003</c:v>
                </c:pt>
                <c:pt idx="12">
                  <c:v>25.203291999999998</c:v>
                </c:pt>
                <c:pt idx="13">
                  <c:v>10.798560000000002</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49.790080000000003</c:v>
                </c:pt>
                <c:pt idx="6">
                  <c:v>0</c:v>
                </c:pt>
                <c:pt idx="7">
                  <c:v>8696.4627100000016</c:v>
                </c:pt>
                <c:pt idx="8">
                  <c:v>1068.6005289999998</c:v>
                </c:pt>
                <c:pt idx="9">
                  <c:v>51.566000000000003</c:v>
                </c:pt>
                <c:pt idx="10">
                  <c:v>0</c:v>
                </c:pt>
                <c:pt idx="11">
                  <c:v>0.44362999999999997</c:v>
                </c:pt>
                <c:pt idx="12">
                  <c:v>0</c:v>
                </c:pt>
                <c:pt idx="13">
                  <c:v>98.614000000000004</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1.6990000000000001</c:v>
                </c:pt>
                <c:pt idx="1">
                  <c:v>0.51194399999999995</c:v>
                </c:pt>
                <c:pt idx="2">
                  <c:v>7.242</c:v>
                </c:pt>
                <c:pt idx="3">
                  <c:v>2.7122999999999998E-2</c:v>
                </c:pt>
                <c:pt idx="4">
                  <c:v>6.3E-2</c:v>
                </c:pt>
                <c:pt idx="5">
                  <c:v>0</c:v>
                </c:pt>
                <c:pt idx="6">
                  <c:v>0</c:v>
                </c:pt>
                <c:pt idx="7">
                  <c:v>1.1600239999999999</c:v>
                </c:pt>
                <c:pt idx="8">
                  <c:v>0</c:v>
                </c:pt>
                <c:pt idx="9">
                  <c:v>0</c:v>
                </c:pt>
                <c:pt idx="10">
                  <c:v>2.3466580000000006</c:v>
                </c:pt>
                <c:pt idx="11">
                  <c:v>0</c:v>
                </c:pt>
                <c:pt idx="12">
                  <c:v>0</c:v>
                </c:pt>
                <c:pt idx="13">
                  <c:v>0.38754000000000005</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2.879</c:v>
                </c:pt>
                <c:pt idx="1">
                  <c:v>7.2112000000000023E-2</c:v>
                </c:pt>
                <c:pt idx="2">
                  <c:v>0.55800000000000005</c:v>
                </c:pt>
                <c:pt idx="3">
                  <c:v>5.8498599999999996</c:v>
                </c:pt>
                <c:pt idx="4">
                  <c:v>0</c:v>
                </c:pt>
                <c:pt idx="5">
                  <c:v>0</c:v>
                </c:pt>
                <c:pt idx="6">
                  <c:v>0</c:v>
                </c:pt>
                <c:pt idx="7">
                  <c:v>0</c:v>
                </c:pt>
                <c:pt idx="8">
                  <c:v>0</c:v>
                </c:pt>
                <c:pt idx="9">
                  <c:v>0</c:v>
                </c:pt>
                <c:pt idx="10">
                  <c:v>0</c:v>
                </c:pt>
                <c:pt idx="11">
                  <c:v>0</c:v>
                </c:pt>
                <c:pt idx="12">
                  <c:v>77.377349499999994</c:v>
                </c:pt>
                <c:pt idx="13">
                  <c:v>0</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8.3000000000000004E-2</c:v>
                </c:pt>
                <c:pt idx="3">
                  <c:v>0.14275500000000002</c:v>
                </c:pt>
                <c:pt idx="4">
                  <c:v>0.16589999999999999</c:v>
                </c:pt>
                <c:pt idx="5">
                  <c:v>0</c:v>
                </c:pt>
                <c:pt idx="6">
                  <c:v>0</c:v>
                </c:pt>
                <c:pt idx="7">
                  <c:v>0</c:v>
                </c:pt>
                <c:pt idx="8">
                  <c:v>0</c:v>
                </c:pt>
                <c:pt idx="9">
                  <c:v>0</c:v>
                </c:pt>
                <c:pt idx="10">
                  <c:v>0</c:v>
                </c:pt>
                <c:pt idx="11">
                  <c:v>0</c:v>
                </c:pt>
                <c:pt idx="12">
                  <c:v>6.9519999999999998E-2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3205.7933510000003</c:v>
                </c:pt>
                <c:pt idx="2">
                  <c:v>57.362430000000003</c:v>
                </c:pt>
                <c:pt idx="3">
                  <c:v>2106.6445800000001</c:v>
                </c:pt>
                <c:pt idx="4">
                  <c:v>253.812128</c:v>
                </c:pt>
                <c:pt idx="5">
                  <c:v>1290.86742</c:v>
                </c:pt>
                <c:pt idx="6">
                  <c:v>96.666743000000011</c:v>
                </c:pt>
                <c:pt idx="7">
                  <c:v>458.51759599999991</c:v>
                </c:pt>
                <c:pt idx="8">
                  <c:v>1159.220008</c:v>
                </c:pt>
                <c:pt idx="9">
                  <c:v>3419.1897980000003</c:v>
                </c:pt>
                <c:pt idx="10">
                  <c:v>2544.3391809999994</c:v>
                </c:pt>
                <c:pt idx="11">
                  <c:v>13166.105326999999</c:v>
                </c:pt>
                <c:pt idx="12">
                  <c:v>9780.9162319999959</c:v>
                </c:pt>
                <c:pt idx="13">
                  <c:v>2595.8278740000005</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190.82611000000003</c:v>
                </c:pt>
                <c:pt idx="2">
                  <c:v>0</c:v>
                </c:pt>
                <c:pt idx="3">
                  <c:v>0</c:v>
                </c:pt>
                <c:pt idx="4">
                  <c:v>43.172330000000002</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0.238009</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67.551150000000007</c:v>
                </c:pt>
                <c:pt idx="3">
                  <c:v>0.27262999999999998</c:v>
                </c:pt>
                <c:pt idx="4">
                  <c:v>21.366820000000001</c:v>
                </c:pt>
                <c:pt idx="5">
                  <c:v>0</c:v>
                </c:pt>
                <c:pt idx="6">
                  <c:v>3.08</c:v>
                </c:pt>
                <c:pt idx="7">
                  <c:v>656.52703000000008</c:v>
                </c:pt>
                <c:pt idx="8">
                  <c:v>0</c:v>
                </c:pt>
                <c:pt idx="9">
                  <c:v>26.219000000000001</c:v>
                </c:pt>
                <c:pt idx="10">
                  <c:v>0</c:v>
                </c:pt>
                <c:pt idx="11">
                  <c:v>180.02507</c:v>
                </c:pt>
                <c:pt idx="12">
                  <c:v>5.9550000000000001</c:v>
                </c:pt>
                <c:pt idx="13">
                  <c:v>17.332999999999998</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9.4090000000000007</c:v>
                </c:pt>
                <c:pt idx="2">
                  <c:v>0</c:v>
                </c:pt>
                <c:pt idx="3">
                  <c:v>0</c:v>
                </c:pt>
                <c:pt idx="4">
                  <c:v>0</c:v>
                </c:pt>
                <c:pt idx="5">
                  <c:v>0</c:v>
                </c:pt>
                <c:pt idx="6">
                  <c:v>0</c:v>
                </c:pt>
                <c:pt idx="7">
                  <c:v>0</c:v>
                </c:pt>
                <c:pt idx="8">
                  <c:v>9.5029029999999999</c:v>
                </c:pt>
                <c:pt idx="9">
                  <c:v>0</c:v>
                </c:pt>
                <c:pt idx="10">
                  <c:v>0</c:v>
                </c:pt>
                <c:pt idx="11">
                  <c:v>15.987984999999998</c:v>
                </c:pt>
                <c:pt idx="12">
                  <c:v>0</c:v>
                </c:pt>
                <c:pt idx="13">
                  <c:v>54.695999999999998</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825.62300000000005</c:v>
                </c:pt>
                <c:pt idx="1">
                  <c:v>7.8570000000000002</c:v>
                </c:pt>
                <c:pt idx="2">
                  <c:v>1054.4649999999999</c:v>
                </c:pt>
                <c:pt idx="3">
                  <c:v>0</c:v>
                </c:pt>
                <c:pt idx="4">
                  <c:v>6.4580000000000002</c:v>
                </c:pt>
                <c:pt idx="5">
                  <c:v>0</c:v>
                </c:pt>
                <c:pt idx="6">
                  <c:v>565.73500000000001</c:v>
                </c:pt>
                <c:pt idx="7">
                  <c:v>7.9257700000000009</c:v>
                </c:pt>
                <c:pt idx="8">
                  <c:v>9.9146999999999999E-2</c:v>
                </c:pt>
                <c:pt idx="9">
                  <c:v>5.124999999999999E-2</c:v>
                </c:pt>
                <c:pt idx="10">
                  <c:v>216.84006099999999</c:v>
                </c:pt>
                <c:pt idx="11">
                  <c:v>94.061254874277168</c:v>
                </c:pt>
                <c:pt idx="12">
                  <c:v>14.838139999999997</c:v>
                </c:pt>
                <c:pt idx="13">
                  <c:v>28.303999999999998</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1.035825</c:v>
                </c:pt>
                <c:pt idx="2">
                  <c:v>0</c:v>
                </c:pt>
                <c:pt idx="3">
                  <c:v>352.73286999999999</c:v>
                </c:pt>
                <c:pt idx="4">
                  <c:v>0</c:v>
                </c:pt>
                <c:pt idx="5">
                  <c:v>0</c:v>
                </c:pt>
                <c:pt idx="6">
                  <c:v>0</c:v>
                </c:pt>
                <c:pt idx="7">
                  <c:v>2491.7024640000009</c:v>
                </c:pt>
                <c:pt idx="8">
                  <c:v>0</c:v>
                </c:pt>
                <c:pt idx="9">
                  <c:v>0</c:v>
                </c:pt>
                <c:pt idx="10">
                  <c:v>0.97299999999999998</c:v>
                </c:pt>
                <c:pt idx="11">
                  <c:v>946.73756700000001</c:v>
                </c:pt>
                <c:pt idx="12">
                  <c:v>56.487000000000002</c:v>
                </c:pt>
                <c:pt idx="13">
                  <c:v>88.599000000000004</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2.1980009999999996</c:v>
                </c:pt>
                <c:pt idx="1">
                  <c:v>6.7322119999999988</c:v>
                </c:pt>
                <c:pt idx="2">
                  <c:v>9.6700999999999995E-2</c:v>
                </c:pt>
                <c:pt idx="3">
                  <c:v>0</c:v>
                </c:pt>
                <c:pt idx="4">
                  <c:v>0.14799999999999999</c:v>
                </c:pt>
                <c:pt idx="5">
                  <c:v>2.6015799999999998</c:v>
                </c:pt>
                <c:pt idx="6">
                  <c:v>2.1956320000000003</c:v>
                </c:pt>
                <c:pt idx="7">
                  <c:v>2.2427860000000002</c:v>
                </c:pt>
                <c:pt idx="8">
                  <c:v>66.547574000000012</c:v>
                </c:pt>
                <c:pt idx="9">
                  <c:v>0.66492899999999999</c:v>
                </c:pt>
                <c:pt idx="10">
                  <c:v>0.62543500000000007</c:v>
                </c:pt>
                <c:pt idx="11">
                  <c:v>7.6051170000000008</c:v>
                </c:pt>
                <c:pt idx="12">
                  <c:v>3.2868490000000015</c:v>
                </c:pt>
                <c:pt idx="13">
                  <c:v>1.16967</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3321.2083680000005</c:v>
                </c:pt>
                <c:pt idx="1">
                  <c:v>468.53835899999996</c:v>
                </c:pt>
                <c:pt idx="2">
                  <c:v>3659.4798105999994</c:v>
                </c:pt>
                <c:pt idx="3">
                  <c:v>635.62606299999993</c:v>
                </c:pt>
                <c:pt idx="4">
                  <c:v>514.72513279999987</c:v>
                </c:pt>
                <c:pt idx="5">
                  <c:v>1058.3141988685491</c:v>
                </c:pt>
                <c:pt idx="6">
                  <c:v>1469.641401102821</c:v>
                </c:pt>
                <c:pt idx="7">
                  <c:v>1970.3516891774416</c:v>
                </c:pt>
                <c:pt idx="8">
                  <c:v>829.25075100000026</c:v>
                </c:pt>
                <c:pt idx="9">
                  <c:v>425.90188480291749</c:v>
                </c:pt>
                <c:pt idx="10">
                  <c:v>674.05511899999999</c:v>
                </c:pt>
                <c:pt idx="11">
                  <c:v>5051.1191331257196</c:v>
                </c:pt>
                <c:pt idx="12">
                  <c:v>1270.0134164999999</c:v>
                </c:pt>
                <c:pt idx="13">
                  <c:v>806.28712696171249</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104"/>
        <c:overlap val="100"/>
        <c:axId val="210761600"/>
        <c:axId val="210763136"/>
      </c:barChart>
      <c:catAx>
        <c:axId val="210761600"/>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10763136"/>
        <c:crosses val="autoZero"/>
        <c:auto val="1"/>
        <c:lblAlgn val="ctr"/>
        <c:lblOffset val="100"/>
        <c:noMultiLvlLbl val="0"/>
      </c:catAx>
      <c:valAx>
        <c:axId val="21076313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107616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486A-4625-A826-CA599ED6AD40}"/>
              </c:ext>
            </c:extLst>
          </c:dPt>
          <c:cat>
            <c:numRef>
              <c:f>'8.14'!$U$27:$U$34</c:f>
              <c:numCache>
                <c:formatCode>#,##0.0</c:formatCode>
                <c:ptCount val="8"/>
              </c:numCache>
            </c:numRef>
          </c:cat>
          <c:val>
            <c:numRef>
              <c:f>'8.14'!$P$27:$P$34</c:f>
              <c:numCache>
                <c:formatCode>0.0</c:formatCode>
                <c:ptCount val="8"/>
              </c:numCache>
            </c:numRef>
          </c:val>
          <c:extLst>
            <c:ext xmlns:c16="http://schemas.microsoft.com/office/drawing/2014/chart" uri="{C3380CC4-5D6E-409C-BE32-E72D297353CC}">
              <c16:uniqueId val="{00000001-486A-4625-A826-CA599ED6AD4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777D-4DAD-B3E7-6E0A6E137D7B}"/>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777D-4DAD-B3E7-6E0A6E137D7B}"/>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777D-4DAD-B3E7-6E0A6E137D7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777D-4DAD-B3E7-6E0A6E137D7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777D-4DAD-B3E7-6E0A6E137D7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777D-4DAD-B3E7-6E0A6E137D7B}"/>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777D-4DAD-B3E7-6E0A6E137D7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777D-4DAD-B3E7-6E0A6E137D7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777D-4DAD-B3E7-6E0A6E137D7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777D-4DAD-B3E7-6E0A6E137D7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777D-4DAD-B3E7-6E0A6E137D7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777D-4DAD-B3E7-6E0A6E137D7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777D-4DAD-B3E7-6E0A6E137D7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777D-4DAD-B3E7-6E0A6E137D7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777D-4DAD-B3E7-6E0A6E137D7B}"/>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777D-4DAD-B3E7-6E0A6E137D7B}"/>
            </c:ext>
          </c:extLst>
        </c:ser>
        <c:dLbls>
          <c:showLegendKey val="0"/>
          <c:showVal val="0"/>
          <c:showCatName val="0"/>
          <c:showSerName val="0"/>
          <c:showPercent val="0"/>
          <c:showBubbleSize val="0"/>
        </c:dLbls>
        <c:gapWidth val="150"/>
        <c:axId val="483924224"/>
        <c:axId val="483938304"/>
      </c:barChart>
      <c:catAx>
        <c:axId val="483924224"/>
        <c:scaling>
          <c:orientation val="minMax"/>
        </c:scaling>
        <c:delete val="1"/>
        <c:axPos val="b"/>
        <c:numFmt formatCode="General" sourceLinked="1"/>
        <c:majorTickMark val="out"/>
        <c:minorTickMark val="none"/>
        <c:tickLblPos val="nextTo"/>
        <c:crossAx val="483938304"/>
        <c:crosses val="autoZero"/>
        <c:auto val="1"/>
        <c:lblAlgn val="ctr"/>
        <c:lblOffset val="100"/>
        <c:noMultiLvlLbl val="0"/>
      </c:catAx>
      <c:valAx>
        <c:axId val="483938304"/>
        <c:scaling>
          <c:orientation val="minMax"/>
        </c:scaling>
        <c:delete val="1"/>
        <c:axPos val="l"/>
        <c:numFmt formatCode="0.0" sourceLinked="1"/>
        <c:majorTickMark val="out"/>
        <c:minorTickMark val="none"/>
        <c:tickLblPos val="nextTo"/>
        <c:crossAx val="4839242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('9'!$B$6,'9'!$C$6,'9'!$E$6,'9'!$F$6,'9'!$H$6,'9'!$I$6,'9'!$K$6,'9'!$L$6)</c:f>
              <c:numCache>
                <c:formatCode>#,##0.0</c:formatCode>
                <c:ptCount val="8"/>
                <c:pt idx="0">
                  <c:v>5355.0190602000002</c:v>
                </c:pt>
                <c:pt idx="1">
                  <c:v>3257.0897912</c:v>
                </c:pt>
                <c:pt idx="2">
                  <c:v>4458.9730230000014</c:v>
                </c:pt>
                <c:pt idx="3">
                  <c:v>3017.6779000000001</c:v>
                </c:pt>
                <c:pt idx="4">
                  <c:v>4038.5551039999982</c:v>
                </c:pt>
                <c:pt idx="5">
                  <c:v>2670.5815539999999</c:v>
                </c:pt>
                <c:pt idx="6">
                  <c:v>5451.6175959999973</c:v>
                </c:pt>
                <c:pt idx="7">
                  <c:v>3835.3350209999999</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bg2">
                <a:lumMod val="50000"/>
              </a:schemeClr>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('9'!$B$7,'9'!$C$7,'9'!$E$7,'9'!$F$7,'9'!$H$7,'9'!$I$7,'9'!$K$7,'9'!$L$7)</c:f>
              <c:numCache>
                <c:formatCode>#,##0.0</c:formatCode>
                <c:ptCount val="8"/>
                <c:pt idx="0">
                  <c:v>626.71821099999988</c:v>
                </c:pt>
                <c:pt idx="1">
                  <c:v>608.58451239999999</c:v>
                </c:pt>
                <c:pt idx="2">
                  <c:v>448.73107799999974</c:v>
                </c:pt>
                <c:pt idx="3">
                  <c:v>430.74504500000006</c:v>
                </c:pt>
                <c:pt idx="4">
                  <c:v>375.41548699999947</c:v>
                </c:pt>
                <c:pt idx="5">
                  <c:v>355.37773860000004</c:v>
                </c:pt>
                <c:pt idx="6">
                  <c:v>599.69427700000028</c:v>
                </c:pt>
                <c:pt idx="7">
                  <c:v>577.28143800000021</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tx1"/>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('9'!$B$8,'9'!$C$8,'9'!$E$8,'9'!$F$8,'9'!$H$8,'9'!$I$8,'9'!$K$8,'9'!$L$8)</c:f>
              <c:numCache>
                <c:formatCode>#,##0.0</c:formatCode>
                <c:ptCount val="8"/>
                <c:pt idx="0">
                  <c:v>5866.1101929999995</c:v>
                </c:pt>
                <c:pt idx="1">
                  <c:v>4579.9768860000004</c:v>
                </c:pt>
                <c:pt idx="2">
                  <c:v>2240.7058300000003</c:v>
                </c:pt>
                <c:pt idx="3">
                  <c:v>1761.7454299999999</c:v>
                </c:pt>
                <c:pt idx="4">
                  <c:v>1453.3352360000001</c:v>
                </c:pt>
                <c:pt idx="5">
                  <c:v>1071.0992100000001</c:v>
                </c:pt>
                <c:pt idx="6">
                  <c:v>4231.7181119999996</c:v>
                </c:pt>
                <c:pt idx="7">
                  <c:v>3692.8533929999999</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('9'!$B$9,'9'!$C$9,'9'!$E$9,'9'!$F$9,'9'!$H$9,'9'!$I$9,'9'!$K$9,'9'!$L$9)</c:f>
              <c:numCache>
                <c:formatCode>#,##0.0</c:formatCode>
                <c:ptCount val="8"/>
                <c:pt idx="0">
                  <c:v>3.6605279999999998</c:v>
                </c:pt>
                <c:pt idx="1">
                  <c:v>0</c:v>
                </c:pt>
                <c:pt idx="2">
                  <c:v>4.3233240000000004</c:v>
                </c:pt>
                <c:pt idx="3">
                  <c:v>0</c:v>
                </c:pt>
                <c:pt idx="4">
                  <c:v>4.811548000000001</c:v>
                </c:pt>
                <c:pt idx="5">
                  <c:v>0</c:v>
                </c:pt>
                <c:pt idx="6">
                  <c:v>4.7474290000000003</c:v>
                </c:pt>
                <c:pt idx="7">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('9'!$B$10,'9'!$C$10,'9'!$E$10,'9'!$F$10,'9'!$H$10,'9'!$I$10,'9'!$K$10,'9'!$L$10)</c:f>
              <c:numCache>
                <c:formatCode>#,##0.0</c:formatCode>
                <c:ptCount val="8"/>
                <c:pt idx="0">
                  <c:v>34.275958999999993</c:v>
                </c:pt>
                <c:pt idx="1">
                  <c:v>0</c:v>
                </c:pt>
                <c:pt idx="2">
                  <c:v>15.2646</c:v>
                </c:pt>
                <c:pt idx="3">
                  <c:v>0</c:v>
                </c:pt>
                <c:pt idx="4">
                  <c:v>10.111222499999998</c:v>
                </c:pt>
                <c:pt idx="5">
                  <c:v>0</c:v>
                </c:pt>
                <c:pt idx="6">
                  <c:v>28.693539999999999</c:v>
                </c:pt>
                <c:pt idx="7">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('9'!$B$11,'9'!$C$11,'9'!$E$11,'9'!$F$11,'9'!$H$11,'9'!$I$11,'9'!$K$11,'9'!$L$11)</c:f>
              <c:numCache>
                <c:formatCode>#,##0.0</c:formatCode>
                <c:ptCount val="8"/>
                <c:pt idx="0">
                  <c:v>5.4274000000000003E-2</c:v>
                </c:pt>
                <c:pt idx="1">
                  <c:v>0</c:v>
                </c:pt>
                <c:pt idx="2">
                  <c:v>0.18231299999999998</c:v>
                </c:pt>
                <c:pt idx="3">
                  <c:v>0</c:v>
                </c:pt>
                <c:pt idx="4">
                  <c:v>0.17930399999999999</c:v>
                </c:pt>
                <c:pt idx="5">
                  <c:v>0</c:v>
                </c:pt>
                <c:pt idx="6">
                  <c:v>4.9977999999999995E-2</c:v>
                </c:pt>
                <c:pt idx="7">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6E4932"/>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('9'!$B$12,'9'!$C$12,'9'!$E$12,'9'!$F$12,'9'!$H$12,'9'!$I$12,'9'!$K$12,'9'!$L$12)</c:f>
              <c:numCache>
                <c:formatCode>#,##0.0</c:formatCode>
                <c:ptCount val="8"/>
                <c:pt idx="0">
                  <c:v>24125.917604999995</c:v>
                </c:pt>
                <c:pt idx="1">
                  <c:v>20554.792153999999</c:v>
                </c:pt>
                <c:pt idx="2">
                  <c:v>12658.138853</c:v>
                </c:pt>
                <c:pt idx="3">
                  <c:v>10633.054020000001</c:v>
                </c:pt>
                <c:pt idx="4">
                  <c:v>8183.0914160000002</c:v>
                </c:pt>
                <c:pt idx="5">
                  <c:v>6487.9126779999988</c:v>
                </c:pt>
                <c:pt idx="6">
                  <c:v>20186.156192999995</c:v>
                </c:pt>
                <c:pt idx="7">
                  <c:v>16850.411672000002</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('9'!$B$13,'9'!$C$13,'9'!$E$13,'9'!$F$13,'9'!$H$13,'9'!$I$13,'9'!$K$13,'9'!$L$13)</c:f>
              <c:numCache>
                <c:formatCode>#,##0.0</c:formatCode>
                <c:ptCount val="8"/>
                <c:pt idx="0">
                  <c:v>371.31</c:v>
                </c:pt>
                <c:pt idx="1">
                  <c:v>0</c:v>
                </c:pt>
                <c:pt idx="2">
                  <c:v>150.63499999999999</c:v>
                </c:pt>
                <c:pt idx="3">
                  <c:v>0</c:v>
                </c:pt>
                <c:pt idx="4">
                  <c:v>69.099000000000004</c:v>
                </c:pt>
                <c:pt idx="5">
                  <c:v>0</c:v>
                </c:pt>
                <c:pt idx="6">
                  <c:v>261.839</c:v>
                </c:pt>
                <c:pt idx="7">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('9'!$B$14,'9'!$C$14,'9'!$E$14,'9'!$F$14,'9'!$H$14,'9'!$I$14,'9'!$K$14,'9'!$L$14)</c:f>
              <c:numCache>
                <c:formatCode>#,##0.0</c:formatCode>
                <c:ptCount val="8"/>
                <c:pt idx="0">
                  <c:v>0.13250999999999999</c:v>
                </c:pt>
                <c:pt idx="1">
                  <c:v>0</c:v>
                </c:pt>
                <c:pt idx="2">
                  <c:v>4.1739000000000005E-2</c:v>
                </c:pt>
                <c:pt idx="3">
                  <c:v>0</c:v>
                </c:pt>
                <c:pt idx="4">
                  <c:v>2.2200000000000002E-3</c:v>
                </c:pt>
                <c:pt idx="5">
                  <c:v>0</c:v>
                </c:pt>
                <c:pt idx="6">
                  <c:v>6.1539999999999997E-2</c:v>
                </c:pt>
                <c:pt idx="7">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('9'!$B$15,'9'!$C$15,'9'!$E$15,'9'!$F$15,'9'!$H$15,'9'!$I$15,'9'!$K$15,'9'!$L$15)</c:f>
              <c:numCache>
                <c:formatCode>#,##0.0</c:formatCode>
                <c:ptCount val="8"/>
                <c:pt idx="0">
                  <c:v>1884.3742940000002</c:v>
                </c:pt>
                <c:pt idx="1">
                  <c:v>199.58506</c:v>
                </c:pt>
                <c:pt idx="2">
                  <c:v>1934.557971</c:v>
                </c:pt>
                <c:pt idx="3">
                  <c:v>176.28258199999999</c:v>
                </c:pt>
                <c:pt idx="4">
                  <c:v>1913.6498230000002</c:v>
                </c:pt>
                <c:pt idx="5">
                  <c:v>147.97635199999999</c:v>
                </c:pt>
                <c:pt idx="6">
                  <c:v>1822.9657100000002</c:v>
                </c:pt>
                <c:pt idx="7">
                  <c:v>173.859238</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('9'!$B$16,'9'!$C$16,'9'!$E$16,'9'!$F$16,'9'!$H$16,'9'!$I$16,'9'!$K$16,'9'!$L$16)</c:f>
              <c:numCache>
                <c:formatCode>#,##0.0</c:formatCode>
                <c:ptCount val="8"/>
                <c:pt idx="0">
                  <c:v>187.82756799999999</c:v>
                </c:pt>
                <c:pt idx="1">
                  <c:v>55.155070999999992</c:v>
                </c:pt>
                <c:pt idx="2">
                  <c:v>105.63128000000002</c:v>
                </c:pt>
                <c:pt idx="3">
                  <c:v>73.172199000000006</c:v>
                </c:pt>
                <c:pt idx="4">
                  <c:v>6.4757280000000002</c:v>
                </c:pt>
                <c:pt idx="5">
                  <c:v>0.72726000000000002</c:v>
                </c:pt>
                <c:pt idx="6">
                  <c:v>156.34973900000003</c:v>
                </c:pt>
                <c:pt idx="7">
                  <c:v>98.920593999999994</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('9'!$B$17,'9'!$C$17,'9'!$E$17,'9'!$F$17,'9'!$H$17,'9'!$I$17,'9'!$K$17,'9'!$L$17)</c:f>
              <c:numCache>
                <c:formatCode>#,##0.0</c:formatCode>
                <c:ptCount val="8"/>
                <c:pt idx="0">
                  <c:v>894.0583049999999</c:v>
                </c:pt>
                <c:pt idx="1">
                  <c:v>485.67324600000006</c:v>
                </c:pt>
                <c:pt idx="2">
                  <c:v>785.95373898339722</c:v>
                </c:pt>
                <c:pt idx="3">
                  <c:v>451.56510500000002</c:v>
                </c:pt>
                <c:pt idx="4">
                  <c:v>669.30345472861541</c:v>
                </c:pt>
                <c:pt idx="5">
                  <c:v>524.98757000000012</c:v>
                </c:pt>
                <c:pt idx="6">
                  <c:v>844.99910516773718</c:v>
                </c:pt>
                <c:pt idx="7">
                  <c:v>561.68512800000008</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('9'!$B$18,'9'!$C$18,'9'!$E$18,'9'!$F$18,'9'!$H$18,'9'!$I$18,'9'!$K$18,'9'!$L$18)</c:f>
              <c:numCache>
                <c:formatCode>#,##0.0</c:formatCode>
                <c:ptCount val="8"/>
                <c:pt idx="0">
                  <c:v>2619.4752099999996</c:v>
                </c:pt>
                <c:pt idx="1">
                  <c:v>1234.1526839999999</c:v>
                </c:pt>
                <c:pt idx="2">
                  <c:v>2436.9287380000019</c:v>
                </c:pt>
                <c:pt idx="3">
                  <c:v>1073.583991</c:v>
                </c:pt>
                <c:pt idx="4">
                  <c:v>2295.6388270000007</c:v>
                </c:pt>
                <c:pt idx="5">
                  <c:v>996.65977299999997</c:v>
                </c:pt>
                <c:pt idx="6">
                  <c:v>2408.2786019999999</c:v>
                </c:pt>
                <c:pt idx="7">
                  <c:v>1146.895687</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('9'!$B$19,'9'!$C$19,'9'!$E$19,'9'!$F$19,'9'!$H$19,'9'!$I$19,'9'!$K$19,'9'!$L$19)</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('9'!$B$20,'9'!$C$20,'9'!$E$20,'9'!$F$20,'9'!$H$20,'9'!$I$20,'9'!$K$20,'9'!$L$20)</c:f>
              <c:numCache>
                <c:formatCode>#,##0.0</c:formatCode>
                <c:ptCount val="8"/>
                <c:pt idx="0">
                  <c:v>20.535887000000006</c:v>
                </c:pt>
                <c:pt idx="1">
                  <c:v>4.7437170000000002</c:v>
                </c:pt>
                <c:pt idx="2">
                  <c:v>53.099435000000057</c:v>
                </c:pt>
                <c:pt idx="3">
                  <c:v>7.3769109999999998</c:v>
                </c:pt>
                <c:pt idx="4">
                  <c:v>37.723423000000025</c:v>
                </c:pt>
                <c:pt idx="5">
                  <c:v>9.2053219999999989</c:v>
                </c:pt>
                <c:pt idx="6">
                  <c:v>31.656920999999997</c:v>
                </c:pt>
                <c:pt idx="7">
                  <c:v>3.0859499999999995</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solidFill>
              <a:srgbClr val="EBE600"/>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('9'!$B$21,'9'!$C$21,'9'!$E$21,'9'!$F$21,'9'!$H$21,'9'!$I$21,'9'!$K$21,'9'!$L$21)</c:f>
              <c:numCache>
                <c:formatCode>#,##0.0</c:formatCode>
                <c:ptCount val="8"/>
                <c:pt idx="0">
                  <c:v>10881.714832170657</c:v>
                </c:pt>
                <c:pt idx="1">
                  <c:v>3855.9446908481668</c:v>
                </c:pt>
                <c:pt idx="2">
                  <c:v>5217.607946422967</c:v>
                </c:pt>
                <c:pt idx="3">
                  <c:v>2024.4622268053988</c:v>
                </c:pt>
                <c:pt idx="4">
                  <c:v>3915.2274148586398</c:v>
                </c:pt>
                <c:pt idx="5">
                  <c:v>1560.1431730371576</c:v>
                </c:pt>
                <c:pt idx="6">
                  <c:v>9867.1731575599151</c:v>
                </c:pt>
                <c:pt idx="7">
                  <c:v>4038.9815181092727</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104"/>
        <c:overlap val="100"/>
        <c:axId val="484034432"/>
        <c:axId val="484035968"/>
      </c:barChart>
      <c:catAx>
        <c:axId val="484034432"/>
        <c:scaling>
          <c:orientation val="minMax"/>
        </c:scaling>
        <c:delete val="0"/>
        <c:axPos val="b"/>
        <c:numFmt formatCode="General" sourceLinked="0"/>
        <c:majorTickMark val="none"/>
        <c:minorTickMark val="none"/>
        <c:tickLblPos val="nextTo"/>
        <c:txPr>
          <a:bodyPr/>
          <a:lstStyle/>
          <a:p>
            <a:pPr>
              <a:defRPr sz="900"/>
            </a:pPr>
            <a:endParaRPr lang="cs-CZ"/>
          </a:p>
        </c:txPr>
        <c:crossAx val="484035968"/>
        <c:crosses val="autoZero"/>
        <c:auto val="1"/>
        <c:lblAlgn val="ctr"/>
        <c:lblOffset val="100"/>
        <c:noMultiLvlLbl val="0"/>
      </c:catAx>
      <c:valAx>
        <c:axId val="4840359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40344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64B4-4EC7-B98F-E0BEFB0BE867}"/>
              </c:ext>
            </c:extLst>
          </c:dPt>
          <c:dPt>
            <c:idx val="1"/>
            <c:bubble3D val="0"/>
            <c:spPr>
              <a:solidFill>
                <a:schemeClr val="bg2">
                  <a:lumMod val="50000"/>
                </a:schemeClr>
              </a:solidFill>
            </c:spPr>
            <c:extLst>
              <c:ext xmlns:c16="http://schemas.microsoft.com/office/drawing/2014/chart" uri="{C3380CC4-5D6E-409C-BE32-E72D297353CC}">
                <c16:uniqueId val="{00000003-64B4-4EC7-B98F-E0BEFB0BE867}"/>
              </c:ext>
            </c:extLst>
          </c:dPt>
          <c:dPt>
            <c:idx val="2"/>
            <c:bubble3D val="0"/>
            <c:spPr>
              <a:solidFill>
                <a:schemeClr val="tx1"/>
              </a:solidFill>
            </c:spPr>
            <c:extLst>
              <c:ext xmlns:c16="http://schemas.microsoft.com/office/drawing/2014/chart" uri="{C3380CC4-5D6E-409C-BE32-E72D297353CC}">
                <c16:uniqueId val="{00000005-64B4-4EC7-B98F-E0BEFB0BE867}"/>
              </c:ext>
            </c:extLst>
          </c:dPt>
          <c:dPt>
            <c:idx val="6"/>
            <c:bubble3D val="0"/>
            <c:spPr>
              <a:solidFill>
                <a:srgbClr val="6E4932"/>
              </a:solidFill>
            </c:spPr>
            <c:extLst>
              <c:ext xmlns:c16="http://schemas.microsoft.com/office/drawing/2014/chart" uri="{C3380CC4-5D6E-409C-BE32-E72D297353CC}">
                <c16:uniqueId val="{00000007-64B4-4EC7-B98F-E0BEFB0BE867}"/>
              </c:ext>
            </c:extLst>
          </c:dPt>
          <c:dPt>
            <c:idx val="15"/>
            <c:bubble3D val="0"/>
            <c:spPr>
              <a:solidFill>
                <a:srgbClr val="EBE600"/>
              </a:solidFill>
            </c:spPr>
            <c:extLst>
              <c:ext xmlns:c16="http://schemas.microsoft.com/office/drawing/2014/chart" uri="{C3380CC4-5D6E-409C-BE32-E72D297353CC}">
                <c16:uniqueId val="{00000009-64B4-4EC7-B98F-E0BEFB0BE867}"/>
              </c:ext>
            </c:extLst>
          </c:dPt>
          <c:dLbls>
            <c:dLbl>
              <c:idx val="2"/>
              <c:numFmt formatCode="0.0%" sourceLinked="0"/>
              <c:spPr/>
              <c:txPr>
                <a:bodyPr/>
                <a:lstStyle/>
                <a:p>
                  <a:pPr>
                    <a:defRPr>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layout>
                <c:manualLayout>
                  <c:x val="-0.15322233358203055"/>
                  <c:y val="-1.5807058108804478E-2"/>
                </c:manualLayout>
              </c:layout>
              <c:tx>
                <c:rich>
                  <a:bodyPr/>
                  <a:lstStyle/>
                  <a:p>
                    <a:r>
                      <a:rPr lang="en-US"/>
                      <a:t>0,2%</a:t>
                    </a:r>
                  </a:p>
                </c:rich>
              </c:tx>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5298853528807044"/>
                  <c:y val="-8.3369363579046216E-2"/>
                </c:manualLayout>
              </c:layout>
              <c:numFmt formatCode="0.0%" sourceLinked="0"/>
              <c:spPr>
                <a:noFill/>
                <a:ln>
                  <a:noFill/>
                </a:ln>
                <a:effectLst/>
              </c:spPr>
              <c:txPr>
                <a:bodyPr wrap="square" lIns="38100" tIns="19050" rIns="38100" bIns="19050" anchor="ctr">
                  <a:spAutoFit/>
                </a:bodyPr>
                <a:lstStyle/>
                <a:p>
                  <a:pPr>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delete val="1"/>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0%" sourceLinked="0"/>
              <c:spPr>
                <a:noFill/>
                <a:ln>
                  <a:noFill/>
                </a:ln>
                <a:effectLst/>
              </c:spPr>
              <c:txPr>
                <a:bodyPr wrap="square" lIns="38100" tIns="19050" rIns="38100" bIns="19050" anchor="ctr">
                  <a:spAutoFit/>
                </a:bodyPr>
                <a:lstStyle/>
                <a:p>
                  <a:pPr>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'9'!$O$6:$O$21</c:f>
              <c:numCache>
                <c:formatCode>#,##0.0</c:formatCode>
                <c:ptCount val="16"/>
                <c:pt idx="0">
                  <c:v>12780.684266200002</c:v>
                </c:pt>
                <c:pt idx="1">
                  <c:v>1971.9887340000002</c:v>
                </c:pt>
                <c:pt idx="2">
                  <c:v>11105.674919000001</c:v>
                </c:pt>
                <c:pt idx="3">
                  <c:v>0</c:v>
                </c:pt>
                <c:pt idx="4">
                  <c:v>0</c:v>
                </c:pt>
                <c:pt idx="5">
                  <c:v>0</c:v>
                </c:pt>
                <c:pt idx="6">
                  <c:v>54526.170524000001</c:v>
                </c:pt>
                <c:pt idx="7">
                  <c:v>0</c:v>
                </c:pt>
                <c:pt idx="8">
                  <c:v>0</c:v>
                </c:pt>
                <c:pt idx="9">
                  <c:v>697.70323199999996</c:v>
                </c:pt>
                <c:pt idx="10">
                  <c:v>227.97512399999999</c:v>
                </c:pt>
                <c:pt idx="11">
                  <c:v>2023.9110490000003</c:v>
                </c:pt>
                <c:pt idx="12">
                  <c:v>4451.2921349999997</c:v>
                </c:pt>
                <c:pt idx="13">
                  <c:v>0</c:v>
                </c:pt>
                <c:pt idx="14">
                  <c:v>24.411899999999999</c:v>
                </c:pt>
                <c:pt idx="15">
                  <c:v>11479.531608799996</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#,##0.0</c:formatCode>
                <c:ptCount val="4"/>
                <c:pt idx="0">
                  <c:v>59488.960212192658</c:v>
                </c:pt>
                <c:pt idx="1">
                  <c:v>33644.328585982534</c:v>
                </c:pt>
                <c:pt idx="2">
                  <c:v>26174.235838832737</c:v>
                </c:pt>
                <c:pt idx="3">
                  <c:v>50850.496212854559</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#,##0.0</c:formatCode>
                <c:ptCount val="4"/>
                <c:pt idx="0">
                  <c:v>59760.732559635304</c:v>
                </c:pt>
                <c:pt idx="1">
                  <c:v>28691.951380999999</c:v>
                </c:pt>
                <c:pt idx="2">
                  <c:v>24455.017216056858</c:v>
                </c:pt>
                <c:pt idx="3">
                  <c:v>50025.228263199999</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#,##0.0</c:formatCode>
                <c:ptCount val="4"/>
                <c:pt idx="0">
                  <c:v>55738.276442370661</c:v>
                </c:pt>
                <c:pt idx="1">
                  <c:v>32691.522058406365</c:v>
                </c:pt>
                <c:pt idx="2">
                  <c:v>24933.225696087269</c:v>
                </c:pt>
                <c:pt idx="3">
                  <c:v>48288.491757727665</c:v>
                </c:pt>
              </c:numCache>
            </c:numRef>
          </c:val>
          <c:extLst>
            <c:ext xmlns:c16="http://schemas.microsoft.com/office/drawing/2014/chart" uri="{C3380CC4-5D6E-409C-BE32-E72D297353CC}">
              <c16:uniqueId val="{00000002-60D1-4FA4-8A90-31289B13B312}"/>
            </c:ext>
          </c:extLst>
        </c:ser>
        <c:dLbls>
          <c:showLegendKey val="0"/>
          <c:showVal val="0"/>
          <c:showCatName val="0"/>
          <c:showSerName val="0"/>
          <c:showPercent val="0"/>
          <c:showBubbleSize val="0"/>
        </c:dLbls>
        <c:gapWidth val="100"/>
        <c:overlap val="-10"/>
        <c:axId val="484505088"/>
        <c:axId val="484506624"/>
      </c:barChart>
      <c:catAx>
        <c:axId val="484505088"/>
        <c:scaling>
          <c:orientation val="minMax"/>
        </c:scaling>
        <c:delete val="0"/>
        <c:axPos val="b"/>
        <c:numFmt formatCode="General" sourceLinked="1"/>
        <c:majorTickMark val="none"/>
        <c:minorTickMark val="none"/>
        <c:tickLblPos val="low"/>
        <c:txPr>
          <a:bodyPr/>
          <a:lstStyle/>
          <a:p>
            <a:pPr>
              <a:defRPr sz="900"/>
            </a:pPr>
            <a:endParaRPr lang="cs-CZ"/>
          </a:p>
        </c:txPr>
        <c:crossAx val="484506624"/>
        <c:crosses val="autoZero"/>
        <c:auto val="1"/>
        <c:lblAlgn val="ctr"/>
        <c:lblOffset val="100"/>
        <c:noMultiLvlLbl val="0"/>
      </c:catAx>
      <c:valAx>
        <c:axId val="484506624"/>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48450508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'10.1'!$B$10:$E$10</c:f>
              <c:numCache>
                <c:formatCode>#,##0.0</c:formatCode>
                <c:ptCount val="4"/>
                <c:pt idx="0">
                  <c:v>37515.380295892712</c:v>
                </c:pt>
                <c:pt idx="1">
                  <c:v>16107.107529967652</c:v>
                </c:pt>
                <c:pt idx="2">
                  <c:v>10897.979106398205</c:v>
                </c:pt>
                <c:pt idx="3">
                  <c:v>29815.344053627974</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'10.1'!$B$11:$E$11</c:f>
              <c:numCache>
                <c:formatCode>#,##0.0</c:formatCode>
                <c:ptCount val="4"/>
                <c:pt idx="0">
                  <c:v>38066.415746806328</c:v>
                </c:pt>
                <c:pt idx="1">
                  <c:v>12383.216464000003</c:v>
                </c:pt>
                <c:pt idx="2">
                  <c:v>9710.8104489196248</c:v>
                </c:pt>
                <c:pt idx="3">
                  <c:v>28901.762231721135</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'10.1'!$B$12:$E$12</c:f>
              <c:numCache>
                <c:formatCode>#,##0.0</c:formatCode>
                <c:ptCount val="4"/>
                <c:pt idx="0">
                  <c:v>34335.509213444333</c:v>
                </c:pt>
                <c:pt idx="1">
                  <c:v>15752.549517958016</c:v>
                </c:pt>
                <c:pt idx="2">
                  <c:v>10011.144466085221</c:v>
                </c:pt>
                <c:pt idx="3">
                  <c:v>27444.289035825866</c:v>
                </c:pt>
              </c:numCache>
            </c:numRef>
          </c:val>
          <c:extLst>
            <c:ext xmlns:c16="http://schemas.microsoft.com/office/drawing/2014/chart" uri="{C3380CC4-5D6E-409C-BE32-E72D297353CC}">
              <c16:uniqueId val="{00000002-3B03-45FB-A5FA-CD79BCEC54C0}"/>
            </c:ext>
          </c:extLst>
        </c:ser>
        <c:dLbls>
          <c:showLegendKey val="0"/>
          <c:showVal val="0"/>
          <c:showCatName val="0"/>
          <c:showSerName val="0"/>
          <c:showPercent val="0"/>
          <c:showBubbleSize val="0"/>
        </c:dLbls>
        <c:gapWidth val="100"/>
        <c:overlap val="-10"/>
        <c:axId val="484226944"/>
        <c:axId val="484228480"/>
      </c:barChart>
      <c:catAx>
        <c:axId val="484226944"/>
        <c:scaling>
          <c:orientation val="minMax"/>
        </c:scaling>
        <c:delete val="0"/>
        <c:axPos val="b"/>
        <c:numFmt formatCode="General" sourceLinked="1"/>
        <c:majorTickMark val="none"/>
        <c:minorTickMark val="none"/>
        <c:tickLblPos val="low"/>
        <c:txPr>
          <a:bodyPr/>
          <a:lstStyle/>
          <a:p>
            <a:pPr>
              <a:defRPr sz="900"/>
            </a:pPr>
            <a:endParaRPr lang="cs-CZ"/>
          </a:p>
        </c:txPr>
        <c:crossAx val="484228480"/>
        <c:crosses val="autoZero"/>
        <c:auto val="1"/>
        <c:lblAlgn val="ctr"/>
        <c:lblOffset val="100"/>
        <c:noMultiLvlLbl val="0"/>
      </c:catAx>
      <c:valAx>
        <c:axId val="484228480"/>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484226944"/>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tepla </a:t>
            </a:r>
            <a:r>
              <a:rPr lang="cs-CZ" sz="1000"/>
              <a:t>a dodávky tepla </a:t>
            </a:r>
            <a:r>
              <a:rPr lang="en-US" sz="1000"/>
              <a:t>[</a:t>
            </a:r>
            <a:r>
              <a:rPr lang="cs-CZ" sz="1000"/>
              <a:t>TJ</a:t>
            </a:r>
            <a:r>
              <a:rPr lang="en-US" sz="1000"/>
              <a:t>]</a:t>
            </a:r>
          </a:p>
        </c:rich>
      </c:tx>
      <c:overlay val="0"/>
    </c:title>
    <c:autoTitleDeleted val="0"/>
    <c:plotArea>
      <c:layout/>
      <c:lineChart>
        <c:grouping val="standard"/>
        <c:varyColors val="0"/>
        <c:ser>
          <c:idx val="0"/>
          <c:order val="0"/>
          <c:tx>
            <c:strRef>
              <c:f>'10.2'!$A$4</c:f>
              <c:strCache>
                <c:ptCount val="1"/>
                <c:pt idx="0">
                  <c:v>Výroba tepla brutto 2017</c:v>
                </c:pt>
              </c:strCache>
            </c:strRef>
          </c:tx>
          <c:marker>
            <c:symbol val="none"/>
          </c:marker>
          <c:val>
            <c:numRef>
              <c:f>'10.2'!$B$4:$M$4</c:f>
              <c:numCache>
                <c:formatCode>#,##0.0</c:formatCode>
                <c:ptCount val="12"/>
                <c:pt idx="0">
                  <c:v>24788.310393373285</c:v>
                </c:pt>
                <c:pt idx="1">
                  <c:v>18586.621589009519</c:v>
                </c:pt>
                <c:pt idx="2">
                  <c:v>16114.028229809854</c:v>
                </c:pt>
                <c:pt idx="3">
                  <c:v>14165.704311425608</c:v>
                </c:pt>
                <c:pt idx="4">
                  <c:v>11027.10214143502</c:v>
                </c:pt>
                <c:pt idx="5">
                  <c:v>8451.5221331219091</c:v>
                </c:pt>
                <c:pt idx="6">
                  <c:v>7792.2814671303076</c:v>
                </c:pt>
                <c:pt idx="7">
                  <c:v>8047.8060840730504</c:v>
                </c:pt>
                <c:pt idx="8">
                  <c:v>10334.148287629379</c:v>
                </c:pt>
                <c:pt idx="9">
                  <c:v>13439.8400786274</c:v>
                </c:pt>
                <c:pt idx="10">
                  <c:v>17328.302735294419</c:v>
                </c:pt>
                <c:pt idx="11">
                  <c:v>20082.353398932741</c:v>
                </c:pt>
              </c:numCache>
            </c:numRef>
          </c:val>
          <c:smooth val="0"/>
          <c:extLst>
            <c:ext xmlns:c16="http://schemas.microsoft.com/office/drawing/2014/chart" uri="{C3380CC4-5D6E-409C-BE32-E72D297353CC}">
              <c16:uniqueId val="{00000000-EC6C-4268-AFAA-314D6B11CB3C}"/>
            </c:ext>
          </c:extLst>
        </c:ser>
        <c:ser>
          <c:idx val="4"/>
          <c:order val="1"/>
          <c:tx>
            <c:strRef>
              <c:f>'10.2'!$A$5</c:f>
              <c:strCache>
                <c:ptCount val="1"/>
                <c:pt idx="0">
                  <c:v>Výroba tepla brutto 2018</c:v>
                </c:pt>
              </c:strCache>
            </c:strRef>
          </c:tx>
          <c:marker>
            <c:symbol val="none"/>
          </c:marker>
          <c:val>
            <c:numRef>
              <c:f>'10.2'!$B$5:$M$5</c:f>
              <c:numCache>
                <c:formatCode>#,##0.0</c:formatCode>
                <c:ptCount val="12"/>
                <c:pt idx="0">
                  <c:v>20205.678532418846</c:v>
                </c:pt>
                <c:pt idx="1">
                  <c:v>19893.195886910842</c:v>
                </c:pt>
                <c:pt idx="2">
                  <c:v>19661.85814030562</c:v>
                </c:pt>
                <c:pt idx="3">
                  <c:v>11151.742550999999</c:v>
                </c:pt>
                <c:pt idx="4">
                  <c:v>9169.3785859999989</c:v>
                </c:pt>
                <c:pt idx="5">
                  <c:v>8370.8302440000007</c:v>
                </c:pt>
                <c:pt idx="6">
                  <c:v>7963.7059086828503</c:v>
                </c:pt>
                <c:pt idx="7">
                  <c:v>7785.5182982328561</c:v>
                </c:pt>
                <c:pt idx="8">
                  <c:v>8705.7930091411508</c:v>
                </c:pt>
                <c:pt idx="9">
                  <c:v>13135.881975999997</c:v>
                </c:pt>
                <c:pt idx="10">
                  <c:v>16757.239725800006</c:v>
                </c:pt>
                <c:pt idx="11">
                  <c:v>20132.106561399996</c:v>
                </c:pt>
              </c:numCache>
            </c:numRef>
          </c:val>
          <c:smooth val="0"/>
          <c:extLst>
            <c:ext xmlns:c16="http://schemas.microsoft.com/office/drawing/2014/chart" uri="{C3380CC4-5D6E-409C-BE32-E72D297353CC}">
              <c16:uniqueId val="{00000000-F72C-4282-81E6-D0FBEDABB315}"/>
            </c:ext>
          </c:extLst>
        </c:ser>
        <c:ser>
          <c:idx val="1"/>
          <c:order val="2"/>
          <c:tx>
            <c:strRef>
              <c:f>'10.2'!$A$6</c:f>
              <c:strCache>
                <c:ptCount val="1"/>
                <c:pt idx="0">
                  <c:v>Výroba tepla brutto 2019</c:v>
                </c:pt>
              </c:strCache>
            </c:strRef>
          </c:tx>
          <c:marker>
            <c:symbol val="none"/>
          </c:marker>
          <c:val>
            <c:numRef>
              <c:f>'10.2'!$B$6:$M$6</c:f>
              <c:numCache>
                <c:formatCode>#,##0.0</c:formatCode>
                <c:ptCount val="12"/>
                <c:pt idx="0">
                  <c:v>22033.90338338595</c:v>
                </c:pt>
                <c:pt idx="1">
                  <c:v>17586.851785445389</c:v>
                </c:pt>
                <c:pt idx="2">
                  <c:v>16117.52127353932</c:v>
                </c:pt>
                <c:pt idx="3">
                  <c:v>12673.992378929666</c:v>
                </c:pt>
                <c:pt idx="4">
                  <c:v>11924.189397778768</c:v>
                </c:pt>
                <c:pt idx="5">
                  <c:v>8093.3402816979269</c:v>
                </c:pt>
                <c:pt idx="6">
                  <c:v>7542.3717434554374</c:v>
                </c:pt>
                <c:pt idx="7">
                  <c:v>7899.918807016682</c:v>
                </c:pt>
                <c:pt idx="8">
                  <c:v>9490.9351456151489</c:v>
                </c:pt>
                <c:pt idx="9">
                  <c:v>13216.439156532744</c:v>
                </c:pt>
                <c:pt idx="10">
                  <c:v>16131.596024253282</c:v>
                </c:pt>
                <c:pt idx="11">
                  <c:v>18940.456576941637</c:v>
                </c:pt>
              </c:numCache>
            </c:numRef>
          </c:val>
          <c:smooth val="0"/>
          <c:extLst>
            <c:ext xmlns:c16="http://schemas.microsoft.com/office/drawing/2014/chart" uri="{C3380CC4-5D6E-409C-BE32-E72D297353CC}">
              <c16:uniqueId val="{00000001-EC6C-4268-AFAA-314D6B11CB3C}"/>
            </c:ext>
          </c:extLst>
        </c:ser>
        <c:ser>
          <c:idx val="2"/>
          <c:order val="3"/>
          <c:tx>
            <c:strRef>
              <c:f>'10.2'!$A$9</c:f>
              <c:strCache>
                <c:ptCount val="1"/>
                <c:pt idx="0">
                  <c:v>Dodávky tepla 2017</c:v>
                </c:pt>
              </c:strCache>
            </c:strRef>
          </c:tx>
          <c:marker>
            <c:symbol val="none"/>
          </c:marker>
          <c:val>
            <c:numRef>
              <c:f>'10.2'!$B$9:$M$9</c:f>
              <c:numCache>
                <c:formatCode>#,##0.0</c:formatCode>
                <c:ptCount val="12"/>
                <c:pt idx="0">
                  <c:v>16478.585341766986</c:v>
                </c:pt>
                <c:pt idx="1">
                  <c:v>11654.297915777555</c:v>
                </c:pt>
                <c:pt idx="2">
                  <c:v>9382.4970383481668</c:v>
                </c:pt>
                <c:pt idx="3">
                  <c:v>7848.0876669973004</c:v>
                </c:pt>
                <c:pt idx="4">
                  <c:v>5063.304654542354</c:v>
                </c:pt>
                <c:pt idx="5">
                  <c:v>3195.7152084279996</c:v>
                </c:pt>
                <c:pt idx="6">
                  <c:v>3008.9855368119997</c:v>
                </c:pt>
                <c:pt idx="7">
                  <c:v>3098.8329124330003</c:v>
                </c:pt>
                <c:pt idx="8">
                  <c:v>4790.1606571532038</c:v>
                </c:pt>
                <c:pt idx="9">
                  <c:v>7070.3964402386573</c:v>
                </c:pt>
                <c:pt idx="10">
                  <c:v>10313.596333714657</c:v>
                </c:pt>
                <c:pt idx="11">
                  <c:v>12431.351279674658</c:v>
                </c:pt>
              </c:numCache>
            </c:numRef>
          </c:val>
          <c:smooth val="0"/>
          <c:extLst>
            <c:ext xmlns:c16="http://schemas.microsoft.com/office/drawing/2014/chart" uri="{C3380CC4-5D6E-409C-BE32-E72D297353CC}">
              <c16:uniqueId val="{00000002-EC6C-4268-AFAA-314D6B11CB3C}"/>
            </c:ext>
          </c:extLst>
        </c:ser>
        <c:ser>
          <c:idx val="5"/>
          <c:order val="4"/>
          <c:tx>
            <c:strRef>
              <c:f>'10.2'!$A$10</c:f>
              <c:strCache>
                <c:ptCount val="1"/>
                <c:pt idx="0">
                  <c:v>Dodávky tepla 2018</c:v>
                </c:pt>
              </c:strCache>
            </c:strRef>
          </c:tx>
          <c:marker>
            <c:symbol val="none"/>
          </c:marker>
          <c:val>
            <c:numRef>
              <c:f>'10.2'!$B$10:$M$10</c:f>
              <c:numCache>
                <c:formatCode>#,##0.0</c:formatCode>
                <c:ptCount val="12"/>
                <c:pt idx="0">
                  <c:v>12399.469117099547</c:v>
                </c:pt>
                <c:pt idx="1">
                  <c:v>13089.190347299895</c:v>
                </c:pt>
                <c:pt idx="2">
                  <c:v>12577.75628240689</c:v>
                </c:pt>
                <c:pt idx="3">
                  <c:v>5469.9709170000006</c:v>
                </c:pt>
                <c:pt idx="4">
                  <c:v>3745.643223</c:v>
                </c:pt>
                <c:pt idx="5">
                  <c:v>3167.6023240000009</c:v>
                </c:pt>
                <c:pt idx="6">
                  <c:v>3045.9114672031033</c:v>
                </c:pt>
                <c:pt idx="7">
                  <c:v>3001.409038881693</c:v>
                </c:pt>
                <c:pt idx="8">
                  <c:v>3663.4899428348285</c:v>
                </c:pt>
                <c:pt idx="9">
                  <c:v>6799.0420395803776</c:v>
                </c:pt>
                <c:pt idx="10">
                  <c:v>9836.4189610698304</c:v>
                </c:pt>
                <c:pt idx="11">
                  <c:v>12266.301231070929</c:v>
                </c:pt>
              </c:numCache>
            </c:numRef>
          </c:val>
          <c:smooth val="0"/>
          <c:extLst>
            <c:ext xmlns:c16="http://schemas.microsoft.com/office/drawing/2014/chart" uri="{C3380CC4-5D6E-409C-BE32-E72D297353CC}">
              <c16:uniqueId val="{00000001-F72C-4282-81E6-D0FBEDABB315}"/>
            </c:ext>
          </c:extLst>
        </c:ser>
        <c:ser>
          <c:idx val="3"/>
          <c:order val="5"/>
          <c:tx>
            <c:strRef>
              <c:f>'10.2'!$A$11</c:f>
              <c:strCache>
                <c:ptCount val="1"/>
                <c:pt idx="0">
                  <c:v>Dodávky tepla 2019</c:v>
                </c:pt>
              </c:strCache>
            </c:strRef>
          </c:tx>
          <c:marker>
            <c:symbol val="none"/>
          </c:marker>
          <c:val>
            <c:numRef>
              <c:f>'10.2'!$B$11:$M$11</c:f>
              <c:numCache>
                <c:formatCode>#,##0.0</c:formatCode>
                <c:ptCount val="12"/>
                <c:pt idx="0">
                  <c:v>14025.466891588281</c:v>
                </c:pt>
                <c:pt idx="1">
                  <c:v>10928.105871725391</c:v>
                </c:pt>
                <c:pt idx="2">
                  <c:v>9381.9364501306627</c:v>
                </c:pt>
                <c:pt idx="3">
                  <c:v>6649.3846141367931</c:v>
                </c:pt>
                <c:pt idx="4">
                  <c:v>6013.3056877347135</c:v>
                </c:pt>
                <c:pt idx="5">
                  <c:v>3089.8592160865105</c:v>
                </c:pt>
                <c:pt idx="6">
                  <c:v>2989.0287317909433</c:v>
                </c:pt>
                <c:pt idx="7">
                  <c:v>2988.3437358818946</c:v>
                </c:pt>
                <c:pt idx="8">
                  <c:v>4033.7719984123828</c:v>
                </c:pt>
                <c:pt idx="9">
                  <c:v>6841.0531738455757</c:v>
                </c:pt>
                <c:pt idx="10">
                  <c:v>9176.2894109238568</c:v>
                </c:pt>
                <c:pt idx="11">
                  <c:v>11426.946451056432</c:v>
                </c:pt>
              </c:numCache>
            </c:numRef>
          </c:val>
          <c:smooth val="0"/>
          <c:extLst>
            <c:ext xmlns:c16="http://schemas.microsoft.com/office/drawing/2014/chart" uri="{C3380CC4-5D6E-409C-BE32-E72D297353CC}">
              <c16:uniqueId val="{00000003-EC6C-4268-AFAA-314D6B11CB3C}"/>
            </c:ext>
          </c:extLst>
        </c:ser>
        <c:dLbls>
          <c:showLegendKey val="0"/>
          <c:showVal val="0"/>
          <c:showCatName val="0"/>
          <c:showSerName val="0"/>
          <c:showPercent val="0"/>
          <c:showBubbleSize val="0"/>
        </c:dLbls>
        <c:smooth val="0"/>
        <c:axId val="484375168"/>
        <c:axId val="484397440"/>
      </c:lineChart>
      <c:catAx>
        <c:axId val="484375168"/>
        <c:scaling>
          <c:orientation val="minMax"/>
        </c:scaling>
        <c:delete val="0"/>
        <c:axPos val="b"/>
        <c:numFmt formatCode="General" sourceLinked="0"/>
        <c:majorTickMark val="none"/>
        <c:minorTickMark val="none"/>
        <c:tickLblPos val="nextTo"/>
        <c:crossAx val="484397440"/>
        <c:crosses val="autoZero"/>
        <c:auto val="1"/>
        <c:lblAlgn val="ctr"/>
        <c:lblOffset val="100"/>
        <c:noMultiLvlLbl val="0"/>
      </c:catAx>
      <c:valAx>
        <c:axId val="484397440"/>
        <c:scaling>
          <c:orientation val="minMax"/>
        </c:scaling>
        <c:delete val="0"/>
        <c:axPos val="l"/>
        <c:majorGridlines/>
        <c:numFmt formatCode="#,##0" sourceLinked="0"/>
        <c:majorTickMark val="out"/>
        <c:minorTickMark val="none"/>
        <c:tickLblPos val="nextTo"/>
        <c:spPr>
          <a:ln>
            <a:noFill/>
          </a:ln>
        </c:spPr>
        <c:crossAx val="484375168"/>
        <c:crosses val="autoZero"/>
        <c:crossBetween val="between"/>
      </c:valAx>
    </c:plotArea>
    <c:legend>
      <c:legendPos val="b"/>
      <c:layout>
        <c:manualLayout>
          <c:xMode val="edge"/>
          <c:yMode val="edge"/>
          <c:x val="0"/>
          <c:y val="0.79408570541593926"/>
          <c:w val="1"/>
          <c:h val="0.1396234719762192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Meziroční změna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'10.2'!$A$8</c:f>
              <c:strCache>
                <c:ptCount val="1"/>
                <c:pt idx="0">
                  <c:v>Meziroční změna-výroba tepla brutto</c:v>
                </c:pt>
              </c:strCache>
            </c:strRef>
          </c:tx>
          <c:invertIfNegative val="0"/>
          <c:val>
            <c:numRef>
              <c:f>'10.2'!$B$8:$M$8</c:f>
              <c:numCache>
                <c:formatCode>0.0%</c:formatCode>
                <c:ptCount val="12"/>
                <c:pt idx="0">
                  <c:v>9.0480745204068402E-2</c:v>
                </c:pt>
                <c:pt idx="1">
                  <c:v>-0.1159363289124882</c:v>
                </c:pt>
                <c:pt idx="2">
                  <c:v>-0.18026459358389041</c:v>
                </c:pt>
                <c:pt idx="3">
                  <c:v>0.13650331515169023</c:v>
                </c:pt>
                <c:pt idx="4">
                  <c:v>0.3004359331378107</c:v>
                </c:pt>
                <c:pt idx="5">
                  <c:v>-3.3149634410633469E-2</c:v>
                </c:pt>
                <c:pt idx="6">
                  <c:v>-5.290679616483969E-2</c:v>
                </c:pt>
                <c:pt idx="7">
                  <c:v>1.4694013218078537E-2</c:v>
                </c:pt>
                <c:pt idx="8">
                  <c:v>9.0186170938086022E-2</c:v>
                </c:pt>
                <c:pt idx="9">
                  <c:v>6.1326053842391225E-3</c:v>
                </c:pt>
                <c:pt idx="10">
                  <c:v>-3.7335725440715735E-2</c:v>
                </c:pt>
                <c:pt idx="11">
                  <c:v>-5.9191519815574217E-2</c:v>
                </c:pt>
              </c:numCache>
            </c:numRef>
          </c:val>
          <c:extLst>
            <c:ext xmlns:c16="http://schemas.microsoft.com/office/drawing/2014/chart" uri="{C3380CC4-5D6E-409C-BE32-E72D297353CC}">
              <c16:uniqueId val="{00000000-DD71-4267-BCC9-0ED9F1BA0328}"/>
            </c:ext>
          </c:extLst>
        </c:ser>
        <c:ser>
          <c:idx val="1"/>
          <c:order val="1"/>
          <c:tx>
            <c:strRef>
              <c:f>'10.2'!$A$13</c:f>
              <c:strCache>
                <c:ptCount val="1"/>
                <c:pt idx="0">
                  <c:v>Meziroční změna-dodávky tepla</c:v>
                </c:pt>
              </c:strCache>
            </c:strRef>
          </c:tx>
          <c:invertIfNegative val="0"/>
          <c:val>
            <c:numRef>
              <c:f>'10.2'!$B$13:$M$13</c:f>
              <c:numCache>
                <c:formatCode>0.0%</c:formatCode>
                <c:ptCount val="12"/>
                <c:pt idx="0">
                  <c:v>0.13113446705927068</c:v>
                </c:pt>
                <c:pt idx="1">
                  <c:v>-0.16510451893766701</c:v>
                </c:pt>
                <c:pt idx="2">
                  <c:v>-0.25408504987064928</c:v>
                </c:pt>
                <c:pt idx="3">
                  <c:v>0.21561608188287054</c:v>
                </c:pt>
                <c:pt idx="4">
                  <c:v>0.60541336420142899</c:v>
                </c:pt>
                <c:pt idx="5">
                  <c:v>-2.4543203332202862E-2</c:v>
                </c:pt>
                <c:pt idx="6">
                  <c:v>-1.8675111218643629E-2</c:v>
                </c:pt>
                <c:pt idx="7">
                  <c:v>-4.353056457998293E-3</c:v>
                </c:pt>
                <c:pt idx="8">
                  <c:v>0.10107358321039309</c:v>
                </c:pt>
                <c:pt idx="9">
                  <c:v>6.1789784532338158E-3</c:v>
                </c:pt>
                <c:pt idx="10">
                  <c:v>-6.7110759795674296E-2</c:v>
                </c:pt>
                <c:pt idx="11">
                  <c:v>-6.8427699940091541E-2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100"/>
        <c:overlap val="-10"/>
        <c:axId val="484419456"/>
        <c:axId val="484420992"/>
      </c:barChart>
      <c:catAx>
        <c:axId val="484419456"/>
        <c:scaling>
          <c:orientation val="minMax"/>
        </c:scaling>
        <c:delete val="0"/>
        <c:axPos val="b"/>
        <c:numFmt formatCode="General" sourceLinked="1"/>
        <c:majorTickMark val="none"/>
        <c:minorTickMark val="none"/>
        <c:tickLblPos val="low"/>
        <c:txPr>
          <a:bodyPr/>
          <a:lstStyle/>
          <a:p>
            <a:pPr>
              <a:defRPr sz="900"/>
            </a:pPr>
            <a:endParaRPr lang="cs-CZ"/>
          </a:p>
        </c:txPr>
        <c:crossAx val="484420992"/>
        <c:crosses val="autoZero"/>
        <c:auto val="1"/>
        <c:lblAlgn val="ctr"/>
        <c:lblOffset val="100"/>
        <c:noMultiLvlLbl val="0"/>
      </c:catAx>
      <c:valAx>
        <c:axId val="4844209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4419456"/>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17AD-4C32-A977-A6AB01219E51}"/>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17AD-4C32-A977-A6AB01219E51}"/>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17AD-4C32-A977-A6AB01219E51}"/>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17AD-4C32-A977-A6AB01219E51}"/>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17AD-4C32-A977-A6AB01219E51}"/>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17AD-4C32-A977-A6AB01219E51}"/>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17AD-4C32-A977-A6AB01219E51}"/>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17AD-4C32-A977-A6AB01219E51}"/>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17AD-4C32-A977-A6AB01219E51}"/>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17AD-4C32-A977-A6AB01219E51}"/>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17AD-4C32-A977-A6AB01219E51}"/>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17AD-4C32-A977-A6AB01219E51}"/>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17AD-4C32-A977-A6AB01219E51}"/>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17AD-4C32-A977-A6AB01219E51}"/>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17AD-4C32-A977-A6AB01219E51}"/>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17AD-4C32-A977-A6AB01219E51}"/>
            </c:ext>
          </c:extLst>
        </c:ser>
        <c:dLbls>
          <c:showLegendKey val="0"/>
          <c:showVal val="0"/>
          <c:showCatName val="0"/>
          <c:showSerName val="0"/>
          <c:showPercent val="0"/>
          <c:showBubbleSize val="0"/>
        </c:dLbls>
        <c:gapWidth val="150"/>
        <c:axId val="484629504"/>
        <c:axId val="484631296"/>
      </c:barChart>
      <c:catAx>
        <c:axId val="484629504"/>
        <c:scaling>
          <c:orientation val="minMax"/>
        </c:scaling>
        <c:delete val="1"/>
        <c:axPos val="b"/>
        <c:numFmt formatCode="General" sourceLinked="1"/>
        <c:majorTickMark val="out"/>
        <c:minorTickMark val="none"/>
        <c:tickLblPos val="nextTo"/>
        <c:crossAx val="484631296"/>
        <c:crosses val="autoZero"/>
        <c:auto val="1"/>
        <c:lblAlgn val="ctr"/>
        <c:lblOffset val="100"/>
        <c:noMultiLvlLbl val="0"/>
      </c:catAx>
      <c:valAx>
        <c:axId val="484631296"/>
        <c:scaling>
          <c:orientation val="minMax"/>
        </c:scaling>
        <c:delete val="1"/>
        <c:axPos val="l"/>
        <c:numFmt formatCode="0.0" sourceLinked="1"/>
        <c:majorTickMark val="out"/>
        <c:minorTickMark val="none"/>
        <c:tickLblPos val="nextTo"/>
        <c:crossAx val="484629504"/>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E580-4C7F-B4BE-E4B542DD1271}"/>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E580-4C7F-B4BE-E4B542DD1271}"/>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E580-4C7F-B4BE-E4B542DD1271}"/>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E580-4C7F-B4BE-E4B542DD1271}"/>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E580-4C7F-B4BE-E4B542DD1271}"/>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E580-4C7F-B4BE-E4B542DD1271}"/>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E580-4C7F-B4BE-E4B542DD1271}"/>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E580-4C7F-B4BE-E4B542DD1271}"/>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E580-4C7F-B4BE-E4B542DD1271}"/>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E580-4C7F-B4BE-E4B542DD1271}"/>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E580-4C7F-B4BE-E4B542DD1271}"/>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E580-4C7F-B4BE-E4B542DD1271}"/>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E580-4C7F-B4BE-E4B542DD1271}"/>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E580-4C7F-B4BE-E4B542DD1271}"/>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E580-4C7F-B4BE-E4B542DD1271}"/>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E580-4C7F-B4BE-E4B542DD1271}"/>
            </c:ext>
          </c:extLst>
        </c:ser>
        <c:dLbls>
          <c:showLegendKey val="0"/>
          <c:showVal val="0"/>
          <c:showCatName val="0"/>
          <c:showSerName val="0"/>
          <c:showPercent val="0"/>
          <c:showBubbleSize val="0"/>
        </c:dLbls>
        <c:gapWidth val="150"/>
        <c:axId val="484772096"/>
        <c:axId val="484790272"/>
      </c:barChart>
      <c:catAx>
        <c:axId val="484772096"/>
        <c:scaling>
          <c:orientation val="minMax"/>
        </c:scaling>
        <c:delete val="1"/>
        <c:axPos val="b"/>
        <c:numFmt formatCode="General" sourceLinked="1"/>
        <c:majorTickMark val="out"/>
        <c:minorTickMark val="none"/>
        <c:tickLblPos val="nextTo"/>
        <c:crossAx val="484790272"/>
        <c:crosses val="autoZero"/>
        <c:auto val="1"/>
        <c:lblAlgn val="ctr"/>
        <c:lblOffset val="100"/>
        <c:noMultiLvlLbl val="0"/>
      </c:catAx>
      <c:valAx>
        <c:axId val="484790272"/>
        <c:scaling>
          <c:orientation val="minMax"/>
        </c:scaling>
        <c:delete val="1"/>
        <c:axPos val="l"/>
        <c:numFmt formatCode="0.0" sourceLinked="1"/>
        <c:majorTickMark val="out"/>
        <c:minorTickMark val="none"/>
        <c:tickLblPos val="nextTo"/>
        <c:crossAx val="484772096"/>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B3F6-45BD-89B4-A4413705E4C3}"/>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B3F6-45BD-89B4-A4413705E4C3}"/>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B3F6-45BD-89B4-A4413705E4C3}"/>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B3F6-45BD-89B4-A4413705E4C3}"/>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B3F6-45BD-89B4-A4413705E4C3}"/>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B3F6-45BD-89B4-A4413705E4C3}"/>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B3F6-45BD-89B4-A4413705E4C3}"/>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B3F6-45BD-89B4-A4413705E4C3}"/>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B3F6-45BD-89B4-A4413705E4C3}"/>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B3F6-45BD-89B4-A4413705E4C3}"/>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B3F6-45BD-89B4-A4413705E4C3}"/>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B3F6-45BD-89B4-A4413705E4C3}"/>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B3F6-45BD-89B4-A4413705E4C3}"/>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B3F6-45BD-89B4-A4413705E4C3}"/>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B3F6-45BD-89B4-A4413705E4C3}"/>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B3F6-45BD-89B4-A4413705E4C3}"/>
            </c:ext>
          </c:extLst>
        </c:ser>
        <c:dLbls>
          <c:showLegendKey val="0"/>
          <c:showVal val="0"/>
          <c:showCatName val="0"/>
          <c:showSerName val="0"/>
          <c:showPercent val="0"/>
          <c:showBubbleSize val="0"/>
        </c:dLbls>
        <c:gapWidth val="150"/>
        <c:axId val="405571840"/>
        <c:axId val="405581824"/>
      </c:barChart>
      <c:catAx>
        <c:axId val="405571840"/>
        <c:scaling>
          <c:orientation val="minMax"/>
        </c:scaling>
        <c:delete val="1"/>
        <c:axPos val="b"/>
        <c:numFmt formatCode="General" sourceLinked="1"/>
        <c:majorTickMark val="out"/>
        <c:minorTickMark val="none"/>
        <c:tickLblPos val="nextTo"/>
        <c:crossAx val="405581824"/>
        <c:crosses val="autoZero"/>
        <c:auto val="1"/>
        <c:lblAlgn val="ctr"/>
        <c:lblOffset val="100"/>
        <c:noMultiLvlLbl val="0"/>
      </c:catAx>
      <c:valAx>
        <c:axId val="405581824"/>
        <c:scaling>
          <c:orientation val="minMax"/>
        </c:scaling>
        <c:delete val="1"/>
        <c:axPos val="l"/>
        <c:numFmt formatCode="0.0" sourceLinked="1"/>
        <c:majorTickMark val="out"/>
        <c:minorTickMark val="none"/>
        <c:tickLblPos val="nextTo"/>
        <c:crossAx val="405571840"/>
        <c:crosses val="autoZero"/>
        <c:crossBetween val="between"/>
      </c:valAx>
      <c:spPr>
        <a:noFill/>
      </c:spPr>
    </c:plotArea>
    <c:legend>
      <c:legendPos val="r"/>
      <c:layout>
        <c:manualLayout>
          <c:xMode val="edge"/>
          <c:yMode val="edge"/>
          <c:x val="0"/>
          <c:y val="0"/>
          <c:w val="1"/>
          <c:h val="0.98"/>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1952452842224449"/>
          <c:w val="0.37940418275741011"/>
          <c:h val="0.7540067829586139"/>
        </c:manualLayout>
      </c:layout>
      <c:doughnutChart>
        <c:varyColors val="1"/>
        <c:ser>
          <c:idx val="0"/>
          <c:order val="0"/>
          <c:dPt>
            <c:idx val="1"/>
            <c:bubble3D val="0"/>
            <c:spPr>
              <a:solidFill>
                <a:schemeClr val="tx1"/>
              </a:solidFill>
            </c:spPr>
            <c:extLst>
              <c:ext xmlns:c16="http://schemas.microsoft.com/office/drawing/2014/chart" uri="{C3380CC4-5D6E-409C-BE32-E72D297353CC}">
                <c16:uniqueId val="{00000001-3BE2-448C-9EA2-7552889CB878}"/>
              </c:ext>
            </c:extLst>
          </c:dPt>
          <c:dPt>
            <c:idx val="4"/>
            <c:bubble3D val="0"/>
            <c:spPr>
              <a:solidFill>
                <a:srgbClr val="6E4932"/>
              </a:solidFill>
            </c:spPr>
            <c:extLst>
              <c:ext xmlns:c16="http://schemas.microsoft.com/office/drawing/2014/chart" uri="{C3380CC4-5D6E-409C-BE32-E72D297353CC}">
                <c16:uniqueId val="{00000003-3BE2-448C-9EA2-7552889CB878}"/>
              </c:ext>
            </c:extLst>
          </c:dPt>
          <c:dLbls>
            <c:dLbl>
              <c:idx val="0"/>
              <c:layout>
                <c:manualLayout>
                  <c:x val="0.13502516007155158"/>
                  <c:y val="-0.12944605293120837"/>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E2-448C-9EA2-7552889CB878}"/>
                </c:ext>
              </c:extLst>
            </c:dLbl>
            <c:dLbl>
              <c:idx val="1"/>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1-3BE2-448C-9EA2-7552889CB878}"/>
                </c:ext>
              </c:extLst>
            </c:dLbl>
            <c:dLbl>
              <c:idx val="2"/>
              <c:layout>
                <c:manualLayout>
                  <c:x val="0.13526422254543022"/>
                  <c:y val="9.8244942138837221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4"/>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BE2-448C-9EA2-7552889CB878}"/>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'5.4'!$A$6:$A$13</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'5.4'!$N$6:$N$13</c:f>
              <c:numCache>
                <c:formatCode>#,##0.0</c:formatCode>
                <c:ptCount val="8"/>
                <c:pt idx="0">
                  <c:v>268.77603999999997</c:v>
                </c:pt>
                <c:pt idx="1">
                  <c:v>9499.3888379999989</c:v>
                </c:pt>
                <c:pt idx="2">
                  <c:v>197.312071</c:v>
                </c:pt>
                <c:pt idx="3">
                  <c:v>3921.8296020000002</c:v>
                </c:pt>
                <c:pt idx="4">
                  <c:v>36207.862556000007</c:v>
                </c:pt>
                <c:pt idx="5">
                  <c:v>5.5705100000000005</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0"/>
          <c:showBubbleSize val="0"/>
          <c:showLeaderLines val="1"/>
        </c:dLbls>
        <c:firstSliceAng val="43"/>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22033.90338338595</c:v>
                </c:pt>
                <c:pt idx="1">
                  <c:v>17586.851785445389</c:v>
                </c:pt>
                <c:pt idx="2">
                  <c:v>16117.52127353932</c:v>
                </c:pt>
                <c:pt idx="3">
                  <c:v>12673.992378929666</c:v>
                </c:pt>
                <c:pt idx="4">
                  <c:v>11924.189397778768</c:v>
                </c:pt>
                <c:pt idx="5">
                  <c:v>8093.3402816979269</c:v>
                </c:pt>
                <c:pt idx="6">
                  <c:v>7542.3717434554374</c:v>
                </c:pt>
                <c:pt idx="7">
                  <c:v>7899.918807016682</c:v>
                </c:pt>
                <c:pt idx="8">
                  <c:v>9490.9351456151489</c:v>
                </c:pt>
                <c:pt idx="9">
                  <c:v>13216.439156532744</c:v>
                </c:pt>
                <c:pt idx="10">
                  <c:v>16131.596024253282</c:v>
                </c:pt>
                <c:pt idx="11">
                  <c:v>18940.456576941637</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invertIfNegative val="0"/>
          <c:val>
            <c:numRef>
              <c:f>'3'!$B$19:$M$19</c:f>
              <c:numCache>
                <c:formatCode>#,##0.0</c:formatCode>
                <c:ptCount val="12"/>
                <c:pt idx="0">
                  <c:v>-1016.5626649999997</c:v>
                </c:pt>
                <c:pt idx="1">
                  <c:v>-920.78090100000009</c:v>
                </c:pt>
                <c:pt idx="2">
                  <c:v>-929.74843999999882</c:v>
                </c:pt>
                <c:pt idx="3">
                  <c:v>-765.13439199999937</c:v>
                </c:pt>
                <c:pt idx="4">
                  <c:v>-760.82700399999999</c:v>
                </c:pt>
                <c:pt idx="5">
                  <c:v>-654.78579300000024</c:v>
                </c:pt>
                <c:pt idx="6">
                  <c:v>-672.60586300000045</c:v>
                </c:pt>
                <c:pt idx="7">
                  <c:v>-629.29664000000002</c:v>
                </c:pt>
                <c:pt idx="8">
                  <c:v>-658.70398500000033</c:v>
                </c:pt>
                <c:pt idx="9">
                  <c:v>-752.87620199999935</c:v>
                </c:pt>
                <c:pt idx="10">
                  <c:v>-787.40317600000026</c:v>
                </c:pt>
                <c:pt idx="11">
                  <c:v>-852.21148000000164</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invertIfNegative val="0"/>
          <c:val>
            <c:numRef>
              <c:f>'3'!$B$20:$M$20</c:f>
              <c:numCache>
                <c:formatCode>#,##0.0</c:formatCode>
                <c:ptCount val="12"/>
                <c:pt idx="0">
                  <c:v>-1462.6867680056498</c:v>
                </c:pt>
                <c:pt idx="1">
                  <c:v>-1159.1451060062734</c:v>
                </c:pt>
                <c:pt idx="2">
                  <c:v>-1223.9829089389448</c:v>
                </c:pt>
                <c:pt idx="3">
                  <c:v>-1016.7409754518595</c:v>
                </c:pt>
                <c:pt idx="4">
                  <c:v>-915.96304880272476</c:v>
                </c:pt>
                <c:pt idx="5">
                  <c:v>-714.398938905764</c:v>
                </c:pt>
                <c:pt idx="6">
                  <c:v>-769.48686528355177</c:v>
                </c:pt>
                <c:pt idx="7">
                  <c:v>-756.20613113504771</c:v>
                </c:pt>
                <c:pt idx="8">
                  <c:v>-837.39676579414822</c:v>
                </c:pt>
                <c:pt idx="9">
                  <c:v>-1085.9855569517142</c:v>
                </c:pt>
                <c:pt idx="10">
                  <c:v>-1131.2120632054491</c:v>
                </c:pt>
                <c:pt idx="11">
                  <c:v>-1305.6208006816623</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invertIfNegative val="0"/>
          <c:val>
            <c:numRef>
              <c:f>'3'!$B$21:$M$21</c:f>
              <c:numCache>
                <c:formatCode>#,##0.0</c:formatCode>
                <c:ptCount val="12"/>
                <c:pt idx="0">
                  <c:v>-5508.1108227920131</c:v>
                </c:pt>
                <c:pt idx="1">
                  <c:v>-4558.8429317137252</c:v>
                </c:pt>
                <c:pt idx="2">
                  <c:v>-4559.0977554697165</c:v>
                </c:pt>
                <c:pt idx="3">
                  <c:v>-4225.288314341019</c:v>
                </c:pt>
                <c:pt idx="4">
                  <c:v>-4210.9315572413307</c:v>
                </c:pt>
                <c:pt idx="5">
                  <c:v>-3618.7435487056568</c:v>
                </c:pt>
                <c:pt idx="6">
                  <c:v>-3096.4192813809454</c:v>
                </c:pt>
                <c:pt idx="7">
                  <c:v>-3509.6331269997386</c:v>
                </c:pt>
                <c:pt idx="8">
                  <c:v>-3943.073938408616</c:v>
                </c:pt>
                <c:pt idx="9">
                  <c:v>-4524.4614457354492</c:v>
                </c:pt>
                <c:pt idx="10">
                  <c:v>-5015.8959801239662</c:v>
                </c:pt>
                <c:pt idx="11">
                  <c:v>-5331.1886852035414</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invertIfNegative val="0"/>
          <c:val>
            <c:numRef>
              <c:f>'3'!$B$22:$M$22</c:f>
              <c:numCache>
                <c:formatCode>#,##0.0</c:formatCode>
                <c:ptCount val="12"/>
                <c:pt idx="0">
                  <c:v>-14025.466891588281</c:v>
                </c:pt>
                <c:pt idx="1">
                  <c:v>-10928.105871725391</c:v>
                </c:pt>
                <c:pt idx="2">
                  <c:v>-9381.9364501306627</c:v>
                </c:pt>
                <c:pt idx="3">
                  <c:v>-6649.3846141367931</c:v>
                </c:pt>
                <c:pt idx="4">
                  <c:v>-6013.3056877347135</c:v>
                </c:pt>
                <c:pt idx="5">
                  <c:v>-3089.8592160865105</c:v>
                </c:pt>
                <c:pt idx="6">
                  <c:v>-2989.0287317909433</c:v>
                </c:pt>
                <c:pt idx="7">
                  <c:v>-2988.3437358818946</c:v>
                </c:pt>
                <c:pt idx="8">
                  <c:v>-4033.7719984123828</c:v>
                </c:pt>
                <c:pt idx="9">
                  <c:v>-6841.0531738455757</c:v>
                </c:pt>
                <c:pt idx="10">
                  <c:v>-9176.2894109238568</c:v>
                </c:pt>
                <c:pt idx="11">
                  <c:v>-11426.946451056432</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#,##0.0</c:formatCode>
                <c:ptCount val="12"/>
                <c:pt idx="0">
                  <c:v>-21.076236000006247</c:v>
                </c:pt>
                <c:pt idx="1">
                  <c:v>-19.976975000001403</c:v>
                </c:pt>
                <c:pt idx="2">
                  <c:v>-22.755718999997043</c:v>
                </c:pt>
                <c:pt idx="3">
                  <c:v>-17.444082999994862</c:v>
                </c:pt>
                <c:pt idx="4">
                  <c:v>-23.162099999997736</c:v>
                </c:pt>
                <c:pt idx="5">
                  <c:v>-15.55278499999531</c:v>
                </c:pt>
                <c:pt idx="6">
                  <c:v>-14.831001999995806</c:v>
                </c:pt>
                <c:pt idx="7">
                  <c:v>-16.43917300000021</c:v>
                </c:pt>
                <c:pt idx="8">
                  <c:v>-17.988458000001629</c:v>
                </c:pt>
                <c:pt idx="9">
                  <c:v>-12.062778000004982</c:v>
                </c:pt>
                <c:pt idx="10">
                  <c:v>-20.795394000009765</c:v>
                </c:pt>
                <c:pt idx="11">
                  <c:v>-24.489159999997355</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104"/>
        <c:overlap val="100"/>
        <c:axId val="486028032"/>
        <c:axId val="486029568"/>
      </c:barChart>
      <c:catAx>
        <c:axId val="486028032"/>
        <c:scaling>
          <c:orientation val="minMax"/>
        </c:scaling>
        <c:delete val="0"/>
        <c:axPos val="b"/>
        <c:majorTickMark val="none"/>
        <c:minorTickMark val="none"/>
        <c:tickLblPos val="low"/>
        <c:txPr>
          <a:bodyPr/>
          <a:lstStyle/>
          <a:p>
            <a:pPr>
              <a:defRPr sz="900"/>
            </a:pPr>
            <a:endParaRPr lang="cs-CZ"/>
          </a:p>
        </c:txPr>
        <c:crossAx val="486029568"/>
        <c:crosses val="autoZero"/>
        <c:auto val="1"/>
        <c:lblAlgn val="ctr"/>
        <c:lblOffset val="100"/>
        <c:noMultiLvlLbl val="0"/>
      </c:catAx>
      <c:valAx>
        <c:axId val="486029568"/>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486028032"/>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(TJ)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'5.4'!$A$6</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val>
            <c:numRef>
              <c:f>'5.4'!$B$6:$M$6</c:f>
              <c:numCache>
                <c:formatCode>#,##0.0</c:formatCode>
                <c:ptCount val="12"/>
                <c:pt idx="0">
                  <c:v>22.308</c:v>
                </c:pt>
                <c:pt idx="1">
                  <c:v>2.968</c:v>
                </c:pt>
                <c:pt idx="2">
                  <c:v>15.95786</c:v>
                </c:pt>
                <c:pt idx="3">
                  <c:v>27.834520000000001</c:v>
                </c:pt>
                <c:pt idx="4">
                  <c:v>11.5898</c:v>
                </c:pt>
                <c:pt idx="5">
                  <c:v>3.8843200000000002</c:v>
                </c:pt>
                <c:pt idx="6">
                  <c:v>4.6950500000000002</c:v>
                </c:pt>
                <c:pt idx="7">
                  <c:v>0.66652</c:v>
                </c:pt>
                <c:pt idx="8">
                  <c:v>8.6322600000000005</c:v>
                </c:pt>
                <c:pt idx="9">
                  <c:v>43.720369999999996</c:v>
                </c:pt>
                <c:pt idx="10">
                  <c:v>59.974449999999997</c:v>
                </c:pt>
                <c:pt idx="11">
                  <c:v>66.544890000000009</c:v>
                </c:pt>
              </c:numCache>
            </c:numRef>
          </c:val>
          <c:extLst>
            <c:ext xmlns:c16="http://schemas.microsoft.com/office/drawing/2014/chart" uri="{C3380CC4-5D6E-409C-BE32-E72D297353CC}">
              <c16:uniqueId val="{00000007-1AED-4DA8-87E2-E2B58DBE8113}"/>
            </c:ext>
          </c:extLst>
        </c:ser>
        <c:ser>
          <c:idx val="1"/>
          <c:order val="1"/>
          <c:tx>
            <c:strRef>
              <c:f>'5.4'!$A$7</c:f>
              <c:strCache>
                <c:ptCount val="1"/>
                <c:pt idx="0">
                  <c:v>Černé uhlí průmyslové</c:v>
                </c:pt>
              </c:strCache>
            </c:strRef>
          </c:tx>
          <c:spPr>
            <a:solidFill>
              <a:schemeClr val="tx1"/>
            </a:solidFill>
          </c:spPr>
          <c:invertIfNegative val="0"/>
          <c:val>
            <c:numRef>
              <c:f>'5.4'!$B$7:$M$7</c:f>
              <c:numCache>
                <c:formatCode>#,##0.0</c:formatCode>
                <c:ptCount val="12"/>
                <c:pt idx="0">
                  <c:v>1952.7864090000003</c:v>
                </c:pt>
                <c:pt idx="1">
                  <c:v>1340.238928</c:v>
                </c:pt>
                <c:pt idx="2">
                  <c:v>1074.9239829999999</c:v>
                </c:pt>
                <c:pt idx="3">
                  <c:v>649.09915699999999</c:v>
                </c:pt>
                <c:pt idx="4">
                  <c:v>512.19216699999993</c:v>
                </c:pt>
                <c:pt idx="5">
                  <c:v>261.88391599999994</c:v>
                </c:pt>
                <c:pt idx="6">
                  <c:v>241.82125900000003</c:v>
                </c:pt>
                <c:pt idx="7">
                  <c:v>243.748288</c:v>
                </c:pt>
                <c:pt idx="8">
                  <c:v>313.16684500000002</c:v>
                </c:pt>
                <c:pt idx="9">
                  <c:v>696.24345999999991</c:v>
                </c:pt>
                <c:pt idx="10">
                  <c:v>925.44395100000008</c:v>
                </c:pt>
                <c:pt idx="11">
                  <c:v>1287.8404750000002</c:v>
                </c:pt>
              </c:numCache>
            </c:numRef>
          </c:val>
          <c:extLst>
            <c:ext xmlns:c16="http://schemas.microsoft.com/office/drawing/2014/chart" uri="{C3380CC4-5D6E-409C-BE32-E72D297353CC}">
              <c16:uniqueId val="{00000008-1AED-4DA8-87E2-E2B58DBE8113}"/>
            </c:ext>
          </c:extLst>
        </c:ser>
        <c:ser>
          <c:idx val="2"/>
          <c:order val="2"/>
          <c:tx>
            <c:strRef>
              <c:f>'5.4'!$A$8</c:f>
              <c:strCache>
                <c:ptCount val="1"/>
                <c:pt idx="0">
                  <c:v>Černouhelné kaly a granulát</c:v>
                </c:pt>
              </c:strCache>
            </c:strRef>
          </c:tx>
          <c:invertIfNegative val="0"/>
          <c:val>
            <c:numRef>
              <c:f>'5.4'!$B$8:$M$8</c:f>
              <c:numCache>
                <c:formatCode>#,##0.0</c:formatCode>
                <c:ptCount val="12"/>
                <c:pt idx="0">
                  <c:v>31.892201</c:v>
                </c:pt>
                <c:pt idx="1">
                  <c:v>32.527121000000001</c:v>
                </c:pt>
                <c:pt idx="2">
                  <c:v>28.052679999999999</c:v>
                </c:pt>
                <c:pt idx="3">
                  <c:v>0.67917499999999997</c:v>
                </c:pt>
                <c:pt idx="4">
                  <c:v>0</c:v>
                </c:pt>
                <c:pt idx="5">
                  <c:v>0</c:v>
                </c:pt>
                <c:pt idx="6">
                  <c:v>0</c:v>
                </c:pt>
                <c:pt idx="7">
                  <c:v>0</c:v>
                </c:pt>
                <c:pt idx="8">
                  <c:v>2.1342399999999997</c:v>
                </c:pt>
                <c:pt idx="9">
                  <c:v>11.460023999999999</c:v>
                </c:pt>
                <c:pt idx="10">
                  <c:v>38.555418000000003</c:v>
                </c:pt>
                <c:pt idx="11">
                  <c:v>52.011212</c:v>
                </c:pt>
              </c:numCache>
            </c:numRef>
          </c:val>
          <c:extLst>
            <c:ext xmlns:c16="http://schemas.microsoft.com/office/drawing/2014/chart" uri="{C3380CC4-5D6E-409C-BE32-E72D297353CC}">
              <c16:uniqueId val="{00000009-1AED-4DA8-87E2-E2B58DBE8113}"/>
            </c:ext>
          </c:extLst>
        </c:ser>
        <c:ser>
          <c:idx val="3"/>
          <c:order val="3"/>
          <c:tx>
            <c:strRef>
              <c:f>'5.4'!$A$9</c:f>
              <c:strCache>
                <c:ptCount val="1"/>
                <c:pt idx="0">
                  <c:v>Hnědé uhlí tříděné</c:v>
                </c:pt>
              </c:strCache>
            </c:strRef>
          </c:tx>
          <c:invertIfNegative val="0"/>
          <c:val>
            <c:numRef>
              <c:f>'5.4'!$B$9:$M$9</c:f>
              <c:numCache>
                <c:formatCode>#,##0.0</c:formatCode>
                <c:ptCount val="12"/>
                <c:pt idx="0">
                  <c:v>633.50736099999995</c:v>
                </c:pt>
                <c:pt idx="1">
                  <c:v>516.460826</c:v>
                </c:pt>
                <c:pt idx="2">
                  <c:v>418.90484299999991</c:v>
                </c:pt>
                <c:pt idx="3">
                  <c:v>302.84639099999998</c:v>
                </c:pt>
                <c:pt idx="4">
                  <c:v>301.17046000000005</c:v>
                </c:pt>
                <c:pt idx="5">
                  <c:v>85.791540999999995</c:v>
                </c:pt>
                <c:pt idx="6">
                  <c:v>135.20172199999999</c:v>
                </c:pt>
                <c:pt idx="7">
                  <c:v>129.80651899999998</c:v>
                </c:pt>
                <c:pt idx="8">
                  <c:v>200.30869700000002</c:v>
                </c:pt>
                <c:pt idx="9">
                  <c:v>321.90911799999992</c:v>
                </c:pt>
                <c:pt idx="10">
                  <c:v>364.05457500000006</c:v>
                </c:pt>
                <c:pt idx="11">
                  <c:v>511.867549</c:v>
                </c:pt>
              </c:numCache>
            </c:numRef>
          </c:val>
          <c:extLst>
            <c:ext xmlns:c16="http://schemas.microsoft.com/office/drawing/2014/chart" uri="{C3380CC4-5D6E-409C-BE32-E72D297353CC}">
              <c16:uniqueId val="{0000000A-1AED-4DA8-87E2-E2B58DBE8113}"/>
            </c:ext>
          </c:extLst>
        </c:ser>
        <c:ser>
          <c:idx val="4"/>
          <c:order val="4"/>
          <c:tx>
            <c:strRef>
              <c:f>'5.4'!$A$10</c:f>
              <c:strCache>
                <c:ptCount val="1"/>
                <c:pt idx="0">
                  <c:v>Hnědé uhlí průmyslové</c:v>
                </c:pt>
              </c:strCache>
            </c:strRef>
          </c:tx>
          <c:spPr>
            <a:solidFill>
              <a:srgbClr val="6E4932"/>
            </a:solidFill>
          </c:spPr>
          <c:invertIfNegative val="0"/>
          <c:val>
            <c:numRef>
              <c:f>'5.4'!$B$10:$M$10</c:f>
              <c:numCache>
                <c:formatCode>#,##0.0</c:formatCode>
                <c:ptCount val="12"/>
                <c:pt idx="0">
                  <c:v>6073.0342090000013</c:v>
                </c:pt>
                <c:pt idx="1">
                  <c:v>4807.0048290000004</c:v>
                </c:pt>
                <c:pt idx="2">
                  <c:v>3989.0675970000002</c:v>
                </c:pt>
                <c:pt idx="3">
                  <c:v>2817.561228999999</c:v>
                </c:pt>
                <c:pt idx="4">
                  <c:v>2445.53883</c:v>
                </c:pt>
                <c:pt idx="5">
                  <c:v>1056.5052029999997</c:v>
                </c:pt>
                <c:pt idx="6">
                  <c:v>887.13718799999992</c:v>
                </c:pt>
                <c:pt idx="7">
                  <c:v>991.95772200000033</c:v>
                </c:pt>
                <c:pt idx="8">
                  <c:v>1542.6650869999999</c:v>
                </c:pt>
                <c:pt idx="9">
                  <c:v>2829.8505000000009</c:v>
                </c:pt>
                <c:pt idx="10">
                  <c:v>3928.2310469999989</c:v>
                </c:pt>
                <c:pt idx="11">
                  <c:v>4839.3091150000009</c:v>
                </c:pt>
              </c:numCache>
            </c:numRef>
          </c:val>
          <c:extLst>
            <c:ext xmlns:c16="http://schemas.microsoft.com/office/drawing/2014/chart" uri="{C3380CC4-5D6E-409C-BE32-E72D297353CC}">
              <c16:uniqueId val="{0000000B-1AED-4DA8-87E2-E2B58DBE8113}"/>
            </c:ext>
          </c:extLst>
        </c:ser>
        <c:ser>
          <c:idx val="5"/>
          <c:order val="5"/>
          <c:tx>
            <c:strRef>
              <c:f>'5.4'!$A$11</c:f>
              <c:strCache>
                <c:ptCount val="1"/>
                <c:pt idx="0">
                  <c:v>Hnědé uhlí - Brikety</c:v>
                </c:pt>
              </c:strCache>
            </c:strRef>
          </c:tx>
          <c:invertIfNegative val="0"/>
          <c:val>
            <c:numRef>
              <c:f>'5.4'!$B$11:$M$11</c:f>
              <c:numCache>
                <c:formatCode>#,##0.0</c:formatCode>
                <c:ptCount val="12"/>
                <c:pt idx="0">
                  <c:v>0.86070000000000002</c:v>
                </c:pt>
                <c:pt idx="1">
                  <c:v>0.72870000000000001</c:v>
                </c:pt>
                <c:pt idx="2">
                  <c:v>0.65279999999999994</c:v>
                </c:pt>
                <c:pt idx="3">
                  <c:v>0.39879999999999999</c:v>
                </c:pt>
                <c:pt idx="4">
                  <c:v>0.25190000000000001</c:v>
                </c:pt>
                <c:pt idx="5">
                  <c:v>0.1656</c:v>
                </c:pt>
                <c:pt idx="6">
                  <c:v>0.16184000000000001</c:v>
                </c:pt>
                <c:pt idx="7">
                  <c:v>0.24274999999999999</c:v>
                </c:pt>
                <c:pt idx="8">
                  <c:v>0.32421</c:v>
                </c:pt>
                <c:pt idx="9">
                  <c:v>0.45267000000000002</c:v>
                </c:pt>
                <c:pt idx="10">
                  <c:v>0.60311000000000003</c:v>
                </c:pt>
                <c:pt idx="11">
                  <c:v>0.72742999999999991</c:v>
                </c:pt>
              </c:numCache>
            </c:numRef>
          </c:val>
          <c:extLst>
            <c:ext xmlns:c16="http://schemas.microsoft.com/office/drawing/2014/chart" uri="{C3380CC4-5D6E-409C-BE32-E72D297353CC}">
              <c16:uniqueId val="{0000000C-1AED-4DA8-87E2-E2B58DBE8113}"/>
            </c:ext>
          </c:extLst>
        </c:ser>
        <c:ser>
          <c:idx val="6"/>
          <c:order val="6"/>
          <c:tx>
            <c:strRef>
              <c:f>'5.4'!$A$12</c:f>
              <c:strCache>
                <c:ptCount val="1"/>
                <c:pt idx="0">
                  <c:v>Hnědé uhlí - Lignit</c:v>
                </c:pt>
              </c:strCache>
            </c:strRef>
          </c:tx>
          <c:invertIfNegative val="0"/>
          <c:val>
            <c:numRef>
              <c:f>'5.4'!$B$12:$M$12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AED-4DA8-87E2-E2B58DBE8113}"/>
            </c:ext>
          </c:extLst>
        </c:ser>
        <c:ser>
          <c:idx val="7"/>
          <c:order val="7"/>
          <c:tx>
            <c:strRef>
              <c:f>'5.4'!$A$13</c:f>
              <c:strCache>
                <c:ptCount val="1"/>
                <c:pt idx="0">
                  <c:v>Hnědé uhlí - Mourové kaly</c:v>
                </c:pt>
              </c:strCache>
            </c:strRef>
          </c:tx>
          <c:invertIfNegative val="0"/>
          <c:val>
            <c:numRef>
              <c:f>'5.4'!$B$13:$M$13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104"/>
        <c:overlap val="100"/>
        <c:axId val="405975808"/>
        <c:axId val="405977344"/>
      </c:barChart>
      <c:catAx>
        <c:axId val="405975808"/>
        <c:scaling>
          <c:orientation val="minMax"/>
        </c:scaling>
        <c:delete val="0"/>
        <c:axPos val="b"/>
        <c:numFmt formatCode="General" sourceLinked="1"/>
        <c:majorTickMark val="none"/>
        <c:minorTickMark val="none"/>
        <c:tickLblPos val="nextTo"/>
        <c:txPr>
          <a:bodyPr/>
          <a:lstStyle/>
          <a:p>
            <a:pPr>
              <a:defRPr sz="900"/>
            </a:pPr>
            <a:endParaRPr lang="cs-CZ"/>
          </a:p>
        </c:txPr>
        <c:crossAx val="405977344"/>
        <c:crosses val="autoZero"/>
        <c:auto val="1"/>
        <c:lblAlgn val="ctr"/>
        <c:lblOffset val="100"/>
        <c:noMultiLvlLbl val="0"/>
      </c:catAx>
      <c:valAx>
        <c:axId val="4059773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05975808"/>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38421729994031117"/>
          <c:y val="0.21932699791836366"/>
          <c:w val="0.33555081315770108"/>
          <c:h val="0.74284007602497959"/>
        </c:manualLayout>
      </c:layout>
      <c:doughnutChart>
        <c:varyColors val="1"/>
        <c:ser>
          <c:idx val="0"/>
          <c:order val="0"/>
          <c:dLbls>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'5.4'!$A$15:$A$21</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'5.4'!$N$15:$N$21</c:f>
              <c:numCache>
                <c:formatCode>#,##0.0</c:formatCode>
                <c:ptCount val="7"/>
                <c:pt idx="0">
                  <c:v>588.76086792270291</c:v>
                </c:pt>
                <c:pt idx="1">
                  <c:v>787.81295000000011</c:v>
                </c:pt>
                <c:pt idx="2">
                  <c:v>0</c:v>
                </c:pt>
                <c:pt idx="3">
                  <c:v>0</c:v>
                </c:pt>
                <c:pt idx="4">
                  <c:v>0.52924099999999996</c:v>
                </c:pt>
                <c:pt idx="5">
                  <c:v>4729.8832360772958</c:v>
                </c:pt>
                <c:pt idx="6">
                  <c:v>383.96761599999996</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(TJ)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'5.4'!$A$15</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val>
            <c:numRef>
              <c:f>'5.4'!$B$15:$M$15</c:f>
              <c:numCache>
                <c:formatCode>#,##0.0</c:formatCode>
                <c:ptCount val="12"/>
                <c:pt idx="0">
                  <c:v>78.965601155599686</c:v>
                </c:pt>
                <c:pt idx="1">
                  <c:v>73.607455907781144</c:v>
                </c:pt>
                <c:pt idx="2">
                  <c:v>60.323882566414859</c:v>
                </c:pt>
                <c:pt idx="3">
                  <c:v>48.272876458247204</c:v>
                </c:pt>
                <c:pt idx="4">
                  <c:v>36.589850999999996</c:v>
                </c:pt>
                <c:pt idx="5">
                  <c:v>12.013292999999999</c:v>
                </c:pt>
                <c:pt idx="6">
                  <c:v>12.473271</c:v>
                </c:pt>
                <c:pt idx="7">
                  <c:v>10.819338000000002</c:v>
                </c:pt>
                <c:pt idx="8">
                  <c:v>25.486112000000002</c:v>
                </c:pt>
                <c:pt idx="9">
                  <c:v>59.383108026743272</c:v>
                </c:pt>
                <c:pt idx="10">
                  <c:v>82.408462307761795</c:v>
                </c:pt>
                <c:pt idx="11">
                  <c:v>88.417616500154963</c:v>
                </c:pt>
              </c:numCache>
            </c:numRef>
          </c:val>
          <c:extLst>
            <c:ext xmlns:c16="http://schemas.microsoft.com/office/drawing/2014/chart" uri="{C3380CC4-5D6E-409C-BE32-E72D297353CC}">
              <c16:uniqueId val="{00000006-C6A9-4A0A-9229-85C442BD0CF3}"/>
            </c:ext>
          </c:extLst>
        </c:ser>
        <c:ser>
          <c:idx val="1"/>
          <c:order val="1"/>
          <c:tx>
            <c:strRef>
              <c:f>'5.4'!$A$16</c:f>
              <c:strCache>
                <c:ptCount val="1"/>
                <c:pt idx="0">
                  <c:v>Celulózové výluhy</c:v>
                </c:pt>
              </c:strCache>
            </c:strRef>
          </c:tx>
          <c:invertIfNegative val="0"/>
          <c:val>
            <c:numRef>
              <c:f>'5.4'!$B$16:$M$16</c:f>
              <c:numCache>
                <c:formatCode>#,##0.0</c:formatCode>
                <c:ptCount val="12"/>
                <c:pt idx="0">
                  <c:v>78.185310000000001</c:v>
                </c:pt>
                <c:pt idx="1">
                  <c:v>71.369070000000008</c:v>
                </c:pt>
                <c:pt idx="2">
                  <c:v>75.069649999999996</c:v>
                </c:pt>
                <c:pt idx="3">
                  <c:v>64.304050000000004</c:v>
                </c:pt>
                <c:pt idx="4">
                  <c:v>62.750809999999994</c:v>
                </c:pt>
                <c:pt idx="5">
                  <c:v>57.142809999999997</c:v>
                </c:pt>
                <c:pt idx="6">
                  <c:v>54.453519999999997</c:v>
                </c:pt>
                <c:pt idx="7">
                  <c:v>61.912889999999997</c:v>
                </c:pt>
                <c:pt idx="8">
                  <c:v>61.368449999999996</c:v>
                </c:pt>
                <c:pt idx="9">
                  <c:v>51.412939999999999</c:v>
                </c:pt>
                <c:pt idx="10">
                  <c:v>68.812210000000007</c:v>
                </c:pt>
                <c:pt idx="11">
                  <c:v>81.031240000000011</c:v>
                </c:pt>
              </c:numCache>
            </c:numRef>
          </c:val>
          <c:extLst>
            <c:ext xmlns:c16="http://schemas.microsoft.com/office/drawing/2014/chart" uri="{C3380CC4-5D6E-409C-BE32-E72D297353CC}">
              <c16:uniqueId val="{00000007-C6A9-4A0A-9229-85C442BD0CF3}"/>
            </c:ext>
          </c:extLst>
        </c:ser>
        <c:ser>
          <c:idx val="2"/>
          <c:order val="2"/>
          <c:tx>
            <c:strRef>
              <c:f>'5.4'!$A$17</c:f>
              <c:strCache>
                <c:ptCount val="1"/>
                <c:pt idx="0">
                  <c:v>Kapalná biopaliva</c:v>
                </c:pt>
              </c:strCache>
            </c:strRef>
          </c:tx>
          <c:invertIfNegative val="0"/>
          <c:val>
            <c:numRef>
              <c:f>'5.4'!$B$17:$M$17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6A9-4A0A-9229-85C442BD0CF3}"/>
            </c:ext>
          </c:extLst>
        </c:ser>
        <c:ser>
          <c:idx val="3"/>
          <c:order val="3"/>
          <c:tx>
            <c:strRef>
              <c:f>'5.4'!$A$18</c:f>
              <c:strCache>
                <c:ptCount val="1"/>
                <c:pt idx="0">
                  <c:v>Ostatní biomasa</c:v>
                </c:pt>
              </c:strCache>
            </c:strRef>
          </c:tx>
          <c:invertIfNegative val="0"/>
          <c:val>
            <c:numRef>
              <c:f>'5.4'!$B$18:$M$18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C6A9-4A0A-9229-85C442BD0CF3}"/>
            </c:ext>
          </c:extLst>
        </c:ser>
        <c:ser>
          <c:idx val="4"/>
          <c:order val="4"/>
          <c:tx>
            <c:strRef>
              <c:f>'5.4'!$A$19</c:f>
              <c:strCache>
                <c:ptCount val="1"/>
                <c:pt idx="0">
                  <c:v>Palivové dříví</c:v>
                </c:pt>
              </c:strCache>
            </c:strRef>
          </c:tx>
          <c:invertIfNegative val="0"/>
          <c:val>
            <c:numRef>
              <c:f>'5.4'!$B$19:$M$19</c:f>
              <c:numCache>
                <c:formatCode>#,##0.0</c:formatCode>
                <c:ptCount val="12"/>
                <c:pt idx="0">
                  <c:v>0.03</c:v>
                </c:pt>
                <c:pt idx="1">
                  <c:v>0</c:v>
                </c:pt>
                <c:pt idx="2">
                  <c:v>0</c:v>
                </c:pt>
                <c:pt idx="3">
                  <c:v>0</c:v>
                </c:pt>
                <c:pt idx="4">
                  <c:v>0.49924099999999999</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C6A9-4A0A-9229-85C442BD0CF3}"/>
            </c:ext>
          </c:extLst>
        </c:ser>
        <c:ser>
          <c:idx val="5"/>
          <c:order val="5"/>
          <c:tx>
            <c:strRef>
              <c:f>'5.4'!$A$20</c:f>
              <c:strCache>
                <c:ptCount val="1"/>
                <c:pt idx="0">
                  <c:v>Piliny, kůra, štěpky, dřevní odpad</c:v>
                </c:pt>
              </c:strCache>
            </c:strRef>
          </c:tx>
          <c:invertIfNegative val="0"/>
          <c:val>
            <c:numRef>
              <c:f>'5.4'!$B$20:$M$20</c:f>
              <c:numCache>
                <c:formatCode>#,##0.0</c:formatCode>
                <c:ptCount val="12"/>
                <c:pt idx="0">
                  <c:v>569.88279184440034</c:v>
                </c:pt>
                <c:pt idx="1">
                  <c:v>453.51505009221893</c:v>
                </c:pt>
                <c:pt idx="2">
                  <c:v>488.6356824335852</c:v>
                </c:pt>
                <c:pt idx="3">
                  <c:v>387.23343354175279</c:v>
                </c:pt>
                <c:pt idx="4">
                  <c:v>383.21529200000003</c:v>
                </c:pt>
                <c:pt idx="5">
                  <c:v>190.52176800000001</c:v>
                </c:pt>
                <c:pt idx="6">
                  <c:v>188.17099199999996</c:v>
                </c:pt>
                <c:pt idx="7">
                  <c:v>208.94319900000002</c:v>
                </c:pt>
                <c:pt idx="8">
                  <c:v>260.34428899999995</c:v>
                </c:pt>
                <c:pt idx="9">
                  <c:v>422.77801197325658</c:v>
                </c:pt>
                <c:pt idx="10">
                  <c:v>526.43168369223827</c:v>
                </c:pt>
                <c:pt idx="11">
                  <c:v>650.21104249984501</c:v>
                </c:pt>
              </c:numCache>
            </c:numRef>
          </c:val>
          <c:extLst>
            <c:ext xmlns:c16="http://schemas.microsoft.com/office/drawing/2014/chart" uri="{C3380CC4-5D6E-409C-BE32-E72D297353CC}">
              <c16:uniqueId val="{0000000B-C6A9-4A0A-9229-85C442BD0CF3}"/>
            </c:ext>
          </c:extLst>
        </c:ser>
        <c:ser>
          <c:idx val="6"/>
          <c:order val="6"/>
          <c:tx>
            <c:strRef>
              <c:f>'5.4'!$A$21</c:f>
              <c:strCache>
                <c:ptCount val="1"/>
                <c:pt idx="0">
                  <c:v>Rostlinné materiály neaglomerované</c:v>
                </c:pt>
              </c:strCache>
            </c:strRef>
          </c:tx>
          <c:invertIfNegative val="0"/>
          <c:val>
            <c:numRef>
              <c:f>'5.4'!$B$21:$M$21</c:f>
              <c:numCache>
                <c:formatCode>#,##0.0</c:formatCode>
                <c:ptCount val="12"/>
                <c:pt idx="0">
                  <c:v>67.254733000000002</c:v>
                </c:pt>
                <c:pt idx="1">
                  <c:v>54.094369999999998</c:v>
                </c:pt>
                <c:pt idx="2">
                  <c:v>46.472681999999999</c:v>
                </c:pt>
                <c:pt idx="3">
                  <c:v>30.704961000000001</c:v>
                </c:pt>
                <c:pt idx="4">
                  <c:v>20.808271000000001</c:v>
                </c:pt>
                <c:pt idx="5">
                  <c:v>9.5121669999999998</c:v>
                </c:pt>
                <c:pt idx="6">
                  <c:v>7.3500259999999997</c:v>
                </c:pt>
                <c:pt idx="7">
                  <c:v>10.113957999999998</c:v>
                </c:pt>
                <c:pt idx="8">
                  <c:v>14.603033999999999</c:v>
                </c:pt>
                <c:pt idx="9">
                  <c:v>28.431566</c:v>
                </c:pt>
                <c:pt idx="10">
                  <c:v>46.942242000000007</c:v>
                </c:pt>
                <c:pt idx="11">
                  <c:v>47.679606</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104"/>
        <c:overlap val="100"/>
        <c:axId val="406007808"/>
        <c:axId val="406009344"/>
      </c:barChart>
      <c:catAx>
        <c:axId val="406007808"/>
        <c:scaling>
          <c:orientation val="minMax"/>
        </c:scaling>
        <c:delete val="0"/>
        <c:axPos val="b"/>
        <c:numFmt formatCode="General" sourceLinked="1"/>
        <c:majorTickMark val="none"/>
        <c:minorTickMark val="none"/>
        <c:tickLblPos val="nextTo"/>
        <c:txPr>
          <a:bodyPr/>
          <a:lstStyle/>
          <a:p>
            <a:pPr>
              <a:defRPr sz="900"/>
            </a:pPr>
            <a:endParaRPr lang="cs-CZ"/>
          </a:p>
        </c:txPr>
        <c:crossAx val="406009344"/>
        <c:crosses val="autoZero"/>
        <c:auto val="1"/>
        <c:lblAlgn val="ctr"/>
        <c:lblOffset val="100"/>
        <c:noMultiLvlLbl val="0"/>
      </c:catAx>
      <c:valAx>
        <c:axId val="4060093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06007808"/>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38196371837884618"/>
          <c:y val="0.22858539234319847"/>
          <c:w val="0.33396870541738649"/>
          <c:h val="0.7342739006939200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0-4C5B-4AF1-94C8-D460B9B686B6}"/>
                </c:ext>
              </c:extLst>
            </c:dLbl>
            <c:dLbl>
              <c:idx val="1"/>
              <c:layout>
                <c:manualLayout>
                  <c:x val="0.13123616937353927"/>
                  <c:y val="0.12104118019730301"/>
                </c:manualLayout>
              </c:layout>
              <c:numFmt formatCode="0.0%" sourceLinked="0"/>
              <c:spPr>
                <a:ln w="3175"/>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'5.4'!$A$23:$A$25</c:f>
              <c:strCache>
                <c:ptCount val="3"/>
                <c:pt idx="0">
                  <c:v>Skládkový plyn</c:v>
                </c:pt>
                <c:pt idx="1">
                  <c:v>Kalový plyn (ČOV)</c:v>
                </c:pt>
                <c:pt idx="2">
                  <c:v>Ostatní bioplyn</c:v>
                </c:pt>
              </c:strCache>
            </c:strRef>
          </c:cat>
          <c:val>
            <c:numRef>
              <c:f>'5.4'!$N$23:$N$25</c:f>
              <c:numCache>
                <c:formatCode>#,##0.0</c:formatCode>
                <c:ptCount val="3"/>
                <c:pt idx="0">
                  <c:v>41.426000000000002</c:v>
                </c:pt>
                <c:pt idx="1">
                  <c:v>2.5256699999999999</c:v>
                </c:pt>
                <c:pt idx="2">
                  <c:v>493.89792400000005</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(TJ)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'5.4'!$A$23</c:f>
              <c:strCache>
                <c:ptCount val="1"/>
                <c:pt idx="0">
                  <c:v>Skládkový plyn</c:v>
                </c:pt>
              </c:strCache>
            </c:strRef>
          </c:tx>
          <c:invertIfNegative val="0"/>
          <c:val>
            <c:numRef>
              <c:f>'5.4'!$B$23:$M$23</c:f>
              <c:numCache>
                <c:formatCode>#,##0.0</c:formatCode>
                <c:ptCount val="12"/>
                <c:pt idx="0">
                  <c:v>4.2320000000000002</c:v>
                </c:pt>
                <c:pt idx="1">
                  <c:v>3.681</c:v>
                </c:pt>
                <c:pt idx="2">
                  <c:v>3.8769999999999998</c:v>
                </c:pt>
                <c:pt idx="3">
                  <c:v>2.931</c:v>
                </c:pt>
                <c:pt idx="4">
                  <c:v>2.5270000000000001</c:v>
                </c:pt>
                <c:pt idx="5">
                  <c:v>2.9990000000000001</c:v>
                </c:pt>
                <c:pt idx="6">
                  <c:v>2.7130000000000001</c:v>
                </c:pt>
                <c:pt idx="7">
                  <c:v>2.5939999999999999</c:v>
                </c:pt>
                <c:pt idx="8">
                  <c:v>3.4249999999999998</c:v>
                </c:pt>
                <c:pt idx="9">
                  <c:v>4.6340000000000003</c:v>
                </c:pt>
                <c:pt idx="10">
                  <c:v>3.7240000000000002</c:v>
                </c:pt>
                <c:pt idx="11">
                  <c:v>4.0890000000000004</c:v>
                </c:pt>
              </c:numCache>
            </c:numRef>
          </c:val>
          <c:extLst>
            <c:ext xmlns:c16="http://schemas.microsoft.com/office/drawing/2014/chart" uri="{C3380CC4-5D6E-409C-BE32-E72D297353CC}">
              <c16:uniqueId val="{00000000-2866-4525-B39C-E4AC50293D06}"/>
            </c:ext>
          </c:extLst>
        </c:ser>
        <c:ser>
          <c:idx val="1"/>
          <c:order val="1"/>
          <c:tx>
            <c:strRef>
              <c:f>'5.4'!$A$24</c:f>
              <c:strCache>
                <c:ptCount val="1"/>
                <c:pt idx="0">
                  <c:v>Kalový plyn (ČOV)</c:v>
                </c:pt>
              </c:strCache>
            </c:strRef>
          </c:tx>
          <c:invertIfNegative val="0"/>
          <c:val>
            <c:numRef>
              <c:f>'5.4'!$B$24:$M$24</c:f>
              <c:numCache>
                <c:formatCode>#,##0.0</c:formatCode>
                <c:ptCount val="12"/>
                <c:pt idx="0">
                  <c:v>0.34</c:v>
                </c:pt>
                <c:pt idx="1">
                  <c:v>0.315</c:v>
                </c:pt>
                <c:pt idx="2">
                  <c:v>0.33400000000000002</c:v>
                </c:pt>
                <c:pt idx="3">
                  <c:v>0.32865</c:v>
                </c:pt>
                <c:pt idx="4">
                  <c:v>0.34405000000000002</c:v>
                </c:pt>
                <c:pt idx="5">
                  <c:v>0.21603999999999998</c:v>
                </c:pt>
                <c:pt idx="6">
                  <c:v>8.500400000000001E-2</c:v>
                </c:pt>
                <c:pt idx="7">
                  <c:v>1.0020000000000001E-3</c:v>
                </c:pt>
                <c:pt idx="8">
                  <c:v>0.01</c:v>
                </c:pt>
                <c:pt idx="9">
                  <c:v>1.111E-3</c:v>
                </c:pt>
                <c:pt idx="10">
                  <c:v>0.162137</c:v>
                </c:pt>
                <c:pt idx="11">
                  <c:v>0.38867599999999997</c:v>
                </c:pt>
              </c:numCache>
            </c:numRef>
          </c:val>
          <c:extLst>
            <c:ext xmlns:c16="http://schemas.microsoft.com/office/drawing/2014/chart" uri="{C3380CC4-5D6E-409C-BE32-E72D297353CC}">
              <c16:uniqueId val="{00000001-2866-4525-B39C-E4AC50293D06}"/>
            </c:ext>
          </c:extLst>
        </c:ser>
        <c:ser>
          <c:idx val="2"/>
          <c:order val="2"/>
          <c:tx>
            <c:strRef>
              <c:f>'5.4'!$A$25</c:f>
              <c:strCache>
                <c:ptCount val="1"/>
                <c:pt idx="0">
                  <c:v>Ostatní bioplyn</c:v>
                </c:pt>
              </c:strCache>
            </c:strRef>
          </c:tx>
          <c:invertIfNegative val="0"/>
          <c:val>
            <c:numRef>
              <c:f>'5.4'!$B$25:$M$25</c:f>
              <c:numCache>
                <c:formatCode>#,##0.0</c:formatCode>
                <c:ptCount val="12"/>
                <c:pt idx="0">
                  <c:v>62.313102999999991</c:v>
                </c:pt>
                <c:pt idx="1">
                  <c:v>53.577044000000015</c:v>
                </c:pt>
                <c:pt idx="2">
                  <c:v>52.556586999999993</c:v>
                </c:pt>
                <c:pt idx="3">
                  <c:v>43.058115999999998</c:v>
                </c:pt>
                <c:pt idx="4">
                  <c:v>38.76236200000001</c:v>
                </c:pt>
                <c:pt idx="5">
                  <c:v>23.156610000000001</c:v>
                </c:pt>
                <c:pt idx="6">
                  <c:v>23.324692999999996</c:v>
                </c:pt>
                <c:pt idx="7">
                  <c:v>23.259940999999998</c:v>
                </c:pt>
                <c:pt idx="8">
                  <c:v>28.474328999999997</c:v>
                </c:pt>
                <c:pt idx="9">
                  <c:v>41.754895999999988</c:v>
                </c:pt>
                <c:pt idx="10">
                  <c:v>49.229686000000001</c:v>
                </c:pt>
                <c:pt idx="11">
                  <c:v>54.430557000000015</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104"/>
        <c:overlap val="100"/>
        <c:axId val="407445888"/>
        <c:axId val="407447424"/>
      </c:barChart>
      <c:catAx>
        <c:axId val="407445888"/>
        <c:scaling>
          <c:orientation val="minMax"/>
        </c:scaling>
        <c:delete val="0"/>
        <c:axPos val="b"/>
        <c:numFmt formatCode="General" sourceLinked="1"/>
        <c:majorTickMark val="none"/>
        <c:minorTickMark val="none"/>
        <c:tickLblPos val="nextTo"/>
        <c:txPr>
          <a:bodyPr/>
          <a:lstStyle/>
          <a:p>
            <a:pPr>
              <a:defRPr sz="900"/>
            </a:pPr>
            <a:endParaRPr lang="cs-CZ"/>
          </a:p>
        </c:txPr>
        <c:crossAx val="407447424"/>
        <c:crosses val="autoZero"/>
        <c:auto val="1"/>
        <c:lblAlgn val="ctr"/>
        <c:lblOffset val="100"/>
        <c:noMultiLvlLbl val="0"/>
      </c:catAx>
      <c:valAx>
        <c:axId val="4074474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074458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'5.4'!$P$15</c:f>
              <c:strCache>
                <c:ptCount val="1"/>
              </c:strCache>
            </c:strRef>
          </c:tx>
          <c:invertIfNegative val="0"/>
          <c:cat>
            <c:numRef>
              <c:f>'5.4'!$Q$14</c:f>
              <c:numCache>
                <c:formatCode>General</c:formatCode>
                <c:ptCount val="1"/>
              </c:numCache>
            </c:numRef>
          </c:cat>
          <c:val>
            <c:numRef>
              <c:f>'5.4'!$Q$15</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'5.4'!$P$16</c:f>
              <c:strCache>
                <c:ptCount val="1"/>
              </c:strCache>
            </c:strRef>
          </c:tx>
          <c:invertIfNegative val="0"/>
          <c:cat>
            <c:numRef>
              <c:f>'5.4'!$Q$14</c:f>
              <c:numCache>
                <c:formatCode>General</c:formatCode>
                <c:ptCount val="1"/>
              </c:numCache>
            </c:numRef>
          </c:cat>
          <c:val>
            <c:numRef>
              <c:f>'5.4'!$Q$16</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'5.4'!$P$17</c:f>
              <c:strCache>
                <c:ptCount val="1"/>
              </c:strCache>
            </c:strRef>
          </c:tx>
          <c:invertIfNegative val="0"/>
          <c:cat>
            <c:numRef>
              <c:f>'5.4'!$Q$14</c:f>
              <c:numCache>
                <c:formatCode>General</c:formatCode>
                <c:ptCount val="1"/>
              </c:numCache>
            </c:numRef>
          </c:cat>
          <c:val>
            <c:numRef>
              <c:f>'5.4'!$Q$17</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'5.4'!$P$18</c:f>
              <c:strCache>
                <c:ptCount val="1"/>
              </c:strCache>
            </c:strRef>
          </c:tx>
          <c:invertIfNegative val="0"/>
          <c:cat>
            <c:numRef>
              <c:f>'5.4'!$Q$14</c:f>
              <c:numCache>
                <c:formatCode>General</c:formatCode>
                <c:ptCount val="1"/>
              </c:numCache>
            </c:numRef>
          </c:cat>
          <c:val>
            <c:numRef>
              <c:f>'5.4'!$Q$18</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'5.4'!$P$19</c:f>
              <c:strCache>
                <c:ptCount val="1"/>
              </c:strCache>
            </c:strRef>
          </c:tx>
          <c:invertIfNegative val="0"/>
          <c:cat>
            <c:numRef>
              <c:f>'5.4'!$Q$14</c:f>
              <c:numCache>
                <c:formatCode>General</c:formatCode>
                <c:ptCount val="1"/>
              </c:numCache>
            </c:numRef>
          </c:cat>
          <c:val>
            <c:numRef>
              <c:f>'5.4'!$Q$19</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'5.4'!$P$20</c:f>
              <c:strCache>
                <c:ptCount val="1"/>
              </c:strCache>
            </c:strRef>
          </c:tx>
          <c:invertIfNegative val="0"/>
          <c:cat>
            <c:numRef>
              <c:f>'5.4'!$Q$14</c:f>
              <c:numCache>
                <c:formatCode>General</c:formatCode>
                <c:ptCount val="1"/>
              </c:numCache>
            </c:numRef>
          </c:cat>
          <c:val>
            <c:numRef>
              <c:f>'5.4'!$Q$20</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'5.4'!$P$21</c:f>
              <c:strCache>
                <c:ptCount val="1"/>
              </c:strCache>
            </c:strRef>
          </c:tx>
          <c:invertIfNegative val="0"/>
          <c:cat>
            <c:numRef>
              <c:f>'5.4'!$Q$14</c:f>
              <c:numCache>
                <c:formatCode>General</c:formatCode>
                <c:ptCount val="1"/>
              </c:numCache>
            </c:numRef>
          </c:cat>
          <c:val>
            <c:numRef>
              <c:f>'5.4'!$Q$21</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407180416"/>
        <c:axId val="407181952"/>
      </c:barChart>
      <c:catAx>
        <c:axId val="407180416"/>
        <c:scaling>
          <c:orientation val="minMax"/>
        </c:scaling>
        <c:delete val="1"/>
        <c:axPos val="b"/>
        <c:numFmt formatCode="General" sourceLinked="1"/>
        <c:majorTickMark val="out"/>
        <c:minorTickMark val="none"/>
        <c:tickLblPos val="nextTo"/>
        <c:crossAx val="407181952"/>
        <c:crosses val="autoZero"/>
        <c:auto val="1"/>
        <c:lblAlgn val="ctr"/>
        <c:lblOffset val="100"/>
        <c:noMultiLvlLbl val="0"/>
      </c:catAx>
      <c:valAx>
        <c:axId val="407181952"/>
        <c:scaling>
          <c:orientation val="minMax"/>
        </c:scaling>
        <c:delete val="1"/>
        <c:axPos val="l"/>
        <c:numFmt formatCode="General" sourceLinked="1"/>
        <c:majorTickMark val="out"/>
        <c:minorTickMark val="none"/>
        <c:tickLblPos val="nextTo"/>
        <c:crossAx val="4071804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'5.4'!$P$23</c:f>
              <c:strCache>
                <c:ptCount val="1"/>
              </c:strCache>
            </c:strRef>
          </c:tx>
          <c:invertIfNegative val="0"/>
          <c:cat>
            <c:numRef>
              <c:f>'5.4'!$Q$22</c:f>
              <c:numCache>
                <c:formatCode>General</c:formatCode>
                <c:ptCount val="1"/>
              </c:numCache>
            </c:numRef>
          </c:cat>
          <c:val>
            <c:numRef>
              <c:f>'5.4'!$Q$23</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'5.4'!$P$24</c:f>
              <c:strCache>
                <c:ptCount val="1"/>
              </c:strCache>
            </c:strRef>
          </c:tx>
          <c:invertIfNegative val="0"/>
          <c:cat>
            <c:numRef>
              <c:f>'5.4'!$Q$22</c:f>
              <c:numCache>
                <c:formatCode>General</c:formatCode>
                <c:ptCount val="1"/>
              </c:numCache>
            </c:numRef>
          </c:cat>
          <c:val>
            <c:numRef>
              <c:f>'5.4'!$Q$24</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'5.4'!$P$25</c:f>
              <c:strCache>
                <c:ptCount val="1"/>
              </c:strCache>
            </c:strRef>
          </c:tx>
          <c:invertIfNegative val="0"/>
          <c:cat>
            <c:numRef>
              <c:f>'5.4'!$Q$22</c:f>
              <c:numCache>
                <c:formatCode>General</c:formatCode>
                <c:ptCount val="1"/>
              </c:numCache>
            </c:numRef>
          </c:cat>
          <c:val>
            <c:numRef>
              <c:f>'5.4'!$Q$25</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407213184"/>
        <c:axId val="407214720"/>
      </c:barChart>
      <c:catAx>
        <c:axId val="407213184"/>
        <c:scaling>
          <c:orientation val="minMax"/>
        </c:scaling>
        <c:delete val="1"/>
        <c:axPos val="b"/>
        <c:numFmt formatCode="General" sourceLinked="1"/>
        <c:majorTickMark val="out"/>
        <c:minorTickMark val="none"/>
        <c:tickLblPos val="nextTo"/>
        <c:crossAx val="407214720"/>
        <c:crosses val="autoZero"/>
        <c:auto val="1"/>
        <c:lblAlgn val="ctr"/>
        <c:lblOffset val="100"/>
        <c:noMultiLvlLbl val="0"/>
      </c:catAx>
      <c:valAx>
        <c:axId val="407214720"/>
        <c:scaling>
          <c:orientation val="minMax"/>
        </c:scaling>
        <c:delete val="1"/>
        <c:axPos val="l"/>
        <c:numFmt formatCode="General" sourceLinked="1"/>
        <c:majorTickMark val="out"/>
        <c:minorTickMark val="none"/>
        <c:tickLblPos val="nextTo"/>
        <c:crossAx val="4072131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'5.4'!$P$6</c:f>
              <c:strCache>
                <c:ptCount val="1"/>
              </c:strCache>
            </c:strRef>
          </c:tx>
          <c:invertIfNegative val="0"/>
          <c:cat>
            <c:numRef>
              <c:f>'5.4'!$Q$5</c:f>
              <c:numCache>
                <c:formatCode>General</c:formatCode>
                <c:ptCount val="1"/>
              </c:numCache>
            </c:numRef>
          </c:cat>
          <c:val>
            <c:numRef>
              <c:f>'5.4'!$Q$6</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'5.4'!$P$7</c:f>
              <c:strCache>
                <c:ptCount val="1"/>
              </c:strCache>
            </c:strRef>
          </c:tx>
          <c:spPr>
            <a:solidFill>
              <a:schemeClr val="tx1"/>
            </a:solidFill>
          </c:spPr>
          <c:invertIfNegative val="0"/>
          <c:cat>
            <c:numRef>
              <c:f>'5.4'!$Q$5</c:f>
              <c:numCache>
                <c:formatCode>General</c:formatCode>
                <c:ptCount val="1"/>
              </c:numCache>
            </c:numRef>
          </c:cat>
          <c:val>
            <c:numRef>
              <c:f>'5.4'!$Q$7</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'5.4'!$P$8</c:f>
              <c:strCache>
                <c:ptCount val="1"/>
              </c:strCache>
            </c:strRef>
          </c:tx>
          <c:invertIfNegative val="0"/>
          <c:cat>
            <c:numRef>
              <c:f>'5.4'!$Q$5</c:f>
              <c:numCache>
                <c:formatCode>General</c:formatCode>
                <c:ptCount val="1"/>
              </c:numCache>
            </c:numRef>
          </c:cat>
          <c:val>
            <c:numRef>
              <c:f>'5.4'!$Q$8</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'5.4'!$P$9</c:f>
              <c:strCache>
                <c:ptCount val="1"/>
              </c:strCache>
            </c:strRef>
          </c:tx>
          <c:invertIfNegative val="0"/>
          <c:cat>
            <c:numRef>
              <c:f>'5.4'!$Q$5</c:f>
              <c:numCache>
                <c:formatCode>General</c:formatCode>
                <c:ptCount val="1"/>
              </c:numCache>
            </c:numRef>
          </c:cat>
          <c:val>
            <c:numRef>
              <c:f>'5.4'!$Q$9</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'5.4'!$P$10</c:f>
              <c:strCache>
                <c:ptCount val="1"/>
              </c:strCache>
            </c:strRef>
          </c:tx>
          <c:spPr>
            <a:solidFill>
              <a:srgbClr val="6E4932"/>
            </a:solidFill>
          </c:spPr>
          <c:invertIfNegative val="0"/>
          <c:cat>
            <c:numRef>
              <c:f>'5.4'!$Q$5</c:f>
              <c:numCache>
                <c:formatCode>General</c:formatCode>
                <c:ptCount val="1"/>
              </c:numCache>
            </c:numRef>
          </c:cat>
          <c:val>
            <c:numRef>
              <c:f>'5.4'!$Q$10</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'5.4'!$P$11</c:f>
              <c:strCache>
                <c:ptCount val="1"/>
              </c:strCache>
            </c:strRef>
          </c:tx>
          <c:invertIfNegative val="0"/>
          <c:cat>
            <c:numRef>
              <c:f>'5.4'!$Q$5</c:f>
              <c:numCache>
                <c:formatCode>General</c:formatCode>
                <c:ptCount val="1"/>
              </c:numCache>
            </c:numRef>
          </c:cat>
          <c:val>
            <c:numRef>
              <c:f>'5.4'!$Q$11</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'5.4'!$P$12</c:f>
              <c:strCache>
                <c:ptCount val="1"/>
              </c:strCache>
            </c:strRef>
          </c:tx>
          <c:invertIfNegative val="0"/>
          <c:cat>
            <c:numRef>
              <c:f>'5.4'!$Q$5</c:f>
              <c:numCache>
                <c:formatCode>General</c:formatCode>
                <c:ptCount val="1"/>
              </c:numCache>
            </c:numRef>
          </c:cat>
          <c:val>
            <c:numRef>
              <c:f>'5.4'!$Q$12</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'5.4'!$P$13</c:f>
              <c:strCache>
                <c:ptCount val="1"/>
              </c:strCache>
            </c:strRef>
          </c:tx>
          <c:invertIfNegative val="0"/>
          <c:cat>
            <c:numRef>
              <c:f>'5.4'!$Q$5</c:f>
              <c:numCache>
                <c:formatCode>General</c:formatCode>
                <c:ptCount val="1"/>
              </c:numCache>
            </c:numRef>
          </c:cat>
          <c:val>
            <c:numRef>
              <c:f>'5.4'!$Q$13</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407256064"/>
        <c:axId val="407266048"/>
      </c:barChart>
      <c:catAx>
        <c:axId val="407256064"/>
        <c:scaling>
          <c:orientation val="minMax"/>
        </c:scaling>
        <c:delete val="1"/>
        <c:axPos val="b"/>
        <c:numFmt formatCode="General" sourceLinked="1"/>
        <c:majorTickMark val="out"/>
        <c:minorTickMark val="none"/>
        <c:tickLblPos val="nextTo"/>
        <c:crossAx val="407266048"/>
        <c:crosses val="autoZero"/>
        <c:auto val="1"/>
        <c:lblAlgn val="ctr"/>
        <c:lblOffset val="100"/>
        <c:noMultiLvlLbl val="0"/>
      </c:catAx>
      <c:valAx>
        <c:axId val="407266048"/>
        <c:scaling>
          <c:orientation val="minMax"/>
        </c:scaling>
        <c:delete val="1"/>
        <c:axPos val="l"/>
        <c:numFmt formatCode="General" sourceLinked="1"/>
        <c:majorTickMark val="out"/>
        <c:minorTickMark val="none"/>
        <c:tickLblPos val="nextTo"/>
        <c:crossAx val="4072560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extLst>
              <c:ext xmlns:c16="http://schemas.microsoft.com/office/drawing/2014/chart" uri="{C3380CC4-5D6E-409C-BE32-E72D297353CC}">
                <c16:uniqueId val="{00000000-C1F1-4538-A25D-E7701F891F20}"/>
              </c:ext>
            </c:extLst>
          </c:dPt>
          <c:dPt>
            <c:idx val="7"/>
            <c:bubble3D val="0"/>
            <c:extLst>
              <c:ext xmlns:c16="http://schemas.microsoft.com/office/drawing/2014/chart" uri="{C3380CC4-5D6E-409C-BE32-E72D297353CC}">
                <c16:uniqueId val="{00000001-C1F1-4538-A25D-E7701F891F20}"/>
              </c:ext>
            </c:extLst>
          </c:dPt>
          <c:dLbls>
            <c:dLbl>
              <c:idx val="4"/>
              <c:layout>
                <c:manualLayout>
                  <c:x val="1.9566130053139247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1F1-4538-A25D-E7701F891F20}"/>
                </c:ext>
              </c:extLst>
            </c:dLbl>
            <c:dLbl>
              <c:idx val="5"/>
              <c:layout>
                <c:manualLayout>
                  <c:x val="1.8738806286325408E-2"/>
                  <c:y val="3.518028928724179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1F1-4538-A25D-E7701F891F20}"/>
                </c:ext>
              </c:extLst>
            </c:dLbl>
            <c:dLbl>
              <c:idx val="6"/>
              <c:layout>
                <c:manualLayout>
                  <c:x val="1.8975294551140907E-2"/>
                  <c:y val="3.518028928724244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1F1-4538-A25D-E7701F891F20}"/>
                </c:ext>
              </c:extLst>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1F1-4538-A25D-E7701F891F20}"/>
                </c:ext>
              </c:extLst>
            </c:dLbl>
            <c:dLbl>
              <c:idx val="10"/>
              <c:layout>
                <c:manualLayout>
                  <c:x val="8.2732376681384065E-4"/>
                  <c:y val="1.05540867861725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1F1-4538-A25D-E7701F891F2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2102.3925999999983</c:v>
                </c:pt>
                <c:pt idx="1">
                  <c:v>2284.2182000000007</c:v>
                </c:pt>
                <c:pt idx="2">
                  <c:v>1914.3209999999995</c:v>
                </c:pt>
                <c:pt idx="3">
                  <c:v>2914.95</c:v>
                </c:pt>
                <c:pt idx="4">
                  <c:v>607.52600000000052</c:v>
                </c:pt>
                <c:pt idx="5">
                  <c:v>1059.3844999999997</c:v>
                </c:pt>
                <c:pt idx="6">
                  <c:v>588.12100000000055</c:v>
                </c:pt>
                <c:pt idx="7">
                  <c:v>7311.1368999999959</c:v>
                </c:pt>
                <c:pt idx="8">
                  <c:v>1301.1772000000001</c:v>
                </c:pt>
                <c:pt idx="9">
                  <c:v>3704.838999999999</c:v>
                </c:pt>
                <c:pt idx="10">
                  <c:v>1182.434999999999</c:v>
                </c:pt>
                <c:pt idx="11">
                  <c:v>4434.1150000000007</c:v>
                </c:pt>
                <c:pt idx="12">
                  <c:v>10512.695999999994</c:v>
                </c:pt>
                <c:pt idx="13">
                  <c:v>1431.0319999999997</c:v>
                </c:pt>
              </c:numCache>
            </c:numRef>
          </c:val>
          <c:extLst>
            <c:ext xmlns:c16="http://schemas.microsoft.com/office/drawing/2014/chart" uri="{C3380CC4-5D6E-409C-BE32-E72D297353CC}">
              <c16:uniqueId val="{00000006-C1F1-4538-A25D-E7701F891F20}"/>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2102.3925999999983</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invertIfNegative val="0"/>
          <c:val>
            <c:numRef>
              <c:f>('6'!$B$22,'6'!$B$24)</c:f>
              <c:numCache>
                <c:formatCode>General</c:formatCode>
                <c:ptCount val="2"/>
                <c:pt idx="1">
                  <c:v>2284.2182000000007</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invertIfNegative val="0"/>
          <c:val>
            <c:numRef>
              <c:f>('6'!$B$22,'6'!$B$22,'6'!$B$25)</c:f>
              <c:numCache>
                <c:formatCode>General</c:formatCode>
                <c:ptCount val="3"/>
                <c:pt idx="2">
                  <c:v>1914.3209999999995</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invertIfNegative val="0"/>
          <c:val>
            <c:numRef>
              <c:f>('6'!$B$22,'6'!$B$22,'6'!$B$22,'6'!$B$26)</c:f>
              <c:numCache>
                <c:formatCode>General</c:formatCode>
                <c:ptCount val="4"/>
                <c:pt idx="3">
                  <c:v>2914.95</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invertIfNegative val="0"/>
          <c:val>
            <c:numRef>
              <c:f>('6'!$B$22,'6'!$B$22,'6'!$B$22,'6'!$B$22,'6'!$B$27)</c:f>
              <c:numCache>
                <c:formatCode>General</c:formatCode>
                <c:ptCount val="5"/>
                <c:pt idx="4">
                  <c:v>607.52600000000052</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invertIfNegative val="0"/>
          <c:val>
            <c:numRef>
              <c:f>('6'!$B$22,'6'!$B$22,'6'!$B$22,'6'!$B$22,'6'!$B$22,'6'!$B$28)</c:f>
              <c:numCache>
                <c:formatCode>General</c:formatCode>
                <c:ptCount val="6"/>
                <c:pt idx="5">
                  <c:v>1059.3844999999997</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invertIfNegative val="0"/>
          <c:val>
            <c:numRef>
              <c:f>('6'!$B$22,'6'!$B$22,'6'!$B$22,'6'!$B$22,'6'!$B$22,'6'!$B$22,'6'!$B$29)</c:f>
              <c:numCache>
                <c:formatCode>General</c:formatCode>
                <c:ptCount val="7"/>
                <c:pt idx="6">
                  <c:v>588.12100000000055</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invertIfNegative val="0"/>
          <c:val>
            <c:numRef>
              <c:f>('6'!$B$22,'6'!$B$22,'6'!$B$22,'6'!$B$22,'6'!$B$22,'6'!$B$22,'6'!$B$22,'6'!$B$30)</c:f>
              <c:numCache>
                <c:formatCode>General</c:formatCode>
                <c:ptCount val="8"/>
                <c:pt idx="7">
                  <c:v>7311.1368999999959</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invertIfNegative val="0"/>
          <c:val>
            <c:numRef>
              <c:f>('6'!$B$22,'6'!$B$22,'6'!$B$22,'6'!$B$22,'6'!$B$22,'6'!$B$22,'6'!$B$22,'6'!$B$22,'6'!$B$31)</c:f>
              <c:numCache>
                <c:formatCode>General</c:formatCode>
                <c:ptCount val="9"/>
                <c:pt idx="8">
                  <c:v>1301.1772000000001</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invertIfNegative val="0"/>
          <c:val>
            <c:numRef>
              <c:f>('6'!$B$22,'6'!$B$22,'6'!$B$22,'6'!$B$22,'6'!$B$22,'6'!$B$22,'6'!$B$22,'6'!$B$22,'6'!$B$22,'6'!$B$32)</c:f>
              <c:numCache>
                <c:formatCode>General</c:formatCode>
                <c:ptCount val="10"/>
                <c:pt idx="9">
                  <c:v>3704.838999999999</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invertIfNegative val="0"/>
          <c:val>
            <c:numRef>
              <c:f>('6'!$B$22,'6'!$B$22,'6'!$B$22,'6'!$B$22,'6'!$B$22,'6'!$B$22,'6'!$B$22,'6'!$B$22,'6'!$B$22,'6'!$B$22,'6'!$B$33)</c:f>
              <c:numCache>
                <c:formatCode>General</c:formatCode>
                <c:ptCount val="11"/>
                <c:pt idx="10">
                  <c:v>1182.434999999999</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4434.1150000000007</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10512.695999999994</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1431.0319999999997</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104"/>
        <c:overlap val="100"/>
        <c:axId val="407346176"/>
        <c:axId val="407364352"/>
      </c:barChart>
      <c:catAx>
        <c:axId val="407346176"/>
        <c:scaling>
          <c:orientation val="minMax"/>
        </c:scaling>
        <c:delete val="0"/>
        <c:axPos val="b"/>
        <c:numFmt formatCode="General" sourceLinked="1"/>
        <c:majorTickMark val="none"/>
        <c:minorTickMark val="none"/>
        <c:tickLblPos val="nextTo"/>
        <c:txPr>
          <a:bodyPr/>
          <a:lstStyle/>
          <a:p>
            <a:pPr>
              <a:defRPr sz="900"/>
            </a:pPr>
            <a:endParaRPr lang="cs-CZ"/>
          </a:p>
        </c:txPr>
        <c:crossAx val="407364352"/>
        <c:crosses val="autoZero"/>
        <c:auto val="1"/>
        <c:lblAlgn val="ctr"/>
        <c:lblOffset val="100"/>
        <c:noMultiLvlLbl val="0"/>
      </c:catAx>
      <c:valAx>
        <c:axId val="4073643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073461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'4.1'!$A$8</c:f>
              <c:strCache>
                <c:ptCount val="1"/>
                <c:pt idx="0">
                  <c:v>Biomasa</c:v>
                </c:pt>
              </c:strCache>
            </c:strRef>
          </c:tx>
          <c:spPr>
            <a:solidFill>
              <a:schemeClr val="accent3">
                <a:lumMod val="75000"/>
              </a:schemeClr>
            </a:solidFill>
          </c:spPr>
          <c:invertIfNegative val="0"/>
          <c:val>
            <c:numRef>
              <c:f>'4.1'!$B$8:$M$8</c:f>
              <c:numCache>
                <c:formatCode>#,##0.0</c:formatCode>
                <c:ptCount val="12"/>
                <c:pt idx="0">
                  <c:v>1971.7084919999995</c:v>
                </c:pt>
                <c:pt idx="1">
                  <c:v>1721.9102651999995</c:v>
                </c:pt>
                <c:pt idx="2">
                  <c:v>1853.2120130000001</c:v>
                </c:pt>
                <c:pt idx="3">
                  <c:v>1695.4108870000002</c:v>
                </c:pt>
                <c:pt idx="4">
                  <c:v>1720.4258489999997</c:v>
                </c:pt>
                <c:pt idx="5">
                  <c:v>1204.6108360000003</c:v>
                </c:pt>
                <c:pt idx="6">
                  <c:v>1278.2417750000004</c:v>
                </c:pt>
                <c:pt idx="7">
                  <c:v>1432.8823070000005</c:v>
                </c:pt>
                <c:pt idx="8">
                  <c:v>1508.2374380000003</c:v>
                </c:pt>
                <c:pt idx="9">
                  <c:v>1599.8034579999999</c:v>
                </c:pt>
                <c:pt idx="10">
                  <c:v>1895.0962260000001</c:v>
                </c:pt>
                <c:pt idx="11">
                  <c:v>2150.7083970000003</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chemeClr val="bg2">
                <a:lumMod val="50000"/>
              </a:schemeClr>
            </a:solidFill>
          </c:spPr>
          <c:invertIfNegative val="0"/>
          <c:val>
            <c:numRef>
              <c:f>'4.1'!$B$9:$M$9</c:f>
              <c:numCache>
                <c:formatCode>#,##0.0</c:formatCode>
                <c:ptCount val="12"/>
                <c:pt idx="0">
                  <c:v>415.03525299999973</c:v>
                </c:pt>
                <c:pt idx="1">
                  <c:v>370.20592399999964</c:v>
                </c:pt>
                <c:pt idx="2">
                  <c:v>384.93244599999952</c:v>
                </c:pt>
                <c:pt idx="3">
                  <c:v>344.40140000000008</c:v>
                </c:pt>
                <c:pt idx="4">
                  <c:v>328.60321099999982</c:v>
                </c:pt>
                <c:pt idx="5">
                  <c:v>272.81882500000012</c:v>
                </c:pt>
                <c:pt idx="6">
                  <c:v>272.47470599999997</c:v>
                </c:pt>
                <c:pt idx="7">
                  <c:v>278.72287499999999</c:v>
                </c:pt>
                <c:pt idx="8">
                  <c:v>298.10619799999984</c:v>
                </c:pt>
                <c:pt idx="9">
                  <c:v>358.97155500000031</c:v>
                </c:pt>
                <c:pt idx="10">
                  <c:v>375.01960099999968</c:v>
                </c:pt>
                <c:pt idx="11">
                  <c:v>406.040121</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chemeClr val="tx1"/>
            </a:solidFill>
          </c:spPr>
          <c:invertIfNegative val="0"/>
          <c:val>
            <c:numRef>
              <c:f>'4.1'!$B$10:$M$10</c:f>
              <c:numCache>
                <c:formatCode>#,##0.0</c:formatCode>
                <c:ptCount val="12"/>
                <c:pt idx="0">
                  <c:v>2748.653237</c:v>
                </c:pt>
                <c:pt idx="1">
                  <c:v>1833.5434520000003</c:v>
                </c:pt>
                <c:pt idx="2">
                  <c:v>1581.2570430000001</c:v>
                </c:pt>
                <c:pt idx="3">
                  <c:v>1081.3241170000001</c:v>
                </c:pt>
                <c:pt idx="4">
                  <c:v>826.41729999999995</c:v>
                </c:pt>
                <c:pt idx="5">
                  <c:v>571.55021000000011</c:v>
                </c:pt>
                <c:pt idx="6">
                  <c:v>502.14980099999997</c:v>
                </c:pt>
                <c:pt idx="7">
                  <c:v>494.03737000000007</c:v>
                </c:pt>
                <c:pt idx="8">
                  <c:v>652.53717399999994</c:v>
                </c:pt>
                <c:pt idx="9">
                  <c:v>1146.8970399999998</c:v>
                </c:pt>
                <c:pt idx="10">
                  <c:v>1456.8899019999999</c:v>
                </c:pt>
                <c:pt idx="11">
                  <c:v>1911.4607530000003</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invertIfNegative val="0"/>
          <c:val>
            <c:numRef>
              <c:f>'4.1'!$B$11:$M$11</c:f>
              <c:numCache>
                <c:formatCode>#,##0.0</c:formatCode>
                <c:ptCount val="12"/>
                <c:pt idx="0">
                  <c:v>1.0918239999999999</c:v>
                </c:pt>
                <c:pt idx="1">
                  <c:v>1.0474460000000001</c:v>
                </c:pt>
                <c:pt idx="2">
                  <c:v>1.521258</c:v>
                </c:pt>
                <c:pt idx="3">
                  <c:v>1.4819800000000001</c:v>
                </c:pt>
                <c:pt idx="4">
                  <c:v>1.300989</c:v>
                </c:pt>
                <c:pt idx="5">
                  <c:v>1.5403549999999999</c:v>
                </c:pt>
                <c:pt idx="6">
                  <c:v>1.2330590000000001</c:v>
                </c:pt>
                <c:pt idx="7">
                  <c:v>2.2821720000000001</c:v>
                </c:pt>
                <c:pt idx="8">
                  <c:v>1.2963169999999997</c:v>
                </c:pt>
                <c:pt idx="9">
                  <c:v>1.9613669999999999</c:v>
                </c:pt>
                <c:pt idx="10">
                  <c:v>1.5733840000000001</c:v>
                </c:pt>
                <c:pt idx="11">
                  <c:v>1.2126780000000001</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invertIfNegative val="0"/>
          <c:val>
            <c:numRef>
              <c:f>'4.1'!$B$12:$M$12</c:f>
              <c:numCache>
                <c:formatCode>#,##0.0</c:formatCode>
                <c:ptCount val="12"/>
                <c:pt idx="0">
                  <c:v>13.867254000000001</c:v>
                </c:pt>
                <c:pt idx="1">
                  <c:v>11.0331375</c:v>
                </c:pt>
                <c:pt idx="2">
                  <c:v>9.3755675000000007</c:v>
                </c:pt>
                <c:pt idx="3">
                  <c:v>6.4143540000000003</c:v>
                </c:pt>
                <c:pt idx="4">
                  <c:v>5.8823534999999989</c:v>
                </c:pt>
                <c:pt idx="5">
                  <c:v>2.9678925</c:v>
                </c:pt>
                <c:pt idx="6">
                  <c:v>3.1033664999999999</c:v>
                </c:pt>
                <c:pt idx="7">
                  <c:v>2.6702885000000003</c:v>
                </c:pt>
                <c:pt idx="8">
                  <c:v>4.3375675000000005</c:v>
                </c:pt>
                <c:pt idx="9">
                  <c:v>7.5149269999999992</c:v>
                </c:pt>
                <c:pt idx="10">
                  <c:v>9.6673004999999996</c:v>
                </c:pt>
                <c:pt idx="11">
                  <c:v>11.511312499999997</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invertIfNegative val="0"/>
          <c:val>
            <c:numRef>
              <c:f>'4.1'!$B$13:$M$13</c:f>
              <c:numCache>
                <c:formatCode>#,##0.0</c:formatCode>
                <c:ptCount val="12"/>
                <c:pt idx="0">
                  <c:v>5.8230000000000001E-3</c:v>
                </c:pt>
                <c:pt idx="1">
                  <c:v>1.7783E-2</c:v>
                </c:pt>
                <c:pt idx="2">
                  <c:v>3.0668000000000001E-2</c:v>
                </c:pt>
                <c:pt idx="3">
                  <c:v>5.7146000000000002E-2</c:v>
                </c:pt>
                <c:pt idx="4">
                  <c:v>4.4698999999999996E-2</c:v>
                </c:pt>
                <c:pt idx="5">
                  <c:v>8.0467999999999998E-2</c:v>
                </c:pt>
                <c:pt idx="6">
                  <c:v>6.8652000000000005E-2</c:v>
                </c:pt>
                <c:pt idx="7">
                  <c:v>6.1426000000000001E-2</c:v>
                </c:pt>
                <c:pt idx="8">
                  <c:v>4.9225999999999999E-2</c:v>
                </c:pt>
                <c:pt idx="9">
                  <c:v>3.1350999999999997E-2</c:v>
                </c:pt>
                <c:pt idx="10">
                  <c:v>9.0320000000000001E-3</c:v>
                </c:pt>
                <c:pt idx="11">
                  <c:v>9.5950000000000011E-3</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6E4932"/>
            </a:solidFill>
          </c:spPr>
          <c:invertIfNegative val="0"/>
          <c:val>
            <c:numRef>
              <c:f>'4.1'!$B$14:$M$14</c:f>
              <c:numCache>
                <c:formatCode>#,##0.0</c:formatCode>
                <c:ptCount val="12"/>
                <c:pt idx="0">
                  <c:v>9899.2633240000014</c:v>
                </c:pt>
                <c:pt idx="1">
                  <c:v>8021.0459899999996</c:v>
                </c:pt>
                <c:pt idx="2">
                  <c:v>7005.6019250000018</c:v>
                </c:pt>
                <c:pt idx="3">
                  <c:v>5280.4662149999995</c:v>
                </c:pt>
                <c:pt idx="4">
                  <c:v>4896.1900889999988</c:v>
                </c:pt>
                <c:pt idx="5">
                  <c:v>2949.5592029999989</c:v>
                </c:pt>
                <c:pt idx="6">
                  <c:v>2311.1488300000001</c:v>
                </c:pt>
                <c:pt idx="7">
                  <c:v>2632.2839360000007</c:v>
                </c:pt>
                <c:pt idx="8">
                  <c:v>3624.7532320000005</c:v>
                </c:pt>
                <c:pt idx="9">
                  <c:v>5576.2586070000007</c:v>
                </c:pt>
                <c:pt idx="10">
                  <c:v>6929.1167740000001</c:v>
                </c:pt>
                <c:pt idx="11">
                  <c:v>8248.9924429999992</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invertIfNegative val="0"/>
          <c:val>
            <c:numRef>
              <c:f>'4.1'!$B$15:$M$15</c:f>
              <c:numCache>
                <c:formatCode>#,##0.0</c:formatCode>
                <c:ptCount val="12"/>
                <c:pt idx="0">
                  <c:v>152.78700000000001</c:v>
                </c:pt>
                <c:pt idx="1">
                  <c:v>118.488</c:v>
                </c:pt>
                <c:pt idx="2">
                  <c:v>100.035</c:v>
                </c:pt>
                <c:pt idx="3">
                  <c:v>71.325999999999993</c:v>
                </c:pt>
                <c:pt idx="4">
                  <c:v>60.475000000000001</c:v>
                </c:pt>
                <c:pt idx="5">
                  <c:v>18.834</c:v>
                </c:pt>
                <c:pt idx="6">
                  <c:v>18.204999999999998</c:v>
                </c:pt>
                <c:pt idx="7">
                  <c:v>16.928000000000001</c:v>
                </c:pt>
                <c:pt idx="8">
                  <c:v>33.966000000000001</c:v>
                </c:pt>
                <c:pt idx="9">
                  <c:v>67.564999999999998</c:v>
                </c:pt>
                <c:pt idx="10">
                  <c:v>92.427999999999997</c:v>
                </c:pt>
                <c:pt idx="11">
                  <c:v>101.846</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invertIfNegative val="0"/>
          <c:val>
            <c:numRef>
              <c:f>'4.1'!$B$16:$M$16</c:f>
              <c:numCache>
                <c:formatCode>#,##0.0</c:formatCode>
                <c:ptCount val="12"/>
                <c:pt idx="0">
                  <c:v>6.6599999999999993E-2</c:v>
                </c:pt>
                <c:pt idx="1">
                  <c:v>3.7350000000000001E-2</c:v>
                </c:pt>
                <c:pt idx="2">
                  <c:v>2.8559999999999999E-2</c:v>
                </c:pt>
                <c:pt idx="3">
                  <c:v>2.4164999999999999E-2</c:v>
                </c:pt>
                <c:pt idx="4">
                  <c:v>1.7574000000000003E-2</c:v>
                </c:pt>
                <c:pt idx="5">
                  <c:v>0</c:v>
                </c:pt>
                <c:pt idx="6">
                  <c:v>0</c:v>
                </c:pt>
                <c:pt idx="7">
                  <c:v>0</c:v>
                </c:pt>
                <c:pt idx="8">
                  <c:v>2.2200000000000002E-3</c:v>
                </c:pt>
                <c:pt idx="9">
                  <c:v>1.098E-2</c:v>
                </c:pt>
                <c:pt idx="10">
                  <c:v>2.1989999999999999E-2</c:v>
                </c:pt>
                <c:pt idx="11">
                  <c:v>2.8570000000000002E-2</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invertIfNegative val="0"/>
          <c:val>
            <c:numRef>
              <c:f>'4.1'!$B$17:$M$17</c:f>
              <c:numCache>
                <c:formatCode>#,##0.0</c:formatCode>
                <c:ptCount val="12"/>
                <c:pt idx="0">
                  <c:v>721.33402699999999</c:v>
                </c:pt>
                <c:pt idx="1">
                  <c:v>626.776656</c:v>
                </c:pt>
                <c:pt idx="2">
                  <c:v>691.51785400000006</c:v>
                </c:pt>
                <c:pt idx="3">
                  <c:v>710.61218000000008</c:v>
                </c:pt>
                <c:pt idx="4">
                  <c:v>730.40430900000001</c:v>
                </c:pt>
                <c:pt idx="5">
                  <c:v>628.42999800000007</c:v>
                </c:pt>
                <c:pt idx="6">
                  <c:v>697.74568199999999</c:v>
                </c:pt>
                <c:pt idx="7">
                  <c:v>666.27869200000009</c:v>
                </c:pt>
                <c:pt idx="8">
                  <c:v>668.2758859999999</c:v>
                </c:pt>
                <c:pt idx="9">
                  <c:v>598.01123900000005</c:v>
                </c:pt>
                <c:pt idx="10">
                  <c:v>643.03703799999994</c:v>
                </c:pt>
                <c:pt idx="11">
                  <c:v>696.71748300000002</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invertIfNegative val="0"/>
          <c:val>
            <c:numRef>
              <c:f>'4.1'!$B$18:$M$18</c:f>
              <c:numCache>
                <c:formatCode>#,##0.0</c:formatCode>
                <c:ptCount val="12"/>
                <c:pt idx="0">
                  <c:v>88.855165999999997</c:v>
                </c:pt>
                <c:pt idx="1">
                  <c:v>66.856408999999999</c:v>
                </c:pt>
                <c:pt idx="2">
                  <c:v>70.396722999999994</c:v>
                </c:pt>
                <c:pt idx="3">
                  <c:v>50.497107000000007</c:v>
                </c:pt>
                <c:pt idx="4">
                  <c:v>43.947172999999999</c:v>
                </c:pt>
                <c:pt idx="5">
                  <c:v>28.907</c:v>
                </c:pt>
                <c:pt idx="6">
                  <c:v>1.8360000000000001</c:v>
                </c:pt>
                <c:pt idx="7">
                  <c:v>1.95</c:v>
                </c:pt>
                <c:pt idx="8">
                  <c:v>2.8457280000000003</c:v>
                </c:pt>
                <c:pt idx="9">
                  <c:v>49.645637999999998</c:v>
                </c:pt>
                <c:pt idx="10">
                  <c:v>70.373390000000001</c:v>
                </c:pt>
                <c:pt idx="11">
                  <c:v>73.273710999999992</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invertIfNegative val="0"/>
          <c:val>
            <c:numRef>
              <c:f>'4.1'!$B$19:$M$19</c:f>
              <c:numCache>
                <c:formatCode>#,##0.0</c:formatCode>
                <c:ptCount val="12"/>
                <c:pt idx="0">
                  <c:v>447.70865200000003</c:v>
                </c:pt>
                <c:pt idx="1">
                  <c:v>388.57776999999999</c:v>
                </c:pt>
                <c:pt idx="2">
                  <c:v>401.22109</c:v>
                </c:pt>
                <c:pt idx="3">
                  <c:v>395.20078699999999</c:v>
                </c:pt>
                <c:pt idx="4">
                  <c:v>370.69889412622075</c:v>
                </c:pt>
                <c:pt idx="5">
                  <c:v>322.6835578571766</c:v>
                </c:pt>
                <c:pt idx="6">
                  <c:v>349.68689022869592</c:v>
                </c:pt>
                <c:pt idx="7">
                  <c:v>341.89710191616234</c:v>
                </c:pt>
                <c:pt idx="8">
                  <c:v>304.98653658375707</c:v>
                </c:pt>
                <c:pt idx="9">
                  <c:v>315.66506521164189</c:v>
                </c:pt>
                <c:pt idx="10">
                  <c:v>424.3608763778181</c:v>
                </c:pt>
                <c:pt idx="11">
                  <c:v>403.68718357827726</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invertIfNegative val="0"/>
          <c:val>
            <c:numRef>
              <c:f>'4.1'!$B$20:$M$20</c:f>
              <c:numCache>
                <c:formatCode>#,##0.0</c:formatCode>
                <c:ptCount val="12"/>
                <c:pt idx="0">
                  <c:v>1033.648524</c:v>
                </c:pt>
                <c:pt idx="1">
                  <c:v>889.27497800000003</c:v>
                </c:pt>
                <c:pt idx="2">
                  <c:v>918.19052399999987</c:v>
                </c:pt>
                <c:pt idx="3">
                  <c:v>936.98035399999992</c:v>
                </c:pt>
                <c:pt idx="4">
                  <c:v>888.28406200000006</c:v>
                </c:pt>
                <c:pt idx="5">
                  <c:v>793.21852599999988</c:v>
                </c:pt>
                <c:pt idx="6">
                  <c:v>788.06765099999996</c:v>
                </c:pt>
                <c:pt idx="7">
                  <c:v>850.87594300000012</c:v>
                </c:pt>
                <c:pt idx="8">
                  <c:v>809.3305049999999</c:v>
                </c:pt>
                <c:pt idx="9">
                  <c:v>772.44204500000012</c:v>
                </c:pt>
                <c:pt idx="10">
                  <c:v>851.00215299999991</c:v>
                </c:pt>
                <c:pt idx="11">
                  <c:v>939.50561600000003</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invertIfNegative val="0"/>
          <c:val>
            <c:numRef>
              <c:f>'4.1'!$B$22:$M$22</c:f>
              <c:numCache>
                <c:formatCode>#,##0.0</c:formatCode>
                <c:ptCount val="12"/>
                <c:pt idx="0">
                  <c:v>8.4157849999999979</c:v>
                </c:pt>
                <c:pt idx="1">
                  <c:v>7.3678570000000017</c:v>
                </c:pt>
                <c:pt idx="2">
                  <c:v>6.6918159999999975</c:v>
                </c:pt>
                <c:pt idx="3">
                  <c:v>4.2871370000000004</c:v>
                </c:pt>
                <c:pt idx="4">
                  <c:v>9.6097120000000054</c:v>
                </c:pt>
                <c:pt idx="5">
                  <c:v>41.094200000000008</c:v>
                </c:pt>
                <c:pt idx="6">
                  <c:v>12.469531999999999</c:v>
                </c:pt>
                <c:pt idx="7">
                  <c:v>10.333543000000006</c:v>
                </c:pt>
                <c:pt idx="8">
                  <c:v>16.742026999999993</c:v>
                </c:pt>
                <c:pt idx="9">
                  <c:v>10.990540000000001</c:v>
                </c:pt>
                <c:pt idx="10">
                  <c:v>15.984547999999991</c:v>
                </c:pt>
                <c:pt idx="11">
                  <c:v>7.0969220000000011</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solidFill>
              <a:srgbClr val="EBE600"/>
            </a:solidFill>
          </c:spPr>
          <c:invertIfNegative val="0"/>
          <c:val>
            <c:numRef>
              <c:f>'4.1'!$B$23:$M$23</c:f>
              <c:numCache>
                <c:formatCode>#,##0.0</c:formatCode>
                <c:ptCount val="12"/>
                <c:pt idx="0">
                  <c:v>4531.4624223859446</c:v>
                </c:pt>
                <c:pt idx="1">
                  <c:v>3530.6687677453929</c:v>
                </c:pt>
                <c:pt idx="2">
                  <c:v>3093.5087860393155</c:v>
                </c:pt>
                <c:pt idx="3">
                  <c:v>2095.5085499296692</c:v>
                </c:pt>
                <c:pt idx="4">
                  <c:v>2041.8881831525468</c:v>
                </c:pt>
                <c:pt idx="5">
                  <c:v>1257.0452103407515</c:v>
                </c:pt>
                <c:pt idx="6">
                  <c:v>1305.9407987267407</c:v>
                </c:pt>
                <c:pt idx="7">
                  <c:v>1168.7151526005186</c:v>
                </c:pt>
                <c:pt idx="8">
                  <c:v>1565.4690905313892</c:v>
                </c:pt>
                <c:pt idx="9">
                  <c:v>2710.6703443211004</c:v>
                </c:pt>
                <c:pt idx="10">
                  <c:v>3367.0158093754653</c:v>
                </c:pt>
                <c:pt idx="11">
                  <c:v>3988.3657918633594</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104"/>
        <c:overlap val="100"/>
        <c:axId val="492618880"/>
        <c:axId val="492620416"/>
      </c:barChart>
      <c:catAx>
        <c:axId val="492618880"/>
        <c:scaling>
          <c:orientation val="minMax"/>
        </c:scaling>
        <c:delete val="0"/>
        <c:axPos val="b"/>
        <c:majorTickMark val="none"/>
        <c:minorTickMark val="none"/>
        <c:tickLblPos val="nextTo"/>
        <c:txPr>
          <a:bodyPr/>
          <a:lstStyle/>
          <a:p>
            <a:pPr>
              <a:defRPr sz="900"/>
            </a:pPr>
            <a:endParaRPr lang="cs-CZ"/>
          </a:p>
        </c:txPr>
        <c:crossAx val="492620416"/>
        <c:crosses val="autoZero"/>
        <c:auto val="1"/>
        <c:lblAlgn val="ctr"/>
        <c:lblOffset val="100"/>
        <c:noMultiLvlLbl val="0"/>
      </c:catAx>
      <c:valAx>
        <c:axId val="49262041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49261888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334955264"/>
        <c:axId val="334956800"/>
      </c:barChart>
      <c:catAx>
        <c:axId val="334955264"/>
        <c:scaling>
          <c:orientation val="minMax"/>
        </c:scaling>
        <c:delete val="1"/>
        <c:axPos val="b"/>
        <c:numFmt formatCode="General" sourceLinked="1"/>
        <c:majorTickMark val="out"/>
        <c:minorTickMark val="none"/>
        <c:tickLblPos val="nextTo"/>
        <c:crossAx val="334956800"/>
        <c:crosses val="autoZero"/>
        <c:auto val="1"/>
        <c:lblAlgn val="ctr"/>
        <c:lblOffset val="100"/>
        <c:noMultiLvlLbl val="0"/>
      </c:catAx>
      <c:valAx>
        <c:axId val="334956800"/>
        <c:scaling>
          <c:orientation val="minMax"/>
        </c:scaling>
        <c:delete val="1"/>
        <c:axPos val="l"/>
        <c:numFmt formatCode="#,##0.0" sourceLinked="1"/>
        <c:majorTickMark val="out"/>
        <c:minorTickMark val="none"/>
        <c:tickLblPos val="nextTo"/>
        <c:crossAx val="3349552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2111.5919999999983</c:v>
                </c:pt>
                <c:pt idx="1">
                  <c:v>2111.5919999999983</c:v>
                </c:pt>
                <c:pt idx="2">
                  <c:v>2111.5919999999983</c:v>
                </c:pt>
                <c:pt idx="3">
                  <c:v>2108.2359999999985</c:v>
                </c:pt>
                <c:pt idx="4">
                  <c:v>2108.2189999999987</c:v>
                </c:pt>
                <c:pt idx="5">
                  <c:v>2104.9879999999985</c:v>
                </c:pt>
                <c:pt idx="6">
                  <c:v>2102.9999999999986</c:v>
                </c:pt>
                <c:pt idx="7">
                  <c:v>2102.9999999999986</c:v>
                </c:pt>
                <c:pt idx="8">
                  <c:v>2102.9999999999986</c:v>
                </c:pt>
                <c:pt idx="9">
                  <c:v>2101.4219999999982</c:v>
                </c:pt>
                <c:pt idx="10">
                  <c:v>2102.3925999999983</c:v>
                </c:pt>
                <c:pt idx="11">
                  <c:v>2102.3925999999983</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invertIfNegative val="0"/>
          <c:val>
            <c:numRef>
              <c:f>'6'!$B$8:$M$8</c:f>
              <c:numCache>
                <c:formatCode>#,##0.0</c:formatCode>
                <c:ptCount val="12"/>
                <c:pt idx="0">
                  <c:v>2294.3560000000002</c:v>
                </c:pt>
                <c:pt idx="1">
                  <c:v>2294.3570000000004</c:v>
                </c:pt>
                <c:pt idx="2">
                  <c:v>2295.3750000000005</c:v>
                </c:pt>
                <c:pt idx="3">
                  <c:v>2291.9690000000005</c:v>
                </c:pt>
                <c:pt idx="4">
                  <c:v>2284.9710000000005</c:v>
                </c:pt>
                <c:pt idx="5">
                  <c:v>2284.9710000000005</c:v>
                </c:pt>
                <c:pt idx="6">
                  <c:v>2283.9710000000005</c:v>
                </c:pt>
                <c:pt idx="7">
                  <c:v>2283.9710000000005</c:v>
                </c:pt>
                <c:pt idx="8">
                  <c:v>2283.9710000000005</c:v>
                </c:pt>
                <c:pt idx="9">
                  <c:v>2284.1620000000007</c:v>
                </c:pt>
                <c:pt idx="10">
                  <c:v>2284.2182000000007</c:v>
                </c:pt>
                <c:pt idx="11">
                  <c:v>2284.2182000000007</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invertIfNegative val="0"/>
          <c:val>
            <c:numRef>
              <c:f>'6'!$B$9:$M$9</c:f>
              <c:numCache>
                <c:formatCode>#,##0.0</c:formatCode>
                <c:ptCount val="12"/>
                <c:pt idx="0">
                  <c:v>1932.7659999999994</c:v>
                </c:pt>
                <c:pt idx="1">
                  <c:v>1927.5329999999992</c:v>
                </c:pt>
                <c:pt idx="2">
                  <c:v>1927.5329999999992</c:v>
                </c:pt>
                <c:pt idx="3">
                  <c:v>1921.8429999999992</c:v>
                </c:pt>
                <c:pt idx="4">
                  <c:v>1922.299999999999</c:v>
                </c:pt>
                <c:pt idx="5">
                  <c:v>1922.302999999999</c:v>
                </c:pt>
                <c:pt idx="6">
                  <c:v>1911.9659999999994</c:v>
                </c:pt>
                <c:pt idx="7">
                  <c:v>1911.9659999999994</c:v>
                </c:pt>
                <c:pt idx="8">
                  <c:v>1911.9659999999994</c:v>
                </c:pt>
                <c:pt idx="9">
                  <c:v>1911.7139999999995</c:v>
                </c:pt>
                <c:pt idx="10">
                  <c:v>1911.7139999999995</c:v>
                </c:pt>
                <c:pt idx="11">
                  <c:v>1914.3209999999995</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invertIfNegative val="0"/>
          <c:val>
            <c:numRef>
              <c:f>'6'!$B$10:$M$10</c:f>
              <c:numCache>
                <c:formatCode>#,##0.0</c:formatCode>
                <c:ptCount val="12"/>
                <c:pt idx="0">
                  <c:v>2914.0929999999998</c:v>
                </c:pt>
                <c:pt idx="1">
                  <c:v>2914.0929999999998</c:v>
                </c:pt>
                <c:pt idx="2">
                  <c:v>2914.0929999999998</c:v>
                </c:pt>
                <c:pt idx="3">
                  <c:v>2913.1929999999998</c:v>
                </c:pt>
                <c:pt idx="4">
                  <c:v>2913.1929999999998</c:v>
                </c:pt>
                <c:pt idx="5">
                  <c:v>2912.9229999999998</c:v>
                </c:pt>
                <c:pt idx="6">
                  <c:v>2913.1929999999998</c:v>
                </c:pt>
                <c:pt idx="7">
                  <c:v>2913.7009999999996</c:v>
                </c:pt>
                <c:pt idx="8">
                  <c:v>2913.95</c:v>
                </c:pt>
                <c:pt idx="9">
                  <c:v>2914.95</c:v>
                </c:pt>
                <c:pt idx="10">
                  <c:v>2916.95</c:v>
                </c:pt>
                <c:pt idx="11">
                  <c:v>2914.95</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invertIfNegative val="0"/>
          <c:val>
            <c:numRef>
              <c:f>'6'!$B$11:$M$11</c:f>
              <c:numCache>
                <c:formatCode>#,##0.0</c:formatCode>
                <c:ptCount val="12"/>
                <c:pt idx="0">
                  <c:v>603.94900000000052</c:v>
                </c:pt>
                <c:pt idx="1">
                  <c:v>604.13900000000058</c:v>
                </c:pt>
                <c:pt idx="2">
                  <c:v>604.85300000000063</c:v>
                </c:pt>
                <c:pt idx="3">
                  <c:v>604.99000000000058</c:v>
                </c:pt>
                <c:pt idx="4">
                  <c:v>605.07800000000066</c:v>
                </c:pt>
                <c:pt idx="5">
                  <c:v>604.96300000000065</c:v>
                </c:pt>
                <c:pt idx="6">
                  <c:v>603.14500000000055</c:v>
                </c:pt>
                <c:pt idx="7">
                  <c:v>605.64500000000055</c:v>
                </c:pt>
                <c:pt idx="8">
                  <c:v>605.69000000000051</c:v>
                </c:pt>
                <c:pt idx="9">
                  <c:v>608.29500000000053</c:v>
                </c:pt>
                <c:pt idx="10">
                  <c:v>608.33800000000053</c:v>
                </c:pt>
                <c:pt idx="11">
                  <c:v>607.52600000000052</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invertIfNegative val="0"/>
          <c:val>
            <c:numRef>
              <c:f>'6'!$B$12:$M$12</c:f>
              <c:numCache>
                <c:formatCode>#,##0.0</c:formatCode>
                <c:ptCount val="12"/>
                <c:pt idx="0">
                  <c:v>1056.4824999999998</c:v>
                </c:pt>
                <c:pt idx="1">
                  <c:v>1056.5754999999997</c:v>
                </c:pt>
                <c:pt idx="2">
                  <c:v>1056.5734999999997</c:v>
                </c:pt>
                <c:pt idx="3">
                  <c:v>1056.6394999999998</c:v>
                </c:pt>
                <c:pt idx="4">
                  <c:v>1056.6394999999998</c:v>
                </c:pt>
                <c:pt idx="5">
                  <c:v>1056.6394999999998</c:v>
                </c:pt>
                <c:pt idx="6">
                  <c:v>1060.0355</c:v>
                </c:pt>
                <c:pt idx="7">
                  <c:v>1060.0355</c:v>
                </c:pt>
                <c:pt idx="8">
                  <c:v>1060.0355</c:v>
                </c:pt>
                <c:pt idx="9">
                  <c:v>1060.0355</c:v>
                </c:pt>
                <c:pt idx="10">
                  <c:v>1059.9144999999999</c:v>
                </c:pt>
                <c:pt idx="11">
                  <c:v>1059.3844999999997</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invertIfNegative val="0"/>
          <c:val>
            <c:numRef>
              <c:f>'6'!$B$13:$M$13</c:f>
              <c:numCache>
                <c:formatCode>#,##0.0</c:formatCode>
                <c:ptCount val="12"/>
                <c:pt idx="0">
                  <c:v>599.98400000000061</c:v>
                </c:pt>
                <c:pt idx="1">
                  <c:v>599.90900000000056</c:v>
                </c:pt>
                <c:pt idx="2">
                  <c:v>599.90900000000056</c:v>
                </c:pt>
                <c:pt idx="3">
                  <c:v>600.24500000000069</c:v>
                </c:pt>
                <c:pt idx="4">
                  <c:v>597.65900000000056</c:v>
                </c:pt>
                <c:pt idx="5">
                  <c:v>597.65900000000056</c:v>
                </c:pt>
                <c:pt idx="6">
                  <c:v>597.6670000000006</c:v>
                </c:pt>
                <c:pt idx="7">
                  <c:v>597.66400000000056</c:v>
                </c:pt>
                <c:pt idx="8">
                  <c:v>597.66400000000056</c:v>
                </c:pt>
                <c:pt idx="9">
                  <c:v>588.12100000000055</c:v>
                </c:pt>
                <c:pt idx="10">
                  <c:v>588.12100000000055</c:v>
                </c:pt>
                <c:pt idx="11">
                  <c:v>588.12100000000055</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invertIfNegative val="0"/>
          <c:val>
            <c:numRef>
              <c:f>'6'!$B$14:$M$14</c:f>
              <c:numCache>
                <c:formatCode>#,##0.0</c:formatCode>
                <c:ptCount val="12"/>
                <c:pt idx="0">
                  <c:v>7392.4779999999964</c:v>
                </c:pt>
                <c:pt idx="1">
                  <c:v>7358.3919999999953</c:v>
                </c:pt>
                <c:pt idx="2">
                  <c:v>7366.1589999999951</c:v>
                </c:pt>
                <c:pt idx="3">
                  <c:v>7319.4089999999951</c:v>
                </c:pt>
                <c:pt idx="4">
                  <c:v>7319.4949999999963</c:v>
                </c:pt>
                <c:pt idx="5">
                  <c:v>7319.4949999999963</c:v>
                </c:pt>
                <c:pt idx="6">
                  <c:v>7320.0039999999944</c:v>
                </c:pt>
                <c:pt idx="7">
                  <c:v>7319.863999999995</c:v>
                </c:pt>
                <c:pt idx="8">
                  <c:v>7319.2319999999945</c:v>
                </c:pt>
                <c:pt idx="9">
                  <c:v>7318.4869999999946</c:v>
                </c:pt>
                <c:pt idx="10">
                  <c:v>7311.1368999999959</c:v>
                </c:pt>
                <c:pt idx="11">
                  <c:v>7311.1368999999959</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invertIfNegative val="0"/>
          <c:val>
            <c:numRef>
              <c:f>'6'!$B$15:$M$15</c:f>
              <c:numCache>
                <c:formatCode>#,##0.0</c:formatCode>
                <c:ptCount val="12"/>
                <c:pt idx="0">
                  <c:v>1290.374</c:v>
                </c:pt>
                <c:pt idx="1">
                  <c:v>1290.374</c:v>
                </c:pt>
                <c:pt idx="2">
                  <c:v>1290.374</c:v>
                </c:pt>
                <c:pt idx="3">
                  <c:v>1290.374</c:v>
                </c:pt>
                <c:pt idx="4">
                  <c:v>1290.3630000000001</c:v>
                </c:pt>
                <c:pt idx="5">
                  <c:v>1290.3630000000001</c:v>
                </c:pt>
                <c:pt idx="6">
                  <c:v>1290.6440000000002</c:v>
                </c:pt>
                <c:pt idx="7">
                  <c:v>1290.6440000000002</c:v>
                </c:pt>
                <c:pt idx="8">
                  <c:v>1290.5670000000002</c:v>
                </c:pt>
                <c:pt idx="9">
                  <c:v>1301.8540000000003</c:v>
                </c:pt>
                <c:pt idx="10">
                  <c:v>1301.8542000000002</c:v>
                </c:pt>
                <c:pt idx="11">
                  <c:v>1301.1772000000001</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invertIfNegative val="0"/>
          <c:val>
            <c:numRef>
              <c:f>'6'!$B$16:$M$16</c:f>
              <c:numCache>
                <c:formatCode>#,##0.0</c:formatCode>
                <c:ptCount val="12"/>
                <c:pt idx="0">
                  <c:v>3704.3139999999989</c:v>
                </c:pt>
                <c:pt idx="1">
                  <c:v>3704.791999999999</c:v>
                </c:pt>
                <c:pt idx="2">
                  <c:v>3704.9739999999993</c:v>
                </c:pt>
                <c:pt idx="3">
                  <c:v>3704.8269999999989</c:v>
                </c:pt>
                <c:pt idx="4">
                  <c:v>3704.8269999999989</c:v>
                </c:pt>
                <c:pt idx="5">
                  <c:v>3704.8269999999989</c:v>
                </c:pt>
                <c:pt idx="6">
                  <c:v>3704.8719999999994</c:v>
                </c:pt>
                <c:pt idx="7">
                  <c:v>3704.8719999999994</c:v>
                </c:pt>
                <c:pt idx="8">
                  <c:v>3705.0739999999987</c:v>
                </c:pt>
                <c:pt idx="9">
                  <c:v>3704.8339999999989</c:v>
                </c:pt>
                <c:pt idx="10">
                  <c:v>3704.838999999999</c:v>
                </c:pt>
                <c:pt idx="11">
                  <c:v>3704.838999999999</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invertIfNegative val="0"/>
          <c:val>
            <c:numRef>
              <c:f>'6'!$B$17:$M$17</c:f>
              <c:numCache>
                <c:formatCode>#,##0.0</c:formatCode>
                <c:ptCount val="12"/>
                <c:pt idx="0">
                  <c:v>1184.4589999999996</c:v>
                </c:pt>
                <c:pt idx="1">
                  <c:v>1184.4589999999996</c:v>
                </c:pt>
                <c:pt idx="2">
                  <c:v>1184.8489999999993</c:v>
                </c:pt>
                <c:pt idx="3">
                  <c:v>1184.8489999999993</c:v>
                </c:pt>
                <c:pt idx="4">
                  <c:v>1184.8489999999993</c:v>
                </c:pt>
                <c:pt idx="5">
                  <c:v>1180.9189999999992</c:v>
                </c:pt>
                <c:pt idx="6">
                  <c:v>1180.8409999999992</c:v>
                </c:pt>
                <c:pt idx="7">
                  <c:v>1180.8229999999992</c:v>
                </c:pt>
                <c:pt idx="8">
                  <c:v>1180.8229999999992</c:v>
                </c:pt>
                <c:pt idx="9">
                  <c:v>1182.2849999999992</c:v>
                </c:pt>
                <c:pt idx="10">
                  <c:v>1182.2849999999992</c:v>
                </c:pt>
                <c:pt idx="11">
                  <c:v>1182.434999999999</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invertIfNegative val="0"/>
          <c:val>
            <c:numRef>
              <c:f>'6'!$B$18:$M$18</c:f>
              <c:numCache>
                <c:formatCode>#,##0.0</c:formatCode>
                <c:ptCount val="12"/>
                <c:pt idx="0">
                  <c:v>4567.9590000000007</c:v>
                </c:pt>
                <c:pt idx="1">
                  <c:v>4567.9590000000007</c:v>
                </c:pt>
                <c:pt idx="2">
                  <c:v>4567.9590000000007</c:v>
                </c:pt>
                <c:pt idx="3">
                  <c:v>4578.7130000000016</c:v>
                </c:pt>
                <c:pt idx="4">
                  <c:v>4578.7130000000016</c:v>
                </c:pt>
                <c:pt idx="5">
                  <c:v>4576.5640000000012</c:v>
                </c:pt>
                <c:pt idx="6">
                  <c:v>4528.4310000000005</c:v>
                </c:pt>
                <c:pt idx="7">
                  <c:v>4410.4310000000014</c:v>
                </c:pt>
                <c:pt idx="8">
                  <c:v>4410.4310000000014</c:v>
                </c:pt>
                <c:pt idx="9">
                  <c:v>4434.1150000000007</c:v>
                </c:pt>
                <c:pt idx="10">
                  <c:v>4434.1150000000007</c:v>
                </c:pt>
                <c:pt idx="11">
                  <c:v>4434.1150000000007</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invertIfNegative val="0"/>
          <c:val>
            <c:numRef>
              <c:f>'6'!$B$19:$M$19</c:f>
              <c:numCache>
                <c:formatCode>#,##0.0</c:formatCode>
                <c:ptCount val="12"/>
                <c:pt idx="0">
                  <c:v>10763.364999999998</c:v>
                </c:pt>
                <c:pt idx="1">
                  <c:v>10763.364999999998</c:v>
                </c:pt>
                <c:pt idx="2">
                  <c:v>10763.364999999998</c:v>
                </c:pt>
                <c:pt idx="3">
                  <c:v>10762.854999999998</c:v>
                </c:pt>
                <c:pt idx="4">
                  <c:v>10762.854999999998</c:v>
                </c:pt>
                <c:pt idx="5">
                  <c:v>10760.801999999998</c:v>
                </c:pt>
                <c:pt idx="6">
                  <c:v>10863.852999999997</c:v>
                </c:pt>
                <c:pt idx="7">
                  <c:v>10863.552999999996</c:v>
                </c:pt>
                <c:pt idx="8">
                  <c:v>10863.552999999996</c:v>
                </c:pt>
                <c:pt idx="9">
                  <c:v>10863.442999999996</c:v>
                </c:pt>
                <c:pt idx="10">
                  <c:v>10863.695999999996</c:v>
                </c:pt>
                <c:pt idx="11">
                  <c:v>10512.695999999994</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invertIfNegative val="0"/>
          <c:val>
            <c:numRef>
              <c:f>'6'!$B$20:$M$20</c:f>
              <c:numCache>
                <c:formatCode>#,##0.0</c:formatCode>
                <c:ptCount val="12"/>
                <c:pt idx="0">
                  <c:v>1433.5319999999997</c:v>
                </c:pt>
                <c:pt idx="1">
                  <c:v>1433.5319999999997</c:v>
                </c:pt>
                <c:pt idx="2">
                  <c:v>1433.5319999999997</c:v>
                </c:pt>
                <c:pt idx="3">
                  <c:v>1433.8579999999997</c:v>
                </c:pt>
                <c:pt idx="4">
                  <c:v>1435.3279999999997</c:v>
                </c:pt>
                <c:pt idx="5">
                  <c:v>1435.3279999999997</c:v>
                </c:pt>
                <c:pt idx="6">
                  <c:v>1436.0399999999995</c:v>
                </c:pt>
                <c:pt idx="7">
                  <c:v>1436.0399999999995</c:v>
                </c:pt>
                <c:pt idx="8">
                  <c:v>1436.0399999999995</c:v>
                </c:pt>
                <c:pt idx="9">
                  <c:v>1432.8539999999996</c:v>
                </c:pt>
                <c:pt idx="10">
                  <c:v>1432.3089999999995</c:v>
                </c:pt>
                <c:pt idx="11">
                  <c:v>1431.0319999999997</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104"/>
        <c:overlap val="100"/>
        <c:axId val="335013376"/>
        <c:axId val="335014912"/>
      </c:barChart>
      <c:catAx>
        <c:axId val="335013376"/>
        <c:scaling>
          <c:orientation val="minMax"/>
        </c:scaling>
        <c:delete val="0"/>
        <c:axPos val="b"/>
        <c:majorTickMark val="none"/>
        <c:minorTickMark val="none"/>
        <c:tickLblPos val="nextTo"/>
        <c:txPr>
          <a:bodyPr/>
          <a:lstStyle/>
          <a:p>
            <a:pPr>
              <a:defRPr sz="900"/>
            </a:pPr>
            <a:endParaRPr lang="cs-CZ"/>
          </a:p>
        </c:txPr>
        <c:crossAx val="335014912"/>
        <c:crosses val="autoZero"/>
        <c:auto val="1"/>
        <c:lblAlgn val="ctr"/>
        <c:lblOffset val="100"/>
        <c:noMultiLvlLbl val="0"/>
      </c:catAx>
      <c:valAx>
        <c:axId val="335014912"/>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3350133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'7.1'!$A$8</c:f>
              <c:strCache>
                <c:ptCount val="1"/>
                <c:pt idx="0">
                  <c:v>Průmysl</c:v>
                </c:pt>
              </c:strCache>
            </c:strRef>
          </c:tx>
          <c:invertIfNegative val="0"/>
          <c:val>
            <c:numRef>
              <c:f>'7.1'!$B$8:$M$8</c:f>
              <c:numCache>
                <c:formatCode>#,##0.0</c:formatCode>
                <c:ptCount val="12"/>
                <c:pt idx="0">
                  <c:v>3028.7237269265574</c:v>
                </c:pt>
                <c:pt idx="1">
                  <c:v>2426.4517514386139</c:v>
                </c:pt>
                <c:pt idx="2">
                  <c:v>2202.2838415033775</c:v>
                </c:pt>
                <c:pt idx="3">
                  <c:v>1714.8342290000003</c:v>
                </c:pt>
                <c:pt idx="4">
                  <c:v>1704.9470053999996</c:v>
                </c:pt>
                <c:pt idx="5">
                  <c:v>1211.5087689999998</c:v>
                </c:pt>
                <c:pt idx="6">
                  <c:v>1218.2302909999996</c:v>
                </c:pt>
                <c:pt idx="7">
                  <c:v>1171.2796669999996</c:v>
                </c:pt>
                <c:pt idx="8">
                  <c:v>1349.9686719999993</c:v>
                </c:pt>
                <c:pt idx="9">
                  <c:v>1762.8140769999991</c:v>
                </c:pt>
                <c:pt idx="10">
                  <c:v>2111.4765260000004</c:v>
                </c:pt>
                <c:pt idx="11">
                  <c:v>2376.4818069999997</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invertIfNegative val="0"/>
          <c:val>
            <c:numRef>
              <c:f>'7.1'!$B$9:$M$9</c:f>
              <c:numCache>
                <c:formatCode>#,##0.0</c:formatCode>
                <c:ptCount val="12"/>
                <c:pt idx="0">
                  <c:v>311.43007900000003</c:v>
                </c:pt>
                <c:pt idx="1">
                  <c:v>249.91576800000001</c:v>
                </c:pt>
                <c:pt idx="2">
                  <c:v>211.49352799999997</c:v>
                </c:pt>
                <c:pt idx="3">
                  <c:v>139.946215</c:v>
                </c:pt>
                <c:pt idx="4">
                  <c:v>118.568235</c:v>
                </c:pt>
                <c:pt idx="5">
                  <c:v>95.364827999999989</c:v>
                </c:pt>
                <c:pt idx="6">
                  <c:v>62.574326999999997</c:v>
                </c:pt>
                <c:pt idx="7">
                  <c:v>84.727605999999994</c:v>
                </c:pt>
                <c:pt idx="8">
                  <c:v>97.703525999999997</c:v>
                </c:pt>
                <c:pt idx="9">
                  <c:v>135.915201</c:v>
                </c:pt>
                <c:pt idx="10">
                  <c:v>194.40482900000003</c:v>
                </c:pt>
                <c:pt idx="11">
                  <c:v>222.68373499999998</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invertIfNegative val="0"/>
          <c:val>
            <c:numRef>
              <c:f>'7.1'!$B$10:$M$10</c:f>
              <c:numCache>
                <c:formatCode>#,##0.0</c:formatCode>
                <c:ptCount val="12"/>
                <c:pt idx="0">
                  <c:v>136.81833599999999</c:v>
                </c:pt>
                <c:pt idx="1">
                  <c:v>105.64354399999998</c:v>
                </c:pt>
                <c:pt idx="2">
                  <c:v>85.106993999999986</c:v>
                </c:pt>
                <c:pt idx="3">
                  <c:v>51.914721000000021</c:v>
                </c:pt>
                <c:pt idx="4">
                  <c:v>36.410905000000007</c:v>
                </c:pt>
                <c:pt idx="5">
                  <c:v>6.7030069999999995</c:v>
                </c:pt>
                <c:pt idx="6">
                  <c:v>5.7085370000000015</c:v>
                </c:pt>
                <c:pt idx="7">
                  <c:v>6.01302</c:v>
                </c:pt>
                <c:pt idx="8">
                  <c:v>11.463899999999999</c:v>
                </c:pt>
                <c:pt idx="9">
                  <c:v>51.097887000000007</c:v>
                </c:pt>
                <c:pt idx="10">
                  <c:v>80.622</c:v>
                </c:pt>
                <c:pt idx="11">
                  <c:v>113.17343200000002</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invertIfNegative val="0"/>
          <c:val>
            <c:numRef>
              <c:f>'7.1'!$B$11:$M$11</c:f>
              <c:numCache>
                <c:formatCode>#,##0.0</c:formatCode>
                <c:ptCount val="12"/>
                <c:pt idx="0">
                  <c:v>64.451399000000023</c:v>
                </c:pt>
                <c:pt idx="1">
                  <c:v>45.548406</c:v>
                </c:pt>
                <c:pt idx="2">
                  <c:v>34.547209999999993</c:v>
                </c:pt>
                <c:pt idx="3">
                  <c:v>31.720772000000007</c:v>
                </c:pt>
                <c:pt idx="4">
                  <c:v>29.327980000000004</c:v>
                </c:pt>
                <c:pt idx="5">
                  <c:v>10.147165000000001</c:v>
                </c:pt>
                <c:pt idx="6">
                  <c:v>15.343069</c:v>
                </c:pt>
                <c:pt idx="7">
                  <c:v>19.029313999999992</c:v>
                </c:pt>
                <c:pt idx="8">
                  <c:v>18.549794000000006</c:v>
                </c:pt>
                <c:pt idx="9">
                  <c:v>26.882493999999998</c:v>
                </c:pt>
                <c:pt idx="10">
                  <c:v>46.869400000000006</c:v>
                </c:pt>
                <c:pt idx="11">
                  <c:v>59.811614999999989</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invertIfNegative val="0"/>
          <c:val>
            <c:numRef>
              <c:f>'7.1'!$B$12:$M$12</c:f>
              <c:numCache>
                <c:formatCode>#,##0.0</c:formatCode>
                <c:ptCount val="12"/>
                <c:pt idx="0">
                  <c:v>39.98608521227176</c:v>
                </c:pt>
                <c:pt idx="1">
                  <c:v>37.329208121269843</c:v>
                </c:pt>
                <c:pt idx="2">
                  <c:v>38.267180688725979</c:v>
                </c:pt>
                <c:pt idx="3">
                  <c:v>27.976648861849377</c:v>
                </c:pt>
                <c:pt idx="4">
                  <c:v>20.548595597480876</c:v>
                </c:pt>
                <c:pt idx="5">
                  <c:v>8.9962266723755864</c:v>
                </c:pt>
                <c:pt idx="6">
                  <c:v>9.0841920000000016</c:v>
                </c:pt>
                <c:pt idx="7">
                  <c:v>9.7616110000000003</c:v>
                </c:pt>
                <c:pt idx="8">
                  <c:v>16.194422427507956</c:v>
                </c:pt>
                <c:pt idx="9">
                  <c:v>27.716496422498853</c:v>
                </c:pt>
                <c:pt idx="10">
                  <c:v>38.112897912980166</c:v>
                </c:pt>
                <c:pt idx="11">
                  <c:v>39.654995641661195</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invertIfNegative val="0"/>
          <c:val>
            <c:numRef>
              <c:f>'7.1'!$B$13:$M$13</c:f>
              <c:numCache>
                <c:formatCode>#,##0.0</c:formatCode>
                <c:ptCount val="12"/>
                <c:pt idx="0">
                  <c:v>5839.2648066627235</c:v>
                </c:pt>
                <c:pt idx="1">
                  <c:v>4435.7091296229628</c:v>
                </c:pt>
                <c:pt idx="2">
                  <c:v>3694.3734192771303</c:v>
                </c:pt>
                <c:pt idx="3">
                  <c:v>2531.1514549584822</c:v>
                </c:pt>
                <c:pt idx="4">
                  <c:v>2210.9263336094673</c:v>
                </c:pt>
                <c:pt idx="5">
                  <c:v>882.58308097233009</c:v>
                </c:pt>
                <c:pt idx="6">
                  <c:v>850.22814158284871</c:v>
                </c:pt>
                <c:pt idx="7">
                  <c:v>847.16663904329823</c:v>
                </c:pt>
                <c:pt idx="8">
                  <c:v>1367.247349847117</c:v>
                </c:pt>
                <c:pt idx="9">
                  <c:v>2619.074695501537</c:v>
                </c:pt>
                <c:pt idx="10">
                  <c:v>3660.1036530444349</c:v>
                </c:pt>
                <c:pt idx="11">
                  <c:v>4719.5292114868689</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invertIfNegative val="0"/>
          <c:val>
            <c:numRef>
              <c:f>'7.1'!$B$14:$M$14</c:f>
              <c:numCache>
                <c:formatCode>#,##0.0</c:formatCode>
                <c:ptCount val="12"/>
                <c:pt idx="0">
                  <c:v>3328.8055271923945</c:v>
                </c:pt>
                <c:pt idx="1">
                  <c:v>2560.956976340804</c:v>
                </c:pt>
                <c:pt idx="2">
                  <c:v>2083.4327897299681</c:v>
                </c:pt>
                <c:pt idx="3">
                  <c:v>1389.1952082955268</c:v>
                </c:pt>
                <c:pt idx="4">
                  <c:v>1138.3996610306144</c:v>
                </c:pt>
                <c:pt idx="5">
                  <c:v>402.18871461655567</c:v>
                </c:pt>
                <c:pt idx="6">
                  <c:v>375.12683475212486</c:v>
                </c:pt>
                <c:pt idx="7">
                  <c:v>367.7007601111826</c:v>
                </c:pt>
                <c:pt idx="8">
                  <c:v>622.35883871353406</c:v>
                </c:pt>
                <c:pt idx="9">
                  <c:v>1421.6343925330336</c:v>
                </c:pt>
                <c:pt idx="10">
                  <c:v>2091.7749484604433</c:v>
                </c:pt>
                <c:pt idx="11">
                  <c:v>2793.906382392061</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invertIfNegative val="0"/>
          <c:val>
            <c:numRef>
              <c:f>'7.1'!$B$15:$M$15</c:f>
              <c:numCache>
                <c:formatCode>#,##0.0</c:formatCode>
                <c:ptCount val="12"/>
                <c:pt idx="0">
                  <c:v>336.37103099999996</c:v>
                </c:pt>
                <c:pt idx="1">
                  <c:v>256.64934499999998</c:v>
                </c:pt>
                <c:pt idx="2">
                  <c:v>204.20109699999995</c:v>
                </c:pt>
                <c:pt idx="3">
                  <c:v>128.927325</c:v>
                </c:pt>
                <c:pt idx="4">
                  <c:v>107.24812300000001</c:v>
                </c:pt>
                <c:pt idx="5">
                  <c:v>30.577149000000002</c:v>
                </c:pt>
                <c:pt idx="6">
                  <c:v>29.398926000000003</c:v>
                </c:pt>
                <c:pt idx="7">
                  <c:v>29.961852999999991</c:v>
                </c:pt>
                <c:pt idx="8">
                  <c:v>56.274605000000008</c:v>
                </c:pt>
                <c:pt idx="9">
                  <c:v>128.43210199999999</c:v>
                </c:pt>
                <c:pt idx="10">
                  <c:v>190.44425400000011</c:v>
                </c:pt>
                <c:pt idx="11">
                  <c:v>259.64300700000001</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150"/>
        <c:overlap val="100"/>
        <c:axId val="407654784"/>
        <c:axId val="407656320"/>
      </c:barChart>
      <c:catAx>
        <c:axId val="407654784"/>
        <c:scaling>
          <c:orientation val="minMax"/>
        </c:scaling>
        <c:delete val="0"/>
        <c:axPos val="b"/>
        <c:majorTickMark val="none"/>
        <c:minorTickMark val="none"/>
        <c:tickLblPos val="nextTo"/>
        <c:txPr>
          <a:bodyPr/>
          <a:lstStyle/>
          <a:p>
            <a:pPr>
              <a:defRPr sz="800"/>
            </a:pPr>
            <a:endParaRPr lang="cs-CZ"/>
          </a:p>
        </c:txPr>
        <c:crossAx val="407656320"/>
        <c:crosses val="autoZero"/>
        <c:auto val="1"/>
        <c:lblAlgn val="ctr"/>
        <c:lblOffset val="100"/>
        <c:noMultiLvlLbl val="0"/>
      </c:catAx>
      <c:valAx>
        <c:axId val="4076563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07654784"/>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407705856"/>
        <c:axId val="407711744"/>
      </c:barChart>
      <c:catAx>
        <c:axId val="407705856"/>
        <c:scaling>
          <c:orientation val="minMax"/>
        </c:scaling>
        <c:delete val="1"/>
        <c:axPos val="b"/>
        <c:numFmt formatCode="General" sourceLinked="1"/>
        <c:majorTickMark val="out"/>
        <c:minorTickMark val="none"/>
        <c:tickLblPos val="nextTo"/>
        <c:crossAx val="407711744"/>
        <c:crosses val="autoZero"/>
        <c:auto val="1"/>
        <c:lblAlgn val="ctr"/>
        <c:lblOffset val="100"/>
        <c:noMultiLvlLbl val="0"/>
      </c:catAx>
      <c:valAx>
        <c:axId val="407711744"/>
        <c:scaling>
          <c:orientation val="minMax"/>
        </c:scaling>
        <c:delete val="1"/>
        <c:axPos val="l"/>
        <c:numFmt formatCode="0%" sourceLinked="1"/>
        <c:majorTickMark val="out"/>
        <c:minorTickMark val="none"/>
        <c:tickLblPos val="nextTo"/>
        <c:crossAx val="407705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338.38974899999999</c:v>
                </c:pt>
                <c:pt idx="1">
                  <c:v>1045.3749599999996</c:v>
                </c:pt>
                <c:pt idx="2">
                  <c:v>422.14237900000006</c:v>
                </c:pt>
                <c:pt idx="3">
                  <c:v>194.99276799999996</c:v>
                </c:pt>
                <c:pt idx="4">
                  <c:v>91.653354999999976</c:v>
                </c:pt>
                <c:pt idx="5">
                  <c:v>844.93397786854905</c:v>
                </c:pt>
                <c:pt idx="6">
                  <c:v>176.33142900000007</c:v>
                </c:pt>
                <c:pt idx="7">
                  <c:v>5553.5689063999962</c:v>
                </c:pt>
                <c:pt idx="8">
                  <c:v>577.06276100000014</c:v>
                </c:pt>
                <c:pt idx="9">
                  <c:v>455.54722399999997</c:v>
                </c:pt>
                <c:pt idx="10">
                  <c:v>901.026973</c:v>
                </c:pt>
                <c:pt idx="11">
                  <c:v>5594.2395949999982</c:v>
                </c:pt>
                <c:pt idx="12">
                  <c:v>4074.8924470000002</c:v>
                </c:pt>
                <c:pt idx="13">
                  <c:v>2008.8438390000003</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22.973638000000005</c:v>
                </c:pt>
                <c:pt idx="1">
                  <c:v>31.856389999999998</c:v>
                </c:pt>
                <c:pt idx="2">
                  <c:v>4.4466099999999997</c:v>
                </c:pt>
                <c:pt idx="3">
                  <c:v>211.26484000000002</c:v>
                </c:pt>
                <c:pt idx="4">
                  <c:v>43.172330000000002</c:v>
                </c:pt>
                <c:pt idx="5">
                  <c:v>8.5429600000000008</c:v>
                </c:pt>
                <c:pt idx="6">
                  <c:v>6.1319999999999997</c:v>
                </c:pt>
                <c:pt idx="7">
                  <c:v>786.49082200000021</c:v>
                </c:pt>
                <c:pt idx="8">
                  <c:v>0</c:v>
                </c:pt>
                <c:pt idx="9">
                  <c:v>6.3964300000000014</c:v>
                </c:pt>
                <c:pt idx="10">
                  <c:v>3.1523300000000001</c:v>
                </c:pt>
                <c:pt idx="11">
                  <c:v>169.95809399999999</c:v>
                </c:pt>
                <c:pt idx="12">
                  <c:v>626.6960600000001</c:v>
                </c:pt>
                <c:pt idx="13">
                  <c:v>3.6453730000000002</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275.52352800000006</c:v>
                </c:pt>
                <c:pt idx="1">
                  <c:v>50.625739999999993</c:v>
                </c:pt>
                <c:pt idx="2">
                  <c:v>0.69579999999999997</c:v>
                </c:pt>
                <c:pt idx="3">
                  <c:v>17.181829000000004</c:v>
                </c:pt>
                <c:pt idx="4">
                  <c:v>3.2293900000000004</c:v>
                </c:pt>
                <c:pt idx="5">
                  <c:v>16.884150000000002</c:v>
                </c:pt>
                <c:pt idx="6">
                  <c:v>7.3959999999999999</c:v>
                </c:pt>
                <c:pt idx="7">
                  <c:v>48.51052599999997</c:v>
                </c:pt>
                <c:pt idx="8">
                  <c:v>1.3502000000000001</c:v>
                </c:pt>
                <c:pt idx="9">
                  <c:v>58.895879999999998</c:v>
                </c:pt>
                <c:pt idx="10">
                  <c:v>32.299639999999997</c:v>
                </c:pt>
                <c:pt idx="11">
                  <c:v>22.597979999999993</c:v>
                </c:pt>
                <c:pt idx="12">
                  <c:v>136.64573000000001</c:v>
                </c:pt>
                <c:pt idx="13">
                  <c:v>18.839889999999997</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37.314478000000001</c:v>
                </c:pt>
                <c:pt idx="1">
                  <c:v>6.7415329999999987</c:v>
                </c:pt>
                <c:pt idx="2">
                  <c:v>0.76400000000000001</c:v>
                </c:pt>
                <c:pt idx="3">
                  <c:v>18.948139999999999</c:v>
                </c:pt>
                <c:pt idx="4">
                  <c:v>3.4100559999999995</c:v>
                </c:pt>
                <c:pt idx="5">
                  <c:v>7.8329300000000002</c:v>
                </c:pt>
                <c:pt idx="6">
                  <c:v>1.2475000000000001</c:v>
                </c:pt>
                <c:pt idx="7">
                  <c:v>76.47010499999999</c:v>
                </c:pt>
                <c:pt idx="8">
                  <c:v>23.303829999999998</c:v>
                </c:pt>
                <c:pt idx="9">
                  <c:v>27.014375000000001</c:v>
                </c:pt>
                <c:pt idx="10">
                  <c:v>3.0831100000000005</c:v>
                </c:pt>
                <c:pt idx="11">
                  <c:v>170.94797500000004</c:v>
                </c:pt>
                <c:pt idx="12">
                  <c:v>8.1779880000000009</c:v>
                </c:pt>
                <c:pt idx="13">
                  <c:v>16.972598000000001</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3.3041290000000001</c:v>
                </c:pt>
                <c:pt idx="1">
                  <c:v>18.86320695862161</c:v>
                </c:pt>
                <c:pt idx="2">
                  <c:v>25.928408599999997</c:v>
                </c:pt>
                <c:pt idx="3">
                  <c:v>5.9714700000000001</c:v>
                </c:pt>
                <c:pt idx="4">
                  <c:v>16.341131000000001</c:v>
                </c:pt>
                <c:pt idx="5">
                  <c:v>1.0952599999999999</c:v>
                </c:pt>
                <c:pt idx="6">
                  <c:v>12.791790000000001</c:v>
                </c:pt>
                <c:pt idx="7">
                  <c:v>0.66405999999999998</c:v>
                </c:pt>
                <c:pt idx="8">
                  <c:v>8.1755650000000006</c:v>
                </c:pt>
                <c:pt idx="9">
                  <c:v>47.534601000000002</c:v>
                </c:pt>
                <c:pt idx="10">
                  <c:v>40.055550000000004</c:v>
                </c:pt>
                <c:pt idx="11">
                  <c:v>16.016859</c:v>
                </c:pt>
                <c:pt idx="12">
                  <c:v>106.07611000000003</c:v>
                </c:pt>
                <c:pt idx="13">
                  <c:v>10.810420000000001</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6427.4464365484318</c:v>
                </c:pt>
                <c:pt idx="1">
                  <c:v>2138.6297460000001</c:v>
                </c:pt>
                <c:pt idx="2">
                  <c:v>2762.2026209999995</c:v>
                </c:pt>
                <c:pt idx="3">
                  <c:v>1678.1328590607616</c:v>
                </c:pt>
                <c:pt idx="4">
                  <c:v>851.47865400000092</c:v>
                </c:pt>
                <c:pt idx="5">
                  <c:v>1590.5685059999996</c:v>
                </c:pt>
                <c:pt idx="6">
                  <c:v>1059.0627580000005</c:v>
                </c:pt>
                <c:pt idx="7">
                  <c:v>4834.0182849999983</c:v>
                </c:pt>
                <c:pt idx="8">
                  <c:v>1484.2342460000004</c:v>
                </c:pt>
                <c:pt idx="9">
                  <c:v>1223.3942339999996</c:v>
                </c:pt>
                <c:pt idx="10">
                  <c:v>1831.7976609999992</c:v>
                </c:pt>
                <c:pt idx="11">
                  <c:v>2559.6139079999998</c:v>
                </c:pt>
                <c:pt idx="12">
                  <c:v>3960.7122679999998</c:v>
                </c:pt>
                <c:pt idx="13">
                  <c:v>1256.0657329999999</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4094.1865864515621</c:v>
                </c:pt>
                <c:pt idx="1">
                  <c:v>1394.6406489999995</c:v>
                </c:pt>
                <c:pt idx="2">
                  <c:v>764.82967699999995</c:v>
                </c:pt>
                <c:pt idx="3">
                  <c:v>764.23017593923748</c:v>
                </c:pt>
                <c:pt idx="4">
                  <c:v>309.00771099999997</c:v>
                </c:pt>
                <c:pt idx="5">
                  <c:v>1019.9763829999997</c:v>
                </c:pt>
                <c:pt idx="6">
                  <c:v>556.01347499999974</c:v>
                </c:pt>
                <c:pt idx="7">
                  <c:v>3264.815969777444</c:v>
                </c:pt>
                <c:pt idx="8">
                  <c:v>876.29266500000051</c:v>
                </c:pt>
                <c:pt idx="9">
                  <c:v>792.12054900000032</c:v>
                </c:pt>
                <c:pt idx="10">
                  <c:v>1142.5351329999999</c:v>
                </c:pt>
                <c:pt idx="11">
                  <c:v>1118.5233699999999</c:v>
                </c:pt>
                <c:pt idx="12">
                  <c:v>1835.394362</c:v>
                </c:pt>
                <c:pt idx="13">
                  <c:v>642.91432799999973</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141.21715599999999</c:v>
                </c:pt>
                <c:pt idx="1">
                  <c:v>133.98832200000001</c:v>
                </c:pt>
                <c:pt idx="2">
                  <c:v>689.13160799999957</c:v>
                </c:pt>
                <c:pt idx="3">
                  <c:v>168.93137000000004</c:v>
                </c:pt>
                <c:pt idx="4">
                  <c:v>0.40949000000000008</c:v>
                </c:pt>
                <c:pt idx="5">
                  <c:v>24.318001000000002</c:v>
                </c:pt>
                <c:pt idx="6">
                  <c:v>45.925705999999998</c:v>
                </c:pt>
                <c:pt idx="7">
                  <c:v>80.427424999999985</c:v>
                </c:pt>
                <c:pt idx="8">
                  <c:v>17.012599000000002</c:v>
                </c:pt>
                <c:pt idx="9">
                  <c:v>196.76953000000003</c:v>
                </c:pt>
                <c:pt idx="10">
                  <c:v>55.465129000000005</c:v>
                </c:pt>
                <c:pt idx="11">
                  <c:v>34.701935999999996</c:v>
                </c:pt>
                <c:pt idx="12">
                  <c:v>165.69273600000002</c:v>
                </c:pt>
                <c:pt idx="13">
                  <c:v>4.137808999999999</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104"/>
        <c:overlap val="100"/>
        <c:axId val="407823488"/>
        <c:axId val="407825024"/>
      </c:barChart>
      <c:catAx>
        <c:axId val="407823488"/>
        <c:scaling>
          <c:orientation val="minMax"/>
        </c:scaling>
        <c:delete val="0"/>
        <c:axPos val="b"/>
        <c:numFmt formatCode="General" sourceLinked="0"/>
        <c:majorTickMark val="none"/>
        <c:minorTickMark val="none"/>
        <c:tickLblPos val="nextTo"/>
        <c:txPr>
          <a:bodyPr/>
          <a:lstStyle/>
          <a:p>
            <a:pPr>
              <a:defRPr sz="900"/>
            </a:pPr>
            <a:endParaRPr lang="cs-CZ"/>
          </a:p>
        </c:txPr>
        <c:crossAx val="407825024"/>
        <c:crosses val="autoZero"/>
        <c:auto val="1"/>
        <c:lblAlgn val="ctr"/>
        <c:lblOffset val="100"/>
        <c:noMultiLvlLbl val="0"/>
      </c:catAx>
      <c:valAx>
        <c:axId val="407825024"/>
        <c:scaling>
          <c:orientation val="minMax"/>
          <c:max val="16000"/>
        </c:scaling>
        <c:delete val="0"/>
        <c:axPos val="l"/>
        <c:majorGridlines/>
        <c:numFmt formatCode="#,##0" sourceLinked="0"/>
        <c:majorTickMark val="out"/>
        <c:minorTickMark val="none"/>
        <c:tickLblPos val="nextTo"/>
        <c:spPr>
          <a:ln>
            <a:noFill/>
          </a:ln>
        </c:spPr>
        <c:txPr>
          <a:bodyPr/>
          <a:lstStyle/>
          <a:p>
            <a:pPr>
              <a:defRPr sz="900"/>
            </a:pPr>
            <a:endParaRPr lang="cs-CZ"/>
          </a:p>
        </c:txPr>
        <c:crossAx val="407823488"/>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E1F-4E2D-ADCB-21064F22A93E}"/>
                </c:ext>
              </c:extLst>
            </c:dLbl>
            <c:dLbl>
              <c:idx val="2"/>
              <c:layout>
                <c:manualLayout>
                  <c:x val="0.16785260479487488"/>
                  <c:y val="1.4370510806595904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E1F-4E2D-ADCB-21064F22A93E}"/>
                </c:ext>
              </c:extLst>
            </c:dLbl>
            <c:dLbl>
              <c:idx val="3"/>
              <c:layout>
                <c:manualLayout>
                  <c:x val="0.16113850060307988"/>
                  <c:y val="6.4667298629681277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E1F-4E2D-ADCB-21064F22A93E}"/>
                </c:ext>
              </c:extLst>
            </c:dLbl>
            <c:dLbl>
              <c:idx val="4"/>
              <c:layout>
                <c:manualLayout>
                  <c:x val="0.14099565935807348"/>
                  <c:y val="0.12574196955771344"/>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E1F-4E2D-ADCB-21064F22A93E}"/>
                </c:ext>
              </c:extLst>
            </c:dLbl>
            <c:dLbl>
              <c:idx val="7"/>
              <c:layout>
                <c:manualLayout>
                  <c:x val="3.3567877610867353E-3"/>
                  <c:y val="-1.43705108065958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E1F-4E2D-ADCB-21064F22A93E}"/>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22279.00036326854</c:v>
                </c:pt>
                <c:pt idx="1">
                  <c:v>1924.7278770000005</c:v>
                </c:pt>
                <c:pt idx="2">
                  <c:v>690.67628300000001</c:v>
                </c:pt>
                <c:pt idx="3">
                  <c:v>402.2286180000001</c:v>
                </c:pt>
                <c:pt idx="4">
                  <c:v>313.6285605586217</c:v>
                </c:pt>
                <c:pt idx="5">
                  <c:v>33657.357915609187</c:v>
                </c:pt>
                <c:pt idx="6">
                  <c:v>18575.481034168242</c:v>
                </c:pt>
                <c:pt idx="7">
                  <c:v>1758.1288169999996</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'8.1'!$A$28</c:f>
              <c:strCache>
                <c:ptCount val="1"/>
                <c:pt idx="0">
                  <c:v>Průmysl</c:v>
                </c:pt>
              </c:strCache>
            </c:strRef>
          </c:tx>
          <c:invertIfNegative val="0"/>
          <c:val>
            <c:numRef>
              <c:f>'8.1'!$B$28:$M$28</c:f>
              <c:numCache>
                <c:formatCode>#,##0.0</c:formatCode>
                <c:ptCount val="12"/>
                <c:pt idx="0">
                  <c:v>65.217884999999995</c:v>
                </c:pt>
                <c:pt idx="1">
                  <c:v>47.134273</c:v>
                </c:pt>
                <c:pt idx="2">
                  <c:v>32.116515</c:v>
                </c:pt>
                <c:pt idx="3">
                  <c:v>39.586728999999998</c:v>
                </c:pt>
                <c:pt idx="4">
                  <c:v>17.789073999999999</c:v>
                </c:pt>
                <c:pt idx="5">
                  <c:v>6.1478019999999995</c:v>
                </c:pt>
                <c:pt idx="6">
                  <c:v>7.0814570000000003</c:v>
                </c:pt>
                <c:pt idx="7">
                  <c:v>6.8936260000000003</c:v>
                </c:pt>
                <c:pt idx="8">
                  <c:v>9.4724439999999994</c:v>
                </c:pt>
                <c:pt idx="9">
                  <c:v>23.548264</c:v>
                </c:pt>
                <c:pt idx="10">
                  <c:v>37.562744999999993</c:v>
                </c:pt>
                <c:pt idx="11">
                  <c:v>45.838934999999999</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val>
            <c:numRef>
              <c:f>'8.1'!$B$29:$M$29</c:f>
              <c:numCache>
                <c:formatCode>#,##0.0</c:formatCode>
                <c:ptCount val="12"/>
                <c:pt idx="0">
                  <c:v>4.2905120000000005</c:v>
                </c:pt>
                <c:pt idx="1">
                  <c:v>3.2153800000000001</c:v>
                </c:pt>
                <c:pt idx="2">
                  <c:v>2.6777510000000002</c:v>
                </c:pt>
                <c:pt idx="3">
                  <c:v>1.6927719999999999</c:v>
                </c:pt>
                <c:pt idx="4">
                  <c:v>1.4605380000000001</c:v>
                </c:pt>
                <c:pt idx="5">
                  <c:v>0.30861900000000003</c:v>
                </c:pt>
                <c:pt idx="6">
                  <c:v>0.28946100000000002</c:v>
                </c:pt>
                <c:pt idx="7">
                  <c:v>0.29810199999999998</c:v>
                </c:pt>
                <c:pt idx="8">
                  <c:v>0.70286000000000004</c:v>
                </c:pt>
                <c:pt idx="9">
                  <c:v>1.7923030000000002</c:v>
                </c:pt>
                <c:pt idx="10">
                  <c:v>2.814174</c:v>
                </c:pt>
                <c:pt idx="11">
                  <c:v>3.4311660000000002</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val>
            <c:numRef>
              <c:f>'8.1'!$B$30:$M$30</c:f>
              <c:numCache>
                <c:formatCode>#,##0.0</c:formatCode>
                <c:ptCount val="12"/>
                <c:pt idx="0">
                  <c:v>56.510956</c:v>
                </c:pt>
                <c:pt idx="1">
                  <c:v>40.970343999999997</c:v>
                </c:pt>
                <c:pt idx="2">
                  <c:v>32.723119000000004</c:v>
                </c:pt>
                <c:pt idx="3">
                  <c:v>21.524905999999998</c:v>
                </c:pt>
                <c:pt idx="4">
                  <c:v>15.876142</c:v>
                </c:pt>
                <c:pt idx="5">
                  <c:v>2.719627</c:v>
                </c:pt>
                <c:pt idx="6">
                  <c:v>1.95502</c:v>
                </c:pt>
                <c:pt idx="7">
                  <c:v>2.2602379999999997</c:v>
                </c:pt>
                <c:pt idx="8">
                  <c:v>4.406479</c:v>
                </c:pt>
                <c:pt idx="9">
                  <c:v>21.002967000000002</c:v>
                </c:pt>
                <c:pt idx="10">
                  <c:v>32.717806000000003</c:v>
                </c:pt>
                <c:pt idx="11">
                  <c:v>42.855924000000002</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val>
            <c:numRef>
              <c:f>'8.1'!$B$31:$M$31</c:f>
              <c:numCache>
                <c:formatCode>#,##0.0</c:formatCode>
                <c:ptCount val="12"/>
                <c:pt idx="0">
                  <c:v>6.9855990000000006</c:v>
                </c:pt>
                <c:pt idx="1">
                  <c:v>5.734667</c:v>
                </c:pt>
                <c:pt idx="2">
                  <c:v>4.2916939999999997</c:v>
                </c:pt>
                <c:pt idx="3">
                  <c:v>2.92652</c:v>
                </c:pt>
                <c:pt idx="4">
                  <c:v>1.9692560000000001</c:v>
                </c:pt>
                <c:pt idx="5">
                  <c:v>0.47106799999999999</c:v>
                </c:pt>
                <c:pt idx="6">
                  <c:v>0.44897199999999998</c:v>
                </c:pt>
                <c:pt idx="7">
                  <c:v>0.449492</c:v>
                </c:pt>
                <c:pt idx="8">
                  <c:v>1.0498530000000001</c:v>
                </c:pt>
                <c:pt idx="9">
                  <c:v>2.6140320000000004</c:v>
                </c:pt>
                <c:pt idx="10">
                  <c:v>4.3030609999999996</c:v>
                </c:pt>
                <c:pt idx="11">
                  <c:v>6.0702639999999999</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invertIfNegative val="0"/>
          <c:val>
            <c:numRef>
              <c:f>'8.1'!$B$32:$M$32</c:f>
              <c:numCache>
                <c:formatCode>#,##0.0</c:formatCode>
                <c:ptCount val="12"/>
                <c:pt idx="0">
                  <c:v>0.57251199999999991</c:v>
                </c:pt>
                <c:pt idx="1">
                  <c:v>0.44833000000000006</c:v>
                </c:pt>
                <c:pt idx="2">
                  <c:v>0.36608299999999999</c:v>
                </c:pt>
                <c:pt idx="3">
                  <c:v>0.26500999999999997</c:v>
                </c:pt>
                <c:pt idx="4">
                  <c:v>0.22900299999999998</c:v>
                </c:pt>
                <c:pt idx="5">
                  <c:v>6.0222000000000005E-2</c:v>
                </c:pt>
                <c:pt idx="6">
                  <c:v>5.0999999999999997E-2</c:v>
                </c:pt>
                <c:pt idx="7">
                  <c:v>4.9000000000000002E-2</c:v>
                </c:pt>
                <c:pt idx="8">
                  <c:v>0.10413500000000001</c:v>
                </c:pt>
                <c:pt idx="9">
                  <c:v>0.26657900000000001</c:v>
                </c:pt>
                <c:pt idx="10">
                  <c:v>0.39202300000000001</c:v>
                </c:pt>
                <c:pt idx="11">
                  <c:v>0.50023200000000001</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invertIfNegative val="0"/>
          <c:val>
            <c:numRef>
              <c:f>'8.1'!$B$33:$M$33</c:f>
              <c:numCache>
                <c:formatCode>#,##0.0</c:formatCode>
                <c:ptCount val="12"/>
                <c:pt idx="0">
                  <c:v>1091.0213539696529</c:v>
                </c:pt>
                <c:pt idx="1">
                  <c:v>824.25874117754233</c:v>
                </c:pt>
                <c:pt idx="2">
                  <c:v>688.28730406015188</c:v>
                </c:pt>
                <c:pt idx="3">
                  <c:v>492.23144353052737</c:v>
                </c:pt>
                <c:pt idx="4">
                  <c:v>421.80236357218655</c:v>
                </c:pt>
                <c:pt idx="5">
                  <c:v>188.8265271464054</c:v>
                </c:pt>
                <c:pt idx="6">
                  <c:v>167.09490217643608</c:v>
                </c:pt>
                <c:pt idx="7">
                  <c:v>172.28300897593022</c:v>
                </c:pt>
                <c:pt idx="8">
                  <c:v>273.93600608401829</c:v>
                </c:pt>
                <c:pt idx="9">
                  <c:v>503.31565382537019</c:v>
                </c:pt>
                <c:pt idx="10">
                  <c:v>717.78130365004074</c:v>
                </c:pt>
                <c:pt idx="11">
                  <c:v>886.60782838017076</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invertIfNegative val="0"/>
          <c:val>
            <c:numRef>
              <c:f>'8.1'!$B$34:$M$34</c:f>
              <c:numCache>
                <c:formatCode>#,##0.0</c:formatCode>
                <c:ptCount val="12"/>
                <c:pt idx="0">
                  <c:v>759.69167003034681</c:v>
                </c:pt>
                <c:pt idx="1">
                  <c:v>574.75579082245747</c:v>
                </c:pt>
                <c:pt idx="2">
                  <c:v>466.6247439398482</c:v>
                </c:pt>
                <c:pt idx="3">
                  <c:v>308.14922346947264</c:v>
                </c:pt>
                <c:pt idx="4">
                  <c:v>248.20201242781337</c:v>
                </c:pt>
                <c:pt idx="5">
                  <c:v>78.224654853594657</c:v>
                </c:pt>
                <c:pt idx="6">
                  <c:v>68.549623823563962</c:v>
                </c:pt>
                <c:pt idx="7">
                  <c:v>69.059406024069787</c:v>
                </c:pt>
                <c:pt idx="8">
                  <c:v>129.02315391598177</c:v>
                </c:pt>
                <c:pt idx="9">
                  <c:v>314.61833817462986</c:v>
                </c:pt>
                <c:pt idx="10">
                  <c:v>477.05807934995937</c:v>
                </c:pt>
                <c:pt idx="11">
                  <c:v>600.22988961982935</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invertIfNegative val="0"/>
          <c:val>
            <c:numRef>
              <c:f>'8.1'!$B$35:$M$35</c:f>
              <c:numCache>
                <c:formatCode>#,##0.0</c:formatCode>
                <c:ptCount val="12"/>
                <c:pt idx="0">
                  <c:v>24.566635000000002</c:v>
                </c:pt>
                <c:pt idx="1">
                  <c:v>19.133381</c:v>
                </c:pt>
                <c:pt idx="2">
                  <c:v>14.949333000000001</c:v>
                </c:pt>
                <c:pt idx="3">
                  <c:v>9.5438540000000014</c:v>
                </c:pt>
                <c:pt idx="4">
                  <c:v>8.3707770000000004</c:v>
                </c:pt>
                <c:pt idx="5">
                  <c:v>2.2750050000000002</c:v>
                </c:pt>
                <c:pt idx="6">
                  <c:v>2.0733019999999995</c:v>
                </c:pt>
                <c:pt idx="7">
                  <c:v>2.0861220000000005</c:v>
                </c:pt>
                <c:pt idx="8">
                  <c:v>4.2068620000000001</c:v>
                </c:pt>
                <c:pt idx="9">
                  <c:v>10.402703000000001</c:v>
                </c:pt>
                <c:pt idx="10">
                  <c:v>18.106287999999999</c:v>
                </c:pt>
                <c:pt idx="11">
                  <c:v>25.502893999999998</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150"/>
        <c:overlap val="100"/>
        <c:axId val="407979904"/>
        <c:axId val="407981440"/>
      </c:barChart>
      <c:catAx>
        <c:axId val="407979904"/>
        <c:scaling>
          <c:orientation val="minMax"/>
        </c:scaling>
        <c:delete val="0"/>
        <c:axPos val="b"/>
        <c:numFmt formatCode="General" sourceLinked="1"/>
        <c:majorTickMark val="none"/>
        <c:minorTickMark val="none"/>
        <c:tickLblPos val="nextTo"/>
        <c:txPr>
          <a:bodyPr/>
          <a:lstStyle/>
          <a:p>
            <a:pPr>
              <a:defRPr sz="900"/>
            </a:pPr>
            <a:endParaRPr lang="cs-CZ"/>
          </a:p>
        </c:txPr>
        <c:crossAx val="407981440"/>
        <c:crosses val="autoZero"/>
        <c:auto val="1"/>
        <c:lblAlgn val="ctr"/>
        <c:lblOffset val="100"/>
        <c:noMultiLvlLbl val="0"/>
      </c:catAx>
      <c:valAx>
        <c:axId val="407981440"/>
        <c:scaling>
          <c:orientation val="minMax"/>
          <c:max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407979904"/>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'8.1'!$M$40</c:f>
              <c:strCache>
                <c:ptCount val="1"/>
                <c:pt idx="0">
                  <c:v>Instalovaný výkon</c:v>
                </c:pt>
              </c:strCache>
            </c:strRef>
          </c:tx>
          <c:invertIfNegative val="0"/>
          <c:val>
            <c:numRef>
              <c:f>'8.1'!$N$40</c:f>
              <c:numCache>
                <c:formatCode>0.0%</c:formatCode>
                <c:ptCount val="1"/>
                <c:pt idx="0">
                  <c:v>5.0845871352469409E-2</c:v>
                </c:pt>
              </c:numCache>
            </c:numRef>
          </c:val>
          <c:extLst>
            <c:ext xmlns:c16="http://schemas.microsoft.com/office/drawing/2014/chart" uri="{C3380CC4-5D6E-409C-BE32-E72D297353CC}">
              <c16:uniqueId val="{00000000-92D8-4483-98D6-699F0B52D202}"/>
            </c:ext>
          </c:extLst>
        </c:ser>
        <c:ser>
          <c:idx val="1"/>
          <c:order val="1"/>
          <c:tx>
            <c:strRef>
              <c:f>'8.1'!$M$41</c:f>
              <c:strCache>
                <c:ptCount val="1"/>
                <c:pt idx="0">
                  <c:v>Výroba tepla brutto</c:v>
                </c:pt>
              </c:strCache>
            </c:strRef>
          </c:tx>
          <c:invertIfNegative val="0"/>
          <c:val>
            <c:numRef>
              <c:f>'8.1'!$N$41</c:f>
              <c:numCache>
                <c:formatCode>0.0%</c:formatCode>
                <c:ptCount val="1"/>
                <c:pt idx="0">
                  <c:v>3.4966641421338533E-2</c:v>
                </c:pt>
              </c:numCache>
            </c:numRef>
          </c:val>
          <c:extLst>
            <c:ext xmlns:c16="http://schemas.microsoft.com/office/drawing/2014/chart" uri="{C3380CC4-5D6E-409C-BE32-E72D297353CC}">
              <c16:uniqueId val="{00000001-92D8-4483-98D6-699F0B52D202}"/>
            </c:ext>
          </c:extLst>
        </c:ser>
        <c:ser>
          <c:idx val="2"/>
          <c:order val="2"/>
          <c:tx>
            <c:strRef>
              <c:f>'8.1'!$M$42</c:f>
              <c:strCache>
                <c:ptCount val="1"/>
                <c:pt idx="0">
                  <c:v>Dodávky tepla</c:v>
                </c:pt>
              </c:strCache>
            </c:strRef>
          </c:tx>
          <c:invertIfNegative val="0"/>
          <c:val>
            <c:numRef>
              <c:f>'8.1'!$N$42</c:f>
              <c:numCache>
                <c:formatCode>0.0%</c:formatCode>
                <c:ptCount val="1"/>
                <c:pt idx="0">
                  <c:v>4.7888041270127503E-2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408012672"/>
        <c:axId val="408014208"/>
      </c:barChart>
      <c:catAx>
        <c:axId val="408012672"/>
        <c:scaling>
          <c:orientation val="maxMin"/>
        </c:scaling>
        <c:delete val="0"/>
        <c:axPos val="l"/>
        <c:numFmt formatCode="General" sourceLinked="1"/>
        <c:majorTickMark val="none"/>
        <c:minorTickMark val="none"/>
        <c:tickLblPos val="none"/>
        <c:crossAx val="408014208"/>
        <c:crosses val="autoZero"/>
        <c:auto val="1"/>
        <c:lblAlgn val="ctr"/>
        <c:lblOffset val="100"/>
        <c:noMultiLvlLbl val="0"/>
      </c:catAx>
      <c:valAx>
        <c:axId val="4080142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080126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'8.1'!$A$10</c:f>
              <c:strCache>
                <c:ptCount val="1"/>
                <c:pt idx="0">
                  <c:v>Biomasa</c:v>
                </c:pt>
              </c:strCache>
            </c:strRef>
          </c:tx>
          <c:spPr>
            <a:solidFill>
              <a:schemeClr val="accent3">
                <a:lumMod val="75000"/>
              </a:schemeClr>
            </a:solidFill>
          </c:spPr>
          <c:invertIfNegative val="0"/>
          <c:val>
            <c:numRef>
              <c:f>'8.1'!$B$10:$M$10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bg2">
                <a:lumMod val="50000"/>
              </a:schemeClr>
            </a:solidFill>
          </c:spPr>
          <c:invertIfNegative val="0"/>
          <c:val>
            <c:numRef>
              <c:f>'8.1'!$B$11:$M$11</c:f>
              <c:numCache>
                <c:formatCode>#,##0.0</c:formatCode>
                <c:ptCount val="12"/>
                <c:pt idx="0">
                  <c:v>3.8330000000000002</c:v>
                </c:pt>
                <c:pt idx="1">
                  <c:v>3.407</c:v>
                </c:pt>
                <c:pt idx="2">
                  <c:v>3.8069999999999999</c:v>
                </c:pt>
                <c:pt idx="3">
                  <c:v>2.931</c:v>
                </c:pt>
                <c:pt idx="4">
                  <c:v>2.52</c:v>
                </c:pt>
                <c:pt idx="5">
                  <c:v>2.4649999999999999</c:v>
                </c:pt>
                <c:pt idx="6">
                  <c:v>2.3610000000000002</c:v>
                </c:pt>
                <c:pt idx="7">
                  <c:v>2.3210000000000002</c:v>
                </c:pt>
                <c:pt idx="8">
                  <c:v>3.1080000000000001</c:v>
                </c:pt>
                <c:pt idx="9">
                  <c:v>4.3559999999999999</c:v>
                </c:pt>
                <c:pt idx="10">
                  <c:v>3.7240000000000002</c:v>
                </c:pt>
                <c:pt idx="11">
                  <c:v>3.8460000000000001</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tx1"/>
            </a:solidFill>
          </c:spPr>
          <c:invertIfNegative val="0"/>
          <c:val>
            <c:numRef>
              <c:f>'8.1'!$B$12:$M$12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invertIfNegative val="0"/>
          <c:val>
            <c:numRef>
              <c:f>'8.1'!$B$13:$M$13</c:f>
              <c:numCache>
                <c:formatCode>#,##0.0</c:formatCode>
                <c:ptCount val="12"/>
                <c:pt idx="0">
                  <c:v>0</c:v>
                </c:pt>
                <c:pt idx="1">
                  <c:v>0</c:v>
                </c:pt>
                <c:pt idx="2">
                  <c:v>0</c:v>
                </c:pt>
                <c:pt idx="3">
                  <c:v>8.8999999999999996E-2</c:v>
                </c:pt>
                <c:pt idx="4">
                  <c:v>0.161</c:v>
                </c:pt>
                <c:pt idx="5">
                  <c:v>0.48599999999999999</c:v>
                </c:pt>
                <c:pt idx="6">
                  <c:v>0.23200000000000001</c:v>
                </c:pt>
                <c:pt idx="7">
                  <c:v>0.73</c:v>
                </c:pt>
                <c:pt idx="8">
                  <c:v>1E-3</c:v>
                </c:pt>
                <c:pt idx="9">
                  <c:v>0</c:v>
                </c:pt>
                <c:pt idx="10">
                  <c:v>0</c:v>
                </c:pt>
                <c:pt idx="11">
                  <c:v>0</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invertIfNegative val="0"/>
          <c:val>
            <c:numRef>
              <c:f>'8.1'!$B$14:$M$14</c:f>
              <c:numCache>
                <c:formatCode>#,##0.0</c:formatCode>
                <c:ptCount val="12"/>
                <c:pt idx="0">
                  <c:v>0</c:v>
                </c:pt>
                <c:pt idx="1">
                  <c:v>0</c:v>
                </c:pt>
                <c:pt idx="2">
                  <c:v>0</c:v>
                </c:pt>
                <c:pt idx="3">
                  <c:v>5.6000000000000001E-2</c:v>
                </c:pt>
                <c:pt idx="4">
                  <c:v>5.0999999999999997E-2</c:v>
                </c:pt>
                <c:pt idx="5">
                  <c:v>0.45300000000000001</c:v>
                </c:pt>
                <c:pt idx="6">
                  <c:v>0.67200000000000004</c:v>
                </c:pt>
                <c:pt idx="7">
                  <c:v>0.18099999999999999</c:v>
                </c:pt>
                <c:pt idx="8">
                  <c:v>0.52600000000000002</c:v>
                </c:pt>
                <c:pt idx="9">
                  <c:v>0.52100000000000002</c:v>
                </c:pt>
                <c:pt idx="10">
                  <c:v>0.30599999999999999</c:v>
                </c:pt>
                <c:pt idx="11">
                  <c:v>0.113</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invertIfNegative val="0"/>
          <c:val>
            <c:numRef>
              <c:f>'8.1'!$B$15:$M$15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6E4932"/>
            </a:solidFill>
          </c:spPr>
          <c:invertIfNegative val="0"/>
          <c:val>
            <c:numRef>
              <c:f>'8.1'!$B$16:$M$16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invertIfNegative val="0"/>
          <c:val>
            <c:numRef>
              <c:f>'8.1'!$B$17:$M$17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invertIfNegative val="0"/>
          <c:val>
            <c:numRef>
              <c:f>'8.1'!$B$18:$M$18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invertIfNegative val="0"/>
          <c:val>
            <c:numRef>
              <c:f>'8.1'!$B$19:$M$19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invertIfNegative val="0"/>
          <c:val>
            <c:numRef>
              <c:f>'8.1'!$B$20:$M$20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invertIfNegative val="0"/>
          <c:val>
            <c:numRef>
              <c:f>'8.1'!$B$21:$M$21</c:f>
              <c:numCache>
                <c:formatCode>#,##0.0</c:formatCode>
                <c:ptCount val="12"/>
                <c:pt idx="0">
                  <c:v>85.394000000000005</c:v>
                </c:pt>
                <c:pt idx="1">
                  <c:v>75.554000000000002</c:v>
                </c:pt>
                <c:pt idx="2">
                  <c:v>79.760999999999996</c:v>
                </c:pt>
                <c:pt idx="3">
                  <c:v>84.152000000000001</c:v>
                </c:pt>
                <c:pt idx="4">
                  <c:v>56.036000000000001</c:v>
                </c:pt>
                <c:pt idx="5">
                  <c:v>54.398000000000003</c:v>
                </c:pt>
                <c:pt idx="6">
                  <c:v>65.263000000000005</c:v>
                </c:pt>
                <c:pt idx="7">
                  <c:v>59.356000000000002</c:v>
                </c:pt>
                <c:pt idx="8">
                  <c:v>31.013999999999999</c:v>
                </c:pt>
                <c:pt idx="9">
                  <c:v>65.305999999999997</c:v>
                </c:pt>
                <c:pt idx="10">
                  <c:v>82.558000000000007</c:v>
                </c:pt>
                <c:pt idx="11">
                  <c:v>86.831000000000003</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invertIfNegative val="0"/>
          <c:val>
            <c:numRef>
              <c:f>'8.1'!$B$22:$M$22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invertIfNegative val="0"/>
          <c:val>
            <c:numRef>
              <c:f>'8.1'!$B$23:$M$23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invertIfNegative val="0"/>
          <c:val>
            <c:numRef>
              <c:f>'8.1'!$B$24:$M$24</c:f>
              <c:numCache>
                <c:formatCode>#,##0.0</c:formatCode>
                <c:ptCount val="12"/>
                <c:pt idx="0">
                  <c:v>0.46517900000000001</c:v>
                </c:pt>
                <c:pt idx="1">
                  <c:v>0.36012299999999997</c:v>
                </c:pt>
                <c:pt idx="2">
                  <c:v>0.20849799999999999</c:v>
                </c:pt>
                <c:pt idx="3">
                  <c:v>0.14817</c:v>
                </c:pt>
                <c:pt idx="4">
                  <c:v>7.8973000000000002E-2</c:v>
                </c:pt>
                <c:pt idx="5">
                  <c:v>3.1689999999999999E-3</c:v>
                </c:pt>
                <c:pt idx="6">
                  <c:v>9.2843000000000009E-2</c:v>
                </c:pt>
                <c:pt idx="7">
                  <c:v>2.6111000000000002E-2</c:v>
                </c:pt>
                <c:pt idx="8">
                  <c:v>6.2071000000000001E-2</c:v>
                </c:pt>
                <c:pt idx="9">
                  <c:v>0.17483800000000002</c:v>
                </c:pt>
                <c:pt idx="10">
                  <c:v>0.24735099999999999</c:v>
                </c:pt>
                <c:pt idx="11">
                  <c:v>0.33067499999999994</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solidFill>
              <a:srgbClr val="EBE600"/>
            </a:solidFill>
          </c:spPr>
          <c:invertIfNegative val="0"/>
          <c:val>
            <c:numRef>
              <c:f>'8.1'!$B$25:$M$25</c:f>
              <c:numCache>
                <c:formatCode>#,##0.0</c:formatCode>
                <c:ptCount val="12"/>
                <c:pt idx="0">
                  <c:v>622.72929899999986</c:v>
                </c:pt>
                <c:pt idx="1">
                  <c:v>435.56617600000021</c:v>
                </c:pt>
                <c:pt idx="2">
                  <c:v>367.24731600000001</c:v>
                </c:pt>
                <c:pt idx="3">
                  <c:v>247.32412999999997</c:v>
                </c:pt>
                <c:pt idx="4">
                  <c:v>201.31732500000001</c:v>
                </c:pt>
                <c:pt idx="5">
                  <c:v>72.330298999999997</c:v>
                </c:pt>
                <c:pt idx="6">
                  <c:v>124.90637799999996</c:v>
                </c:pt>
                <c:pt idx="7">
                  <c:v>71.782023000000009</c:v>
                </c:pt>
                <c:pt idx="8">
                  <c:v>115.351054</c:v>
                </c:pt>
                <c:pt idx="9">
                  <c:v>248.82445200000001</c:v>
                </c:pt>
                <c:pt idx="10">
                  <c:v>357.27662000000004</c:v>
                </c:pt>
                <c:pt idx="11">
                  <c:v>456.55329599999999</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150"/>
        <c:overlap val="100"/>
        <c:axId val="409139072"/>
        <c:axId val="409140608"/>
      </c:barChart>
      <c:catAx>
        <c:axId val="409139072"/>
        <c:scaling>
          <c:orientation val="minMax"/>
        </c:scaling>
        <c:delete val="0"/>
        <c:axPos val="b"/>
        <c:numFmt formatCode="General" sourceLinked="1"/>
        <c:majorTickMark val="none"/>
        <c:minorTickMark val="none"/>
        <c:tickLblPos val="nextTo"/>
        <c:txPr>
          <a:bodyPr/>
          <a:lstStyle/>
          <a:p>
            <a:pPr>
              <a:defRPr sz="900"/>
            </a:pPr>
            <a:endParaRPr lang="cs-CZ"/>
          </a:p>
        </c:txPr>
        <c:crossAx val="409140608"/>
        <c:crosses val="autoZero"/>
        <c:auto val="1"/>
        <c:lblAlgn val="ctr"/>
        <c:lblOffset val="100"/>
        <c:noMultiLvlLbl val="0"/>
      </c:catAx>
      <c:valAx>
        <c:axId val="409140608"/>
        <c:scaling>
          <c:orientation val="minMax"/>
          <c:max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409139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309D-4605-81BD-91F8FB0C4FD3}"/>
              </c:ext>
            </c:extLst>
          </c:dPt>
          <c:dPt>
            <c:idx val="1"/>
            <c:bubble3D val="0"/>
            <c:spPr>
              <a:solidFill>
                <a:srgbClr val="EEECE1">
                  <a:lumMod val="50000"/>
                </a:srgbClr>
              </a:solidFill>
            </c:spPr>
            <c:extLst>
              <c:ext xmlns:c16="http://schemas.microsoft.com/office/drawing/2014/chart" uri="{C3380CC4-5D6E-409C-BE32-E72D297353CC}">
                <c16:uniqueId val="{00000003-309D-4605-81BD-91F8FB0C4FD3}"/>
              </c:ext>
            </c:extLst>
          </c:dPt>
          <c:dPt>
            <c:idx val="2"/>
            <c:bubble3D val="0"/>
            <c:spPr>
              <a:solidFill>
                <a:sysClr val="windowText" lastClr="000000"/>
              </a:solidFill>
            </c:spPr>
            <c:extLst>
              <c:ext xmlns:c16="http://schemas.microsoft.com/office/drawing/2014/chart" uri="{C3380CC4-5D6E-409C-BE32-E72D297353CC}">
                <c16:uniqueId val="{00000005-309D-4605-81BD-91F8FB0C4FD3}"/>
              </c:ext>
            </c:extLst>
          </c:dPt>
          <c:dPt>
            <c:idx val="5"/>
            <c:bubble3D val="0"/>
            <c:extLst>
              <c:ext xmlns:c16="http://schemas.microsoft.com/office/drawing/2014/chart" uri="{C3380CC4-5D6E-409C-BE32-E72D297353CC}">
                <c16:uniqueId val="{00000006-309D-4605-81BD-91F8FB0C4FD3}"/>
              </c:ext>
            </c:extLst>
          </c:dPt>
          <c:dPt>
            <c:idx val="6"/>
            <c:bubble3D val="0"/>
            <c:spPr>
              <a:solidFill>
                <a:srgbClr val="6E4932"/>
              </a:solidFill>
            </c:spPr>
            <c:extLst>
              <c:ext xmlns:c16="http://schemas.microsoft.com/office/drawing/2014/chart" uri="{C3380CC4-5D6E-409C-BE32-E72D297353CC}">
                <c16:uniqueId val="{00000008-309D-4605-81BD-91F8FB0C4FD3}"/>
              </c:ext>
            </c:extLst>
          </c:dPt>
          <c:dPt>
            <c:idx val="7"/>
            <c:bubble3D val="0"/>
            <c:extLst>
              <c:ext xmlns:c16="http://schemas.microsoft.com/office/drawing/2014/chart" uri="{C3380CC4-5D6E-409C-BE32-E72D297353CC}">
                <c16:uniqueId val="{00000009-309D-4605-81BD-91F8FB0C4FD3}"/>
              </c:ext>
            </c:extLst>
          </c:dPt>
          <c:dPt>
            <c:idx val="15"/>
            <c:bubble3D val="0"/>
            <c:spPr>
              <a:solidFill>
                <a:srgbClr val="EBE600"/>
              </a:solidFill>
            </c:spPr>
            <c:extLst>
              <c:ext xmlns:c16="http://schemas.microsoft.com/office/drawing/2014/chart" uri="{C3380CC4-5D6E-409C-BE32-E72D297353CC}">
                <c16:uniqueId val="{0000000B-309D-4605-81BD-91F8FB0C4FD3}"/>
              </c:ext>
            </c:extLst>
          </c:dPt>
          <c:cat>
            <c:numRef>
              <c:f>'8.1'!$U$10:$U$25</c:f>
              <c:numCache>
                <c:formatCode>0.0%</c:formatCode>
                <c:ptCount val="16"/>
              </c:numCache>
            </c:numRef>
          </c:cat>
          <c:val>
            <c:numRef>
              <c:f>'8.1'!$P$10:$P$25</c:f>
              <c:numCache>
                <c:formatCode>0.0</c:formatCode>
                <c:ptCount val="16"/>
              </c:numCache>
            </c:numRef>
          </c:val>
          <c:extLst>
            <c:ext xmlns:c16="http://schemas.microsoft.com/office/drawing/2014/chart" uri="{C3380CC4-5D6E-409C-BE32-E72D297353CC}">
              <c16:uniqueId val="{0000000C-309D-4605-81BD-91F8FB0C4FD3}"/>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0.9847636018845145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494351104"/>
        <c:axId val="494352640"/>
      </c:barChart>
      <c:catAx>
        <c:axId val="494351104"/>
        <c:scaling>
          <c:orientation val="minMax"/>
        </c:scaling>
        <c:delete val="1"/>
        <c:axPos val="b"/>
        <c:numFmt formatCode="General" sourceLinked="1"/>
        <c:majorTickMark val="out"/>
        <c:minorTickMark val="none"/>
        <c:tickLblPos val="nextTo"/>
        <c:crossAx val="494352640"/>
        <c:crosses val="autoZero"/>
        <c:auto val="1"/>
        <c:lblAlgn val="ctr"/>
        <c:lblOffset val="100"/>
        <c:noMultiLvlLbl val="0"/>
      </c:catAx>
      <c:valAx>
        <c:axId val="494352640"/>
        <c:scaling>
          <c:orientation val="minMax"/>
        </c:scaling>
        <c:delete val="1"/>
        <c:axPos val="l"/>
        <c:numFmt formatCode="0.0" sourceLinked="1"/>
        <c:majorTickMark val="out"/>
        <c:minorTickMark val="none"/>
        <c:tickLblPos val="nextTo"/>
        <c:crossAx val="494351104"/>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460E-4CF6-B3D5-472A3D958B04}"/>
              </c:ext>
            </c:extLst>
          </c:dPt>
          <c:cat>
            <c:numRef>
              <c:f>'8.1'!$U$28:$U$35</c:f>
              <c:numCache>
                <c:formatCode>#,##0.0</c:formatCode>
                <c:ptCount val="8"/>
              </c:numCache>
            </c:numRef>
          </c:cat>
          <c:val>
            <c:numRef>
              <c:f>'8.1'!$P$28:$P$35</c:f>
              <c:numCache>
                <c:formatCode>0.0</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'8.2'!$A$27</c:f>
              <c:strCache>
                <c:ptCount val="1"/>
                <c:pt idx="0">
                  <c:v>Průmysl</c:v>
                </c:pt>
              </c:strCache>
            </c:strRef>
          </c:tx>
          <c:invertIfNegative val="0"/>
          <c:val>
            <c:numRef>
              <c:f>'8.2'!$B$27:$M$27</c:f>
              <c:numCache>
                <c:formatCode>#,##0.0</c:formatCode>
                <c:ptCount val="12"/>
                <c:pt idx="0">
                  <c:v>155.07687200000001</c:v>
                </c:pt>
                <c:pt idx="1">
                  <c:v>125.25148600000001</c:v>
                </c:pt>
                <c:pt idx="2">
                  <c:v>107.98685600000002</c:v>
                </c:pt>
                <c:pt idx="3">
                  <c:v>80.963517999999993</c:v>
                </c:pt>
                <c:pt idx="4">
                  <c:v>75.704964000000004</c:v>
                </c:pt>
                <c:pt idx="5">
                  <c:v>53.575172999999992</c:v>
                </c:pt>
                <c:pt idx="6">
                  <c:v>56.386701000000002</c:v>
                </c:pt>
                <c:pt idx="7">
                  <c:v>50.095433000000007</c:v>
                </c:pt>
                <c:pt idx="8">
                  <c:v>55.273572000000001</c:v>
                </c:pt>
                <c:pt idx="9">
                  <c:v>74.818254999999994</c:v>
                </c:pt>
                <c:pt idx="10">
                  <c:v>99.516535999999988</c:v>
                </c:pt>
                <c:pt idx="11">
                  <c:v>110.72559400000002</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val>
            <c:numRef>
              <c:f>'8.2'!$B$28:$M$28</c:f>
              <c:numCache>
                <c:formatCode>#,##0.0</c:formatCode>
                <c:ptCount val="12"/>
                <c:pt idx="0">
                  <c:v>5.25535</c:v>
                </c:pt>
                <c:pt idx="1">
                  <c:v>4.1602700000000006</c:v>
                </c:pt>
                <c:pt idx="2">
                  <c:v>3.78064</c:v>
                </c:pt>
                <c:pt idx="3">
                  <c:v>2.5701800000000006</c:v>
                </c:pt>
                <c:pt idx="4">
                  <c:v>2.10555</c:v>
                </c:pt>
                <c:pt idx="5">
                  <c:v>0.67142999999999997</c:v>
                </c:pt>
                <c:pt idx="6">
                  <c:v>0.62394000000000005</c:v>
                </c:pt>
                <c:pt idx="7">
                  <c:v>0.69847999999999999</c:v>
                </c:pt>
                <c:pt idx="8">
                  <c:v>1.1318900000000001</c:v>
                </c:pt>
                <c:pt idx="9">
                  <c:v>2.3630599999999999</c:v>
                </c:pt>
                <c:pt idx="10">
                  <c:v>3.9220900000000003</c:v>
                </c:pt>
                <c:pt idx="11">
                  <c:v>4.5735100000000006</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val>
            <c:numRef>
              <c:f>'8.2'!$B$29:$M$29</c:f>
              <c:numCache>
                <c:formatCode>#,##0.0</c:formatCode>
                <c:ptCount val="12"/>
                <c:pt idx="0">
                  <c:v>10.151155000000001</c:v>
                </c:pt>
                <c:pt idx="1">
                  <c:v>8.5358689999999982</c:v>
                </c:pt>
                <c:pt idx="2">
                  <c:v>6.833494</c:v>
                </c:pt>
                <c:pt idx="3">
                  <c:v>3.3939349999999999</c:v>
                </c:pt>
                <c:pt idx="4">
                  <c:v>2.1276800000000002</c:v>
                </c:pt>
                <c:pt idx="5">
                  <c:v>0.20456299999999999</c:v>
                </c:pt>
                <c:pt idx="6">
                  <c:v>0.17921400000000001</c:v>
                </c:pt>
                <c:pt idx="7">
                  <c:v>0.14052500000000001</c:v>
                </c:pt>
                <c:pt idx="8">
                  <c:v>0.64027599999999996</c:v>
                </c:pt>
                <c:pt idx="9">
                  <c:v>3.2000540000000002</c:v>
                </c:pt>
                <c:pt idx="10">
                  <c:v>6.5612149999999998</c:v>
                </c:pt>
                <c:pt idx="11">
                  <c:v>8.6577599999999997</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val>
            <c:numRef>
              <c:f>'8.2'!$B$30:$M$30</c:f>
              <c:numCache>
                <c:formatCode>#,##0.0</c:formatCode>
                <c:ptCount val="12"/>
                <c:pt idx="0">
                  <c:v>1.2249210000000001</c:v>
                </c:pt>
                <c:pt idx="1">
                  <c:v>0.97951100000000002</c:v>
                </c:pt>
                <c:pt idx="2">
                  <c:v>0.80713799999999991</c:v>
                </c:pt>
                <c:pt idx="3">
                  <c:v>0.54547599999999996</c:v>
                </c:pt>
                <c:pt idx="4">
                  <c:v>0.44971800000000001</c:v>
                </c:pt>
                <c:pt idx="5">
                  <c:v>8.2433000000000006E-2</c:v>
                </c:pt>
                <c:pt idx="6">
                  <c:v>0.18879500000000002</c:v>
                </c:pt>
                <c:pt idx="7">
                  <c:v>0.116192</c:v>
                </c:pt>
                <c:pt idx="8">
                  <c:v>0.19145100000000001</c:v>
                </c:pt>
                <c:pt idx="9">
                  <c:v>0.47195100000000001</c:v>
                </c:pt>
                <c:pt idx="10">
                  <c:v>0.70157800000000003</c:v>
                </c:pt>
                <c:pt idx="11">
                  <c:v>0.98236899999999994</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invertIfNegative val="0"/>
          <c:val>
            <c:numRef>
              <c:f>'8.2'!$B$31:$M$31</c:f>
              <c:numCache>
                <c:formatCode>#,##0.0</c:formatCode>
                <c:ptCount val="12"/>
                <c:pt idx="0">
                  <c:v>2.8095502122717666</c:v>
                </c:pt>
                <c:pt idx="1">
                  <c:v>2.3418591212698421</c:v>
                </c:pt>
                <c:pt idx="2">
                  <c:v>2.2424106887259732</c:v>
                </c:pt>
                <c:pt idx="3">
                  <c:v>1.5801898618493682</c:v>
                </c:pt>
                <c:pt idx="4">
                  <c:v>1.4838319974808791</c:v>
                </c:pt>
                <c:pt idx="5">
                  <c:v>0.5937106723755855</c:v>
                </c:pt>
                <c:pt idx="6">
                  <c:v>0.49685000000000001</c:v>
                </c:pt>
                <c:pt idx="7">
                  <c:v>0.45127999999999996</c:v>
                </c:pt>
                <c:pt idx="8">
                  <c:v>0.83786342750795895</c:v>
                </c:pt>
                <c:pt idx="9">
                  <c:v>1.4966984224988604</c:v>
                </c:pt>
                <c:pt idx="10">
                  <c:v>2.0471639129801744</c:v>
                </c:pt>
                <c:pt idx="11">
                  <c:v>2.4817986416611975</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invertIfNegative val="0"/>
          <c:val>
            <c:numRef>
              <c:f>'8.2'!$B$32:$M$32</c:f>
              <c:numCache>
                <c:formatCode>#,##0.0</c:formatCode>
                <c:ptCount val="12"/>
                <c:pt idx="0">
                  <c:v>356.77937685511222</c:v>
                </c:pt>
                <c:pt idx="1">
                  <c:v>274.40072169235566</c:v>
                </c:pt>
                <c:pt idx="2">
                  <c:v>231.38904350106762</c:v>
                </c:pt>
                <c:pt idx="3">
                  <c:v>157.99670725400739</c:v>
                </c:pt>
                <c:pt idx="4">
                  <c:v>147.77904064008089</c:v>
                </c:pt>
                <c:pt idx="5">
                  <c:v>54.079004588885752</c:v>
                </c:pt>
                <c:pt idx="6">
                  <c:v>53.514841334973653</c:v>
                </c:pt>
                <c:pt idx="7">
                  <c:v>54.189309154481144</c:v>
                </c:pt>
                <c:pt idx="8">
                  <c:v>86.221906560650595</c:v>
                </c:pt>
                <c:pt idx="9">
                  <c:v>164.55563603457284</c:v>
                </c:pt>
                <c:pt idx="10">
                  <c:v>246.42500050487843</c:v>
                </c:pt>
                <c:pt idx="11">
                  <c:v>311.29915787893378</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invertIfNegative val="0"/>
          <c:val>
            <c:numRef>
              <c:f>'8.2'!$B$33:$M$33</c:f>
              <c:numCache>
                <c:formatCode>#,##0.0</c:formatCode>
                <c:ptCount val="12"/>
                <c:pt idx="0">
                  <c:v>224.05056500000001</c:v>
                </c:pt>
                <c:pt idx="1">
                  <c:v>173.74374800000004</c:v>
                </c:pt>
                <c:pt idx="2">
                  <c:v>142.08811099999997</c:v>
                </c:pt>
                <c:pt idx="3">
                  <c:v>98.227873000000002</c:v>
                </c:pt>
                <c:pt idx="4">
                  <c:v>94.038921999999999</c:v>
                </c:pt>
                <c:pt idx="5">
                  <c:v>51.504817000000003</c:v>
                </c:pt>
                <c:pt idx="6">
                  <c:v>50.125958999999995</c:v>
                </c:pt>
                <c:pt idx="7">
                  <c:v>43.071252000000001</c:v>
                </c:pt>
                <c:pt idx="8">
                  <c:v>67.789191000000002</c:v>
                </c:pt>
                <c:pt idx="9">
                  <c:v>112.28863199999999</c:v>
                </c:pt>
                <c:pt idx="10">
                  <c:v>146.88300599999994</c:v>
                </c:pt>
                <c:pt idx="11">
                  <c:v>190.82857299999998</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invertIfNegative val="0"/>
          <c:val>
            <c:numRef>
              <c:f>'8.2'!$B$34:$M$34</c:f>
              <c:numCache>
                <c:formatCode>#,##0.0</c:formatCode>
                <c:ptCount val="12"/>
                <c:pt idx="0">
                  <c:v>22.606462000000001</c:v>
                </c:pt>
                <c:pt idx="1">
                  <c:v>19.065726999999999</c:v>
                </c:pt>
                <c:pt idx="2">
                  <c:v>15.907916000000002</c:v>
                </c:pt>
                <c:pt idx="3">
                  <c:v>10.428503000000001</c:v>
                </c:pt>
                <c:pt idx="4">
                  <c:v>9.2527350000000013</c:v>
                </c:pt>
                <c:pt idx="5">
                  <c:v>2.6523719999999997</c:v>
                </c:pt>
                <c:pt idx="6">
                  <c:v>2.6878350000000002</c:v>
                </c:pt>
                <c:pt idx="7">
                  <c:v>3.0594229999999998</c:v>
                </c:pt>
                <c:pt idx="8">
                  <c:v>4.7828790000000003</c:v>
                </c:pt>
                <c:pt idx="9">
                  <c:v>8.6502649999999992</c:v>
                </c:pt>
                <c:pt idx="10">
                  <c:v>15.285959</c:v>
                </c:pt>
                <c:pt idx="11">
                  <c:v>19.608246000000001</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150"/>
        <c:overlap val="100"/>
        <c:axId val="409422848"/>
        <c:axId val="409432832"/>
      </c:barChart>
      <c:catAx>
        <c:axId val="409422848"/>
        <c:scaling>
          <c:orientation val="minMax"/>
        </c:scaling>
        <c:delete val="0"/>
        <c:axPos val="b"/>
        <c:numFmt formatCode="General" sourceLinked="1"/>
        <c:majorTickMark val="none"/>
        <c:minorTickMark val="none"/>
        <c:tickLblPos val="nextTo"/>
        <c:txPr>
          <a:bodyPr/>
          <a:lstStyle/>
          <a:p>
            <a:pPr>
              <a:defRPr sz="900"/>
            </a:pPr>
            <a:endParaRPr lang="cs-CZ"/>
          </a:p>
        </c:txPr>
        <c:crossAx val="409432832"/>
        <c:crosses val="autoZero"/>
        <c:auto val="1"/>
        <c:lblAlgn val="ctr"/>
        <c:lblOffset val="100"/>
        <c:noMultiLvlLbl val="0"/>
      </c:catAx>
      <c:valAx>
        <c:axId val="4094328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09422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'8.2'!$M$39</c:f>
              <c:strCache>
                <c:ptCount val="1"/>
                <c:pt idx="0">
                  <c:v>Instalovaný výkon</c:v>
                </c:pt>
              </c:strCache>
            </c:strRef>
          </c:tx>
          <c:invertIfNegative val="0"/>
          <c:val>
            <c:numRef>
              <c:f>'8.2'!$N$39</c:f>
              <c:numCache>
                <c:formatCode>0.0%</c:formatCode>
                <c:ptCount val="1"/>
                <c:pt idx="0">
                  <c:v>5.5243280792640431E-2</c:v>
                </c:pt>
              </c:numCache>
            </c:numRef>
          </c:val>
          <c:extLst>
            <c:ext xmlns:c16="http://schemas.microsoft.com/office/drawing/2014/chart" uri="{C3380CC4-5D6E-409C-BE32-E72D297353CC}">
              <c16:uniqueId val="{00000000-FC7F-469A-B30A-EE5A1B230C15}"/>
            </c:ext>
          </c:extLst>
        </c:ser>
        <c:ser>
          <c:idx val="1"/>
          <c:order val="1"/>
          <c:tx>
            <c:strRef>
              <c:f>'8.2'!$M$40</c:f>
              <c:strCache>
                <c:ptCount val="1"/>
                <c:pt idx="0">
                  <c:v>Výroba tepla brutto</c:v>
                </c:pt>
              </c:strCache>
            </c:strRef>
          </c:tx>
          <c:invertIfNegative val="0"/>
          <c:val>
            <c:numRef>
              <c:f>'8.2'!$N$40</c:f>
              <c:numCache>
                <c:formatCode>0.0%</c:formatCode>
                <c:ptCount val="1"/>
                <c:pt idx="0">
                  <c:v>4.5909576351171773E-2</c:v>
                </c:pt>
              </c:numCache>
            </c:numRef>
          </c:val>
          <c:extLst>
            <c:ext xmlns:c16="http://schemas.microsoft.com/office/drawing/2014/chart" uri="{C3380CC4-5D6E-409C-BE32-E72D297353CC}">
              <c16:uniqueId val="{00000001-FC7F-469A-B30A-EE5A1B230C15}"/>
            </c:ext>
          </c:extLst>
        </c:ser>
        <c:ser>
          <c:idx val="2"/>
          <c:order val="2"/>
          <c:tx>
            <c:strRef>
              <c:f>'8.2'!$M$41</c:f>
              <c:strCache>
                <c:ptCount val="1"/>
                <c:pt idx="0">
                  <c:v>Dodávky tepla</c:v>
                </c:pt>
              </c:strCache>
            </c:strRef>
          </c:tx>
          <c:invertIfNegative val="0"/>
          <c:val>
            <c:numRef>
              <c:f>'8.2'!$N$41</c:f>
              <c:numCache>
                <c:formatCode>0.0%</c:formatCode>
                <c:ptCount val="1"/>
                <c:pt idx="0">
                  <c:v>5.7191907111226049E-2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409455616"/>
        <c:axId val="409457408"/>
      </c:barChart>
      <c:catAx>
        <c:axId val="409455616"/>
        <c:scaling>
          <c:orientation val="maxMin"/>
        </c:scaling>
        <c:delete val="0"/>
        <c:axPos val="l"/>
        <c:numFmt formatCode="General" sourceLinked="1"/>
        <c:majorTickMark val="none"/>
        <c:minorTickMark val="none"/>
        <c:tickLblPos val="none"/>
        <c:crossAx val="409457408"/>
        <c:crosses val="autoZero"/>
        <c:auto val="1"/>
        <c:lblAlgn val="ctr"/>
        <c:lblOffset val="100"/>
        <c:noMultiLvlLbl val="0"/>
      </c:catAx>
      <c:valAx>
        <c:axId val="409457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40945561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'8.2'!$A$10</c:f>
              <c:strCache>
                <c:ptCount val="1"/>
                <c:pt idx="0">
                  <c:v>Biomasa</c:v>
                </c:pt>
              </c:strCache>
            </c:strRef>
          </c:tx>
          <c:spPr>
            <a:solidFill>
              <a:schemeClr val="accent3">
                <a:lumMod val="75000"/>
              </a:schemeClr>
            </a:solidFill>
          </c:spPr>
          <c:invertIfNegative val="0"/>
          <c:val>
            <c:numRef>
              <c:f>'8.2'!$B$10:$M$10</c:f>
              <c:numCache>
                <c:formatCode>#,##0.0</c:formatCode>
                <c:ptCount val="12"/>
                <c:pt idx="0">
                  <c:v>129.734928</c:v>
                </c:pt>
                <c:pt idx="1">
                  <c:v>103.74621400000001</c:v>
                </c:pt>
                <c:pt idx="2">
                  <c:v>89.082703999999993</c:v>
                </c:pt>
                <c:pt idx="3">
                  <c:v>69.636855000000011</c:v>
                </c:pt>
                <c:pt idx="4">
                  <c:v>72.692144999999996</c:v>
                </c:pt>
                <c:pt idx="5">
                  <c:v>54.484904999999998</c:v>
                </c:pt>
                <c:pt idx="6">
                  <c:v>55.047638999999997</c:v>
                </c:pt>
                <c:pt idx="7">
                  <c:v>47.163193</c:v>
                </c:pt>
                <c:pt idx="8">
                  <c:v>65.106639000000001</c:v>
                </c:pt>
                <c:pt idx="9">
                  <c:v>99.004293999999987</c:v>
                </c:pt>
                <c:pt idx="10">
                  <c:v>123.08888900000001</c:v>
                </c:pt>
                <c:pt idx="11">
                  <c:v>140.03266300000001</c:v>
                </c:pt>
              </c:numCache>
            </c:numRef>
          </c:val>
          <c:extLst>
            <c:ext xmlns:c16="http://schemas.microsoft.com/office/drawing/2014/chart" uri="{C3380CC4-5D6E-409C-BE32-E72D297353CC}">
              <c16:uniqueId val="{00000000-9392-40E8-8779-969C3FF20C1C}"/>
            </c:ext>
          </c:extLst>
        </c:ser>
        <c:ser>
          <c:idx val="1"/>
          <c:order val="1"/>
          <c:tx>
            <c:strRef>
              <c:f>'8.2'!$A$11</c:f>
              <c:strCache>
                <c:ptCount val="1"/>
                <c:pt idx="0">
                  <c:v>Bioplyn</c:v>
                </c:pt>
              </c:strCache>
            </c:strRef>
          </c:tx>
          <c:spPr>
            <a:solidFill>
              <a:schemeClr val="bg2">
                <a:lumMod val="50000"/>
              </a:schemeClr>
            </a:solidFill>
          </c:spPr>
          <c:invertIfNegative val="0"/>
          <c:val>
            <c:numRef>
              <c:f>'8.2'!$B$11:$M$11</c:f>
              <c:numCache>
                <c:formatCode>#,##0.0</c:formatCode>
                <c:ptCount val="12"/>
                <c:pt idx="0">
                  <c:v>8.4788810000000012</c:v>
                </c:pt>
                <c:pt idx="1">
                  <c:v>7.11144</c:v>
                </c:pt>
                <c:pt idx="2">
                  <c:v>7.1604220000000005</c:v>
                </c:pt>
                <c:pt idx="3">
                  <c:v>5.7307310000000005</c:v>
                </c:pt>
                <c:pt idx="4">
                  <c:v>4.7692559999999995</c:v>
                </c:pt>
                <c:pt idx="5">
                  <c:v>3.1398470000000001</c:v>
                </c:pt>
                <c:pt idx="6">
                  <c:v>3.107091</c:v>
                </c:pt>
                <c:pt idx="7">
                  <c:v>3.0165070000000003</c:v>
                </c:pt>
                <c:pt idx="8">
                  <c:v>3.8811980000000004</c:v>
                </c:pt>
                <c:pt idx="9">
                  <c:v>5.5740470000000002</c:v>
                </c:pt>
                <c:pt idx="10">
                  <c:v>7.1754639999999998</c:v>
                </c:pt>
                <c:pt idx="11">
                  <c:v>8.0374109999999988</c:v>
                </c:pt>
              </c:numCache>
            </c:numRef>
          </c:val>
          <c:extLst>
            <c:ext xmlns:c16="http://schemas.microsoft.com/office/drawing/2014/chart" uri="{C3380CC4-5D6E-409C-BE32-E72D297353CC}">
              <c16:uniqueId val="{00000001-9392-40E8-8779-969C3FF20C1C}"/>
            </c:ext>
          </c:extLst>
        </c:ser>
        <c:ser>
          <c:idx val="2"/>
          <c:order val="2"/>
          <c:tx>
            <c:strRef>
              <c:f>'8.2'!$A$12</c:f>
              <c:strCache>
                <c:ptCount val="1"/>
                <c:pt idx="0">
                  <c:v>Černé uhlí</c:v>
                </c:pt>
              </c:strCache>
            </c:strRef>
          </c:tx>
          <c:spPr>
            <a:solidFill>
              <a:schemeClr val="tx1"/>
            </a:solidFill>
          </c:spPr>
          <c:invertIfNegative val="0"/>
          <c:val>
            <c:numRef>
              <c:f>'8.2'!$B$12:$M$12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392-40E8-8779-969C3FF20C1C}"/>
            </c:ext>
          </c:extLst>
        </c:ser>
        <c:ser>
          <c:idx val="3"/>
          <c:order val="3"/>
          <c:tx>
            <c:strRef>
              <c:f>'8.2'!$A$13</c:f>
              <c:strCache>
                <c:ptCount val="1"/>
                <c:pt idx="0">
                  <c:v>Elektrická energie</c:v>
                </c:pt>
              </c:strCache>
            </c:strRef>
          </c:tx>
          <c:invertIfNegative val="0"/>
          <c:val>
            <c:numRef>
              <c:f>'8.2'!$B$13:$M$13</c:f>
              <c:numCache>
                <c:formatCode>#,##0.0</c:formatCode>
                <c:ptCount val="12"/>
                <c:pt idx="0">
                  <c:v>2.9544000000000001E-2</c:v>
                </c:pt>
                <c:pt idx="1">
                  <c:v>2.4036000000000002E-2</c:v>
                </c:pt>
                <c:pt idx="2">
                  <c:v>4.8307999999999997E-2</c:v>
                </c:pt>
                <c:pt idx="3">
                  <c:v>3.619E-2</c:v>
                </c:pt>
                <c:pt idx="4">
                  <c:v>5.6499000000000001E-2</c:v>
                </c:pt>
                <c:pt idx="5">
                  <c:v>5.8999999999999997E-2</c:v>
                </c:pt>
                <c:pt idx="6">
                  <c:v>5.851E-2</c:v>
                </c:pt>
                <c:pt idx="7">
                  <c:v>3.6080000000000001E-2</c:v>
                </c:pt>
                <c:pt idx="8">
                  <c:v>7.9417999999999989E-2</c:v>
                </c:pt>
                <c:pt idx="9">
                  <c:v>5.8587E-2</c:v>
                </c:pt>
                <c:pt idx="10">
                  <c:v>3.8540000000000002E-3</c:v>
                </c:pt>
                <c:pt idx="11">
                  <c:v>2.1918E-2</c:v>
                </c:pt>
              </c:numCache>
            </c:numRef>
          </c:val>
          <c:extLst>
            <c:ext xmlns:c16="http://schemas.microsoft.com/office/drawing/2014/chart" uri="{C3380CC4-5D6E-409C-BE32-E72D297353CC}">
              <c16:uniqueId val="{00000003-9392-40E8-8779-969C3FF20C1C}"/>
            </c:ext>
          </c:extLst>
        </c:ser>
        <c:ser>
          <c:idx val="4"/>
          <c:order val="4"/>
          <c:tx>
            <c:strRef>
              <c:f>'8.2'!$A$14</c:f>
              <c:strCache>
                <c:ptCount val="1"/>
                <c:pt idx="0">
                  <c:v>Energie prostředí (tepelné čerpadlo)</c:v>
                </c:pt>
              </c:strCache>
            </c:strRef>
          </c:tx>
          <c:invertIfNegative val="0"/>
          <c:val>
            <c:numRef>
              <c:f>'8.2'!$B$14:$M$14</c:f>
              <c:numCache>
                <c:formatCode>#,##0.0</c:formatCode>
                <c:ptCount val="12"/>
                <c:pt idx="0">
                  <c:v>1.6455999999999998E-2</c:v>
                </c:pt>
                <c:pt idx="1">
                  <c:v>1.3464E-2</c:v>
                </c:pt>
                <c:pt idx="2">
                  <c:v>1.1492E-2</c:v>
                </c:pt>
                <c:pt idx="3">
                  <c:v>8.25E-4</c:v>
                </c:pt>
                <c:pt idx="4">
                  <c:v>6.8500000000000006E-4</c:v>
                </c:pt>
                <c:pt idx="5">
                  <c:v>0</c:v>
                </c:pt>
                <c:pt idx="6">
                  <c:v>4.1999999999999996E-4</c:v>
                </c:pt>
                <c:pt idx="7">
                  <c:v>3.8000000000000002E-4</c:v>
                </c:pt>
                <c:pt idx="8">
                  <c:v>7.3999999999999999E-4</c:v>
                </c:pt>
                <c:pt idx="9">
                  <c:v>4.2100000000000002E-3</c:v>
                </c:pt>
                <c:pt idx="10">
                  <c:v>8.2100000000000003E-3</c:v>
                </c:pt>
                <c:pt idx="11">
                  <c:v>1.523E-2</c:v>
                </c:pt>
              </c:numCache>
            </c:numRef>
          </c:val>
          <c:extLst>
            <c:ext xmlns:c16="http://schemas.microsoft.com/office/drawing/2014/chart" uri="{C3380CC4-5D6E-409C-BE32-E72D297353CC}">
              <c16:uniqueId val="{00000004-9392-40E8-8779-969C3FF20C1C}"/>
            </c:ext>
          </c:extLst>
        </c:ser>
        <c:ser>
          <c:idx val="5"/>
          <c:order val="5"/>
          <c:tx>
            <c:strRef>
              <c:f>'8.2'!$A$15</c:f>
              <c:strCache>
                <c:ptCount val="1"/>
                <c:pt idx="0">
                  <c:v>Energie Slunce (solární kolektor)</c:v>
                </c:pt>
              </c:strCache>
            </c:strRef>
          </c:tx>
          <c:invertIfNegative val="0"/>
          <c:val>
            <c:numRef>
              <c:f>'8.2'!$B$15:$M$15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392-40E8-8779-969C3FF20C1C}"/>
            </c:ext>
          </c:extLst>
        </c:ser>
        <c:ser>
          <c:idx val="6"/>
          <c:order val="6"/>
          <c:tx>
            <c:strRef>
              <c:f>'8.2'!$A$16</c:f>
              <c:strCache>
                <c:ptCount val="1"/>
                <c:pt idx="0">
                  <c:v>Hnědé uhlí</c:v>
                </c:pt>
              </c:strCache>
            </c:strRef>
          </c:tx>
          <c:spPr>
            <a:solidFill>
              <a:srgbClr val="6E4932"/>
            </a:solidFill>
          </c:spPr>
          <c:invertIfNegative val="0"/>
          <c:val>
            <c:numRef>
              <c:f>'8.2'!$B$16:$M$16</c:f>
              <c:numCache>
                <c:formatCode>#,##0.0</c:formatCode>
                <c:ptCount val="12"/>
                <c:pt idx="0">
                  <c:v>554.93263999999999</c:v>
                </c:pt>
                <c:pt idx="1">
                  <c:v>436.83570500000002</c:v>
                </c:pt>
                <c:pt idx="2">
                  <c:v>365.76262799999995</c:v>
                </c:pt>
                <c:pt idx="3">
                  <c:v>249.685326</c:v>
                </c:pt>
                <c:pt idx="4">
                  <c:v>220.02840499999999</c:v>
                </c:pt>
                <c:pt idx="5">
                  <c:v>79.332748999999993</c:v>
                </c:pt>
                <c:pt idx="6">
                  <c:v>88.766460000000009</c:v>
                </c:pt>
                <c:pt idx="7">
                  <c:v>85.224485000000001</c:v>
                </c:pt>
                <c:pt idx="8">
                  <c:v>117.497755</c:v>
                </c:pt>
                <c:pt idx="9">
                  <c:v>232.52900900000003</c:v>
                </c:pt>
                <c:pt idx="10">
                  <c:v>339.33246800000001</c:v>
                </c:pt>
                <c:pt idx="11">
                  <c:v>435.86572100000001</c:v>
                </c:pt>
              </c:numCache>
            </c:numRef>
          </c:val>
          <c:extLst>
            <c:ext xmlns:c16="http://schemas.microsoft.com/office/drawing/2014/chart" uri="{C3380CC4-5D6E-409C-BE32-E72D297353CC}">
              <c16:uniqueId val="{00000006-9392-40E8-8779-969C3FF20C1C}"/>
            </c:ext>
          </c:extLst>
        </c:ser>
        <c:ser>
          <c:idx val="7"/>
          <c:order val="7"/>
          <c:tx>
            <c:strRef>
              <c:f>'8.2'!$A$17</c:f>
              <c:strCache>
                <c:ptCount val="1"/>
                <c:pt idx="0">
                  <c:v>Jaderné palivo</c:v>
                </c:pt>
              </c:strCache>
            </c:strRef>
          </c:tx>
          <c:invertIfNegative val="0"/>
          <c:val>
            <c:numRef>
              <c:f>'8.2'!$B$17:$M$17</c:f>
              <c:numCache>
                <c:formatCode>#,##0.0</c:formatCode>
                <c:ptCount val="12"/>
                <c:pt idx="0">
                  <c:v>31.456529999999997</c:v>
                </c:pt>
                <c:pt idx="1">
                  <c:v>24.686689999999999</c:v>
                </c:pt>
                <c:pt idx="2">
                  <c:v>21.689550000000001</c:v>
                </c:pt>
                <c:pt idx="3">
                  <c:v>14.970610000000001</c:v>
                </c:pt>
                <c:pt idx="4">
                  <c:v>12.388819999999999</c:v>
                </c:pt>
                <c:pt idx="5">
                  <c:v>5.0648500000000007</c:v>
                </c:pt>
                <c:pt idx="6">
                  <c:v>4.7149399999999995</c:v>
                </c:pt>
                <c:pt idx="7">
                  <c:v>5.2805900000000001</c:v>
                </c:pt>
                <c:pt idx="8">
                  <c:v>8.0607299999999995</c:v>
                </c:pt>
                <c:pt idx="9">
                  <c:v>12.94659</c:v>
                </c:pt>
                <c:pt idx="10">
                  <c:v>23.008410000000001</c:v>
                </c:pt>
                <c:pt idx="11">
                  <c:v>26.5578</c:v>
                </c:pt>
              </c:numCache>
            </c:numRef>
          </c:val>
          <c:extLst>
            <c:ext xmlns:c16="http://schemas.microsoft.com/office/drawing/2014/chart" uri="{C3380CC4-5D6E-409C-BE32-E72D297353CC}">
              <c16:uniqueId val="{00000007-9392-40E8-8779-969C3FF20C1C}"/>
            </c:ext>
          </c:extLst>
        </c:ser>
        <c:ser>
          <c:idx val="8"/>
          <c:order val="8"/>
          <c:tx>
            <c:strRef>
              <c:f>'8.2'!$A$18</c:f>
              <c:strCache>
                <c:ptCount val="1"/>
                <c:pt idx="0">
                  <c:v>Koks</c:v>
                </c:pt>
              </c:strCache>
            </c:strRef>
          </c:tx>
          <c:invertIfNegative val="0"/>
          <c:val>
            <c:numRef>
              <c:f>'8.2'!$B$18:$M$18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392-40E8-8779-969C3FF20C1C}"/>
            </c:ext>
          </c:extLst>
        </c:ser>
        <c:ser>
          <c:idx val="9"/>
          <c:order val="9"/>
          <c:tx>
            <c:strRef>
              <c:f>'8.2'!$A$19</c:f>
              <c:strCache>
                <c:ptCount val="1"/>
                <c:pt idx="0">
                  <c:v>Odpadní teplo</c:v>
                </c:pt>
              </c:strCache>
            </c:strRef>
          </c:tx>
          <c:invertIfNegative val="0"/>
          <c:val>
            <c:numRef>
              <c:f>'8.2'!$B$19:$M$19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392-40E8-8779-969C3FF20C1C}"/>
            </c:ext>
          </c:extLst>
        </c:ser>
        <c:ser>
          <c:idx val="10"/>
          <c:order val="10"/>
          <c:tx>
            <c:strRef>
              <c:f>'8.2'!$A$20</c:f>
              <c:strCache>
                <c:ptCount val="1"/>
                <c:pt idx="0">
                  <c:v>Ostatní kapalná paliva</c:v>
                </c:pt>
              </c:strCache>
            </c:strRef>
          </c:tx>
          <c:invertIfNegative val="0"/>
          <c:val>
            <c:numRef>
              <c:f>'8.2'!$B$20:$M$20</c:f>
              <c:numCache>
                <c:formatCode>#,##0.0</c:formatCode>
                <c:ptCount val="12"/>
                <c:pt idx="0">
                  <c:v>0.40600000000000003</c:v>
                </c:pt>
                <c:pt idx="1">
                  <c:v>1.03</c:v>
                </c:pt>
                <c:pt idx="2">
                  <c:v>0</c:v>
                </c:pt>
                <c:pt idx="3">
                  <c:v>0</c:v>
                </c:pt>
                <c:pt idx="4">
                  <c:v>0.41199999999999998</c:v>
                </c:pt>
                <c:pt idx="5">
                  <c:v>7.5609999999999999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A-9392-40E8-8779-969C3FF20C1C}"/>
            </c:ext>
          </c:extLst>
        </c:ser>
        <c:ser>
          <c:idx val="11"/>
          <c:order val="11"/>
          <c:tx>
            <c:strRef>
              <c:f>'8.2'!$A$21</c:f>
              <c:strCache>
                <c:ptCount val="1"/>
                <c:pt idx="0">
                  <c:v>Ostatní pevná paliva</c:v>
                </c:pt>
              </c:strCache>
            </c:strRef>
          </c:tx>
          <c:invertIfNegative val="0"/>
          <c:val>
            <c:numRef>
              <c:f>'8.2'!$B$21:$M$21</c:f>
              <c:numCache>
                <c:formatCode>#,##0.0</c:formatCode>
                <c:ptCount val="12"/>
                <c:pt idx="0">
                  <c:v>0.88</c:v>
                </c:pt>
                <c:pt idx="1">
                  <c:v>0.59</c:v>
                </c:pt>
                <c:pt idx="2">
                  <c:v>0.79300000000000004</c:v>
                </c:pt>
                <c:pt idx="3">
                  <c:v>0.79200000000000004</c:v>
                </c:pt>
                <c:pt idx="4">
                  <c:v>0.80200000000000005</c:v>
                </c:pt>
                <c:pt idx="5">
                  <c:v>0.58899999999999997</c:v>
                </c:pt>
                <c:pt idx="6">
                  <c:v>0.84</c:v>
                </c:pt>
                <c:pt idx="7">
                  <c:v>0.255</c:v>
                </c:pt>
                <c:pt idx="8">
                  <c:v>0.65</c:v>
                </c:pt>
                <c:pt idx="9">
                  <c:v>0.39500000000000002</c:v>
                </c:pt>
                <c:pt idx="10">
                  <c:v>0.85</c:v>
                </c:pt>
                <c:pt idx="11">
                  <c:v>0.42099999999999999</c:v>
                </c:pt>
              </c:numCache>
            </c:numRef>
          </c:val>
          <c:extLst>
            <c:ext xmlns:c16="http://schemas.microsoft.com/office/drawing/2014/chart" uri="{C3380CC4-5D6E-409C-BE32-E72D297353CC}">
              <c16:uniqueId val="{0000000B-9392-40E8-8779-969C3FF20C1C}"/>
            </c:ext>
          </c:extLst>
        </c:ser>
        <c:ser>
          <c:idx val="12"/>
          <c:order val="12"/>
          <c:tx>
            <c:strRef>
              <c:f>'8.2'!$A$22</c:f>
              <c:strCache>
                <c:ptCount val="1"/>
                <c:pt idx="0">
                  <c:v>Ostatní plyny</c:v>
                </c:pt>
              </c:strCache>
            </c:strRef>
          </c:tx>
          <c:invertIfNegative val="0"/>
          <c:val>
            <c:numRef>
              <c:f>'8.2'!$B$22:$M$22</c:f>
              <c:numCache>
                <c:formatCode>#,##0.0</c:formatCode>
                <c:ptCount val="12"/>
                <c:pt idx="0">
                  <c:v>0.12723499999999999</c:v>
                </c:pt>
                <c:pt idx="1">
                  <c:v>0.100678</c:v>
                </c:pt>
                <c:pt idx="2">
                  <c:v>8.9331000000000008E-2</c:v>
                </c:pt>
                <c:pt idx="3">
                  <c:v>6.4250000000000002E-2</c:v>
                </c:pt>
                <c:pt idx="4">
                  <c:v>5.9160999999999998E-2</c:v>
                </c:pt>
                <c:pt idx="5">
                  <c:v>3.4741000000000001E-2</c:v>
                </c:pt>
                <c:pt idx="6">
                  <c:v>4.4549999999999999E-2</c:v>
                </c:pt>
                <c:pt idx="7">
                  <c:v>5.3615000000000003E-2</c:v>
                </c:pt>
                <c:pt idx="8">
                  <c:v>6.9148000000000001E-2</c:v>
                </c:pt>
                <c:pt idx="9">
                  <c:v>9.9714999999999998E-2</c:v>
                </c:pt>
                <c:pt idx="10">
                  <c:v>0.13998099999999999</c:v>
                </c:pt>
                <c:pt idx="11">
                  <c:v>0.15342</c:v>
                </c:pt>
              </c:numCache>
            </c:numRef>
          </c:val>
          <c:extLst>
            <c:ext xmlns:c16="http://schemas.microsoft.com/office/drawing/2014/chart" uri="{C3380CC4-5D6E-409C-BE32-E72D297353CC}">
              <c16:uniqueId val="{0000000C-9392-40E8-8779-969C3FF20C1C}"/>
            </c:ext>
          </c:extLst>
        </c:ser>
        <c:ser>
          <c:idx val="13"/>
          <c:order val="13"/>
          <c:tx>
            <c:strRef>
              <c:f>'8.2'!$A$23</c:f>
              <c:strCache>
                <c:ptCount val="1"/>
                <c:pt idx="0">
                  <c:v>Ostatní</c:v>
                </c:pt>
              </c:strCache>
            </c:strRef>
          </c:tx>
          <c:invertIfNegative val="0"/>
          <c:val>
            <c:numRef>
              <c:f>'8.2'!$B$23:$M$23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392-40E8-8779-969C3FF20C1C}"/>
            </c:ext>
          </c:extLst>
        </c:ser>
        <c:ser>
          <c:idx val="14"/>
          <c:order val="14"/>
          <c:tx>
            <c:strRef>
              <c:f>'8.2'!$A$24</c:f>
              <c:strCache>
                <c:ptCount val="1"/>
                <c:pt idx="0">
                  <c:v>Topné oleje</c:v>
                </c:pt>
              </c:strCache>
            </c:strRef>
          </c:tx>
          <c:invertIfNegative val="0"/>
          <c:val>
            <c:numRef>
              <c:f>'8.2'!$B$24:$M$24</c:f>
              <c:numCache>
                <c:formatCode>#,##0.0</c:formatCode>
                <c:ptCount val="12"/>
                <c:pt idx="0">
                  <c:v>0.19397600000000001</c:v>
                </c:pt>
                <c:pt idx="1">
                  <c:v>0.23507299999999998</c:v>
                </c:pt>
                <c:pt idx="2">
                  <c:v>0.105256</c:v>
                </c:pt>
                <c:pt idx="3">
                  <c:v>0.131492</c:v>
                </c:pt>
                <c:pt idx="4">
                  <c:v>7.8254000000000004E-2</c:v>
                </c:pt>
                <c:pt idx="5">
                  <c:v>5.6859E-2</c:v>
                </c:pt>
                <c:pt idx="6">
                  <c:v>3.8226999999999997E-2</c:v>
                </c:pt>
                <c:pt idx="7">
                  <c:v>3.7289000000000003E-2</c:v>
                </c:pt>
                <c:pt idx="8">
                  <c:v>4.3673009999999994</c:v>
                </c:pt>
                <c:pt idx="9">
                  <c:v>7.9697999999999991E-2</c:v>
                </c:pt>
                <c:pt idx="10">
                  <c:v>0.556284</c:v>
                </c:pt>
                <c:pt idx="11">
                  <c:v>0.85250300000000001</c:v>
                </c:pt>
              </c:numCache>
            </c:numRef>
          </c:val>
          <c:extLst>
            <c:ext xmlns:c16="http://schemas.microsoft.com/office/drawing/2014/chart" uri="{C3380CC4-5D6E-409C-BE32-E72D297353CC}">
              <c16:uniqueId val="{0000000E-9392-40E8-8779-969C3FF20C1C}"/>
            </c:ext>
          </c:extLst>
        </c:ser>
        <c:ser>
          <c:idx val="15"/>
          <c:order val="15"/>
          <c:tx>
            <c:strRef>
              <c:f>'8.2'!$A$25</c:f>
              <c:strCache>
                <c:ptCount val="1"/>
                <c:pt idx="0">
                  <c:v>Zemní plyn</c:v>
                </c:pt>
              </c:strCache>
            </c:strRef>
          </c:tx>
          <c:spPr>
            <a:solidFill>
              <a:srgbClr val="EBE600"/>
            </a:solidFill>
          </c:spPr>
          <c:invertIfNegative val="0"/>
          <c:val>
            <c:numRef>
              <c:f>'8.2'!$B$25:$M$25</c:f>
              <c:numCache>
                <c:formatCode>#,##0.0</c:formatCode>
                <c:ptCount val="12"/>
                <c:pt idx="0">
                  <c:v>74.679962855112194</c:v>
                </c:pt>
                <c:pt idx="1">
                  <c:v>55.741767692355637</c:v>
                </c:pt>
                <c:pt idx="2">
                  <c:v>47.739542501067625</c:v>
                </c:pt>
                <c:pt idx="3">
                  <c:v>32.192246254007443</c:v>
                </c:pt>
                <c:pt idx="4">
                  <c:v>34.817996640080914</c:v>
                </c:pt>
                <c:pt idx="5">
                  <c:v>20.514168588885752</c:v>
                </c:pt>
                <c:pt idx="6">
                  <c:v>18.066369334973661</c:v>
                </c:pt>
                <c:pt idx="7">
                  <c:v>18.564742154481152</c:v>
                </c:pt>
                <c:pt idx="8">
                  <c:v>26.869979560650588</c:v>
                </c:pt>
                <c:pt idx="9">
                  <c:v>34.040204034572831</c:v>
                </c:pt>
                <c:pt idx="10">
                  <c:v>48.864926504878405</c:v>
                </c:pt>
                <c:pt idx="11">
                  <c:v>56.44645287893379</c:v>
                </c:pt>
              </c:numCache>
            </c:numRef>
          </c:val>
          <c:extLst>
            <c:ext xmlns:c16="http://schemas.microsoft.com/office/drawing/2014/chart" uri="{C3380CC4-5D6E-409C-BE32-E72D297353CC}">
              <c16:uniqueId val="{0000000F-9392-40E8-8779-969C3FF20C1C}"/>
            </c:ext>
          </c:extLst>
        </c:ser>
        <c:dLbls>
          <c:showLegendKey val="0"/>
          <c:showVal val="0"/>
          <c:showCatName val="0"/>
          <c:showSerName val="0"/>
          <c:showPercent val="0"/>
          <c:showBubbleSize val="0"/>
        </c:dLbls>
        <c:gapWidth val="150"/>
        <c:overlap val="100"/>
        <c:axId val="409680896"/>
        <c:axId val="409686784"/>
      </c:barChart>
      <c:catAx>
        <c:axId val="409680896"/>
        <c:scaling>
          <c:orientation val="minMax"/>
        </c:scaling>
        <c:delete val="0"/>
        <c:axPos val="b"/>
        <c:numFmt formatCode="General" sourceLinked="1"/>
        <c:majorTickMark val="none"/>
        <c:minorTickMark val="none"/>
        <c:tickLblPos val="nextTo"/>
        <c:txPr>
          <a:bodyPr/>
          <a:lstStyle/>
          <a:p>
            <a:pPr>
              <a:defRPr sz="900"/>
            </a:pPr>
            <a:endParaRPr lang="cs-CZ"/>
          </a:p>
        </c:txPr>
        <c:crossAx val="409686784"/>
        <c:crosses val="autoZero"/>
        <c:auto val="1"/>
        <c:lblAlgn val="ctr"/>
        <c:lblOffset val="100"/>
        <c:noMultiLvlLbl val="0"/>
      </c:catAx>
      <c:valAx>
        <c:axId val="409686784"/>
        <c:scaling>
          <c:orientation val="minMax"/>
          <c:max val="1000"/>
        </c:scaling>
        <c:delete val="0"/>
        <c:axPos val="l"/>
        <c:majorGridlines/>
        <c:numFmt formatCode="#,##0" sourceLinked="0"/>
        <c:majorTickMark val="out"/>
        <c:minorTickMark val="none"/>
        <c:tickLblPos val="nextTo"/>
        <c:spPr>
          <a:ln>
            <a:noFill/>
          </a:ln>
        </c:spPr>
        <c:txPr>
          <a:bodyPr/>
          <a:lstStyle/>
          <a:p>
            <a:pPr>
              <a:defRPr sz="900"/>
            </a:pPr>
            <a:endParaRPr lang="cs-CZ"/>
          </a:p>
        </c:txPr>
        <c:crossAx val="4096808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7E0B-4B4C-95CE-BDD01E1F114D}"/>
              </c:ext>
            </c:extLst>
          </c:dPt>
          <c:dPt>
            <c:idx val="1"/>
            <c:bubble3D val="0"/>
            <c:spPr>
              <a:solidFill>
                <a:srgbClr val="EEECE1">
                  <a:lumMod val="50000"/>
                </a:srgbClr>
              </a:solidFill>
            </c:spPr>
            <c:extLst>
              <c:ext xmlns:c16="http://schemas.microsoft.com/office/drawing/2014/chart" uri="{C3380CC4-5D6E-409C-BE32-E72D297353CC}">
                <c16:uniqueId val="{00000003-7E0B-4B4C-95CE-BDD01E1F114D}"/>
              </c:ext>
            </c:extLst>
          </c:dPt>
          <c:dPt>
            <c:idx val="2"/>
            <c:bubble3D val="0"/>
            <c:spPr>
              <a:solidFill>
                <a:sysClr val="windowText" lastClr="000000"/>
              </a:solidFill>
            </c:spPr>
            <c:extLst>
              <c:ext xmlns:c16="http://schemas.microsoft.com/office/drawing/2014/chart" uri="{C3380CC4-5D6E-409C-BE32-E72D297353CC}">
                <c16:uniqueId val="{00000005-7E0B-4B4C-95CE-BDD01E1F114D}"/>
              </c:ext>
            </c:extLst>
          </c:dPt>
          <c:dPt>
            <c:idx val="5"/>
            <c:bubble3D val="0"/>
            <c:extLst>
              <c:ext xmlns:c16="http://schemas.microsoft.com/office/drawing/2014/chart" uri="{C3380CC4-5D6E-409C-BE32-E72D297353CC}">
                <c16:uniqueId val="{00000006-7E0B-4B4C-95CE-BDD01E1F114D}"/>
              </c:ext>
            </c:extLst>
          </c:dPt>
          <c:dPt>
            <c:idx val="6"/>
            <c:bubble3D val="0"/>
            <c:spPr>
              <a:solidFill>
                <a:srgbClr val="6E4932"/>
              </a:solidFill>
            </c:spPr>
            <c:extLst>
              <c:ext xmlns:c16="http://schemas.microsoft.com/office/drawing/2014/chart" uri="{C3380CC4-5D6E-409C-BE32-E72D297353CC}">
                <c16:uniqueId val="{00000008-7E0B-4B4C-95CE-BDD01E1F114D}"/>
              </c:ext>
            </c:extLst>
          </c:dPt>
          <c:dPt>
            <c:idx val="7"/>
            <c:bubble3D val="0"/>
            <c:extLst>
              <c:ext xmlns:c16="http://schemas.microsoft.com/office/drawing/2014/chart" uri="{C3380CC4-5D6E-409C-BE32-E72D297353CC}">
                <c16:uniqueId val="{00000009-7E0B-4B4C-95CE-BDD01E1F114D}"/>
              </c:ext>
            </c:extLst>
          </c:dPt>
          <c:dPt>
            <c:idx val="15"/>
            <c:bubble3D val="0"/>
            <c:spPr>
              <a:solidFill>
                <a:srgbClr val="EBE600"/>
              </a:solidFill>
            </c:spPr>
            <c:extLst>
              <c:ext xmlns:c16="http://schemas.microsoft.com/office/drawing/2014/chart" uri="{C3380CC4-5D6E-409C-BE32-E72D297353CC}">
                <c16:uniqueId val="{0000000B-7E0B-4B4C-95CE-BDD01E1F114D}"/>
              </c:ext>
            </c:extLst>
          </c:dPt>
          <c:cat>
            <c:numRef>
              <c:f>'8.2'!$U$10:$U$25</c:f>
              <c:numCache>
                <c:formatCode>0.0%</c:formatCode>
                <c:ptCount val="16"/>
              </c:numCache>
            </c:numRef>
          </c:cat>
          <c:val>
            <c:numRef>
              <c:f>'8.2'!$P$10:$P$25</c:f>
              <c:numCache>
                <c:formatCode>0.0</c:formatCode>
                <c:ptCount val="16"/>
              </c:numCache>
            </c:numRef>
          </c:val>
          <c:extLst>
            <c:ext xmlns:c16="http://schemas.microsoft.com/office/drawing/2014/chart" uri="{C3380CC4-5D6E-409C-BE32-E72D297353CC}">
              <c16:uniqueId val="{0000000C-7E0B-4B4C-95CE-BDD01E1F114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155B-4D88-8DC4-E7B4C54CBE27}"/>
              </c:ext>
            </c:extLst>
          </c:dPt>
          <c:cat>
            <c:numRef>
              <c:f>'8.2'!$U$27:$U$34</c:f>
              <c:numCache>
                <c:formatCode>#,##0.0</c:formatCode>
                <c:ptCount val="8"/>
              </c:numCache>
            </c:numRef>
          </c:cat>
          <c:val>
            <c:numRef>
              <c:f>'8.2'!$P$27:$P$34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409861504"/>
        <c:axId val="409867392"/>
      </c:barChart>
      <c:catAx>
        <c:axId val="409861504"/>
        <c:scaling>
          <c:orientation val="maxMin"/>
        </c:scaling>
        <c:delete val="0"/>
        <c:axPos val="l"/>
        <c:numFmt formatCode="0.0" sourceLinked="1"/>
        <c:majorTickMark val="none"/>
        <c:minorTickMark val="none"/>
        <c:tickLblPos val="nextTo"/>
        <c:txPr>
          <a:bodyPr/>
          <a:lstStyle/>
          <a:p>
            <a:pPr>
              <a:defRPr sz="900"/>
            </a:pPr>
            <a:endParaRPr lang="cs-CZ"/>
          </a:p>
        </c:txPr>
        <c:crossAx val="409867392"/>
        <c:crosses val="autoZero"/>
        <c:auto val="1"/>
        <c:lblAlgn val="ctr"/>
        <c:lblOffset val="100"/>
        <c:noMultiLvlLbl val="0"/>
      </c:catAx>
      <c:valAx>
        <c:axId val="40986739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0986150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409891968"/>
        <c:axId val="409893504"/>
      </c:barChart>
      <c:catAx>
        <c:axId val="409891968"/>
        <c:scaling>
          <c:orientation val="minMax"/>
        </c:scaling>
        <c:delete val="0"/>
        <c:axPos val="l"/>
        <c:numFmt formatCode="General" sourceLinked="1"/>
        <c:majorTickMark val="none"/>
        <c:minorTickMark val="none"/>
        <c:tickLblPos val="nextTo"/>
        <c:txPr>
          <a:bodyPr/>
          <a:lstStyle/>
          <a:p>
            <a:pPr>
              <a:defRPr sz="900"/>
            </a:pPr>
            <a:endParaRPr lang="cs-CZ"/>
          </a:p>
        </c:txPr>
        <c:crossAx val="409893504"/>
        <c:crosses val="autoZero"/>
        <c:auto val="1"/>
        <c:lblAlgn val="ctr"/>
        <c:lblOffset val="100"/>
        <c:noMultiLvlLbl val="0"/>
      </c:catAx>
      <c:valAx>
        <c:axId val="4098935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98919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410287104"/>
        <c:axId val="410288896"/>
      </c:barChart>
      <c:catAx>
        <c:axId val="410287104"/>
        <c:scaling>
          <c:orientation val="minMax"/>
        </c:scaling>
        <c:delete val="0"/>
        <c:axPos val="b"/>
        <c:numFmt formatCode="General" sourceLinked="1"/>
        <c:majorTickMark val="none"/>
        <c:minorTickMark val="none"/>
        <c:tickLblPos val="nextTo"/>
        <c:txPr>
          <a:bodyPr/>
          <a:lstStyle/>
          <a:p>
            <a:pPr>
              <a:defRPr sz="900"/>
            </a:pPr>
            <a:endParaRPr lang="cs-CZ"/>
          </a:p>
        </c:txPr>
        <c:crossAx val="410288896"/>
        <c:crosses val="autoZero"/>
        <c:auto val="1"/>
        <c:lblAlgn val="ctr"/>
        <c:lblOffset val="100"/>
        <c:noMultiLvlLbl val="0"/>
      </c:catAx>
      <c:valAx>
        <c:axId val="410288896"/>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41028710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2D58-41CF-B8C3-A7EEB731B536}"/>
              </c:ext>
            </c:extLst>
          </c:dPt>
          <c:dPt>
            <c:idx val="1"/>
            <c:bubble3D val="0"/>
            <c:spPr>
              <a:solidFill>
                <a:schemeClr val="bg2">
                  <a:lumMod val="50000"/>
                </a:schemeClr>
              </a:solidFill>
            </c:spPr>
            <c:extLst>
              <c:ext xmlns:c16="http://schemas.microsoft.com/office/drawing/2014/chart" uri="{C3380CC4-5D6E-409C-BE32-E72D297353CC}">
                <c16:uniqueId val="{00000003-2D58-41CF-B8C3-A7EEB731B536}"/>
              </c:ext>
            </c:extLst>
          </c:dPt>
          <c:dPt>
            <c:idx val="2"/>
            <c:bubble3D val="0"/>
            <c:spPr>
              <a:solidFill>
                <a:schemeClr val="tx1"/>
              </a:solidFill>
            </c:spPr>
            <c:extLst>
              <c:ext xmlns:c16="http://schemas.microsoft.com/office/drawing/2014/chart" uri="{C3380CC4-5D6E-409C-BE32-E72D297353CC}">
                <c16:uniqueId val="{00000005-2D58-41CF-B8C3-A7EEB731B536}"/>
              </c:ext>
            </c:extLst>
          </c:dPt>
          <c:dPt>
            <c:idx val="6"/>
            <c:bubble3D val="0"/>
            <c:spPr>
              <a:solidFill>
                <a:srgbClr val="6E4932"/>
              </a:solidFill>
            </c:spPr>
            <c:extLst>
              <c:ext xmlns:c16="http://schemas.microsoft.com/office/drawing/2014/chart" uri="{C3380CC4-5D6E-409C-BE32-E72D297353CC}">
                <c16:uniqueId val="{00000007-2D58-41CF-B8C3-A7EEB731B536}"/>
              </c:ext>
            </c:extLst>
          </c:dPt>
          <c:dPt>
            <c:idx val="15"/>
            <c:bubble3D val="0"/>
            <c:spPr>
              <a:solidFill>
                <a:srgbClr val="EBE600"/>
              </a:solidFill>
            </c:spPr>
            <c:extLst>
              <c:ext xmlns:c16="http://schemas.microsoft.com/office/drawing/2014/chart" uri="{C3380CC4-5D6E-409C-BE32-E72D297353CC}">
                <c16:uniqueId val="{00000009-2D58-41CF-B8C3-A7EEB731B536}"/>
              </c:ext>
            </c:extLst>
          </c:dPt>
          <c:dLbls>
            <c:dLbl>
              <c:idx val="1"/>
              <c:layout>
                <c:manualLayout>
                  <c:x val="6.4141414141414138E-3"/>
                  <c:y val="-7.276322061398282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58-41CF-B8C3-A7EEB731B536}"/>
                </c:ext>
              </c:extLst>
            </c:dLbl>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layout>
                <c:manualLayout>
                  <c:x val="0.17839472891023395"/>
                  <c:y val="-7.3203889174929095E-3"/>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5885285845872316"/>
                  <c:y val="0.119051101295814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5651877581583601"/>
                  <c:y val="6.8432587076050308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5593870642736826"/>
                  <c:y val="-6.5077254994730577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20032.247943200004</c:v>
                </c:pt>
                <c:pt idx="1">
                  <c:v>4105.3321149999992</c:v>
                </c:pt>
                <c:pt idx="2">
                  <c:v>14806.717398999997</c:v>
                </c:pt>
                <c:pt idx="3">
                  <c:v>17.542828999999998</c:v>
                </c:pt>
                <c:pt idx="4">
                  <c:v>88.345321499999997</c:v>
                </c:pt>
                <c:pt idx="5">
                  <c:v>0.46586899999999998</c:v>
                </c:pt>
                <c:pt idx="6">
                  <c:v>67374.680568000011</c:v>
                </c:pt>
                <c:pt idx="7">
                  <c:v>852.88299999999992</c:v>
                </c:pt>
                <c:pt idx="8">
                  <c:v>0.238009</c:v>
                </c:pt>
                <c:pt idx="9">
                  <c:v>8079.141044</c:v>
                </c:pt>
                <c:pt idx="10">
                  <c:v>549.38404500000001</c:v>
                </c:pt>
                <c:pt idx="11">
                  <c:v>4466.3744048797498</c:v>
                </c:pt>
                <c:pt idx="12">
                  <c:v>10470.820881</c:v>
                </c:pt>
                <c:pt idx="13">
                  <c:v>0</c:v>
                </c:pt>
                <c:pt idx="14">
                  <c:v>151.083619</c:v>
                </c:pt>
                <c:pt idx="15">
                  <c:v>30656.258907012194</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409998848"/>
        <c:axId val="410000384"/>
      </c:barChart>
      <c:catAx>
        <c:axId val="409998848"/>
        <c:scaling>
          <c:orientation val="minMax"/>
        </c:scaling>
        <c:delete val="0"/>
        <c:axPos val="l"/>
        <c:numFmt formatCode="General" sourceLinked="1"/>
        <c:majorTickMark val="none"/>
        <c:minorTickMark val="none"/>
        <c:tickLblPos val="nextTo"/>
        <c:txPr>
          <a:bodyPr/>
          <a:lstStyle/>
          <a:p>
            <a:pPr>
              <a:defRPr sz="900"/>
            </a:pPr>
            <a:endParaRPr lang="cs-CZ"/>
          </a:p>
        </c:txPr>
        <c:crossAx val="410000384"/>
        <c:crosses val="autoZero"/>
        <c:auto val="1"/>
        <c:lblAlgn val="ctr"/>
        <c:lblOffset val="100"/>
        <c:noMultiLvlLbl val="0"/>
      </c:catAx>
      <c:valAx>
        <c:axId val="4100003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99988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410066304"/>
        <c:axId val="410068096"/>
      </c:barChart>
      <c:catAx>
        <c:axId val="410066304"/>
        <c:scaling>
          <c:orientation val="maxMin"/>
        </c:scaling>
        <c:delete val="0"/>
        <c:axPos val="l"/>
        <c:numFmt formatCode="0.0" sourceLinked="1"/>
        <c:majorTickMark val="none"/>
        <c:minorTickMark val="none"/>
        <c:tickLblPos val="nextTo"/>
        <c:txPr>
          <a:bodyPr/>
          <a:lstStyle/>
          <a:p>
            <a:pPr>
              <a:defRPr sz="900"/>
            </a:pPr>
            <a:endParaRPr lang="cs-CZ"/>
          </a:p>
        </c:txPr>
        <c:crossAx val="410068096"/>
        <c:crosses val="autoZero"/>
        <c:auto val="1"/>
        <c:lblAlgn val="ctr"/>
        <c:lblOffset val="100"/>
        <c:noMultiLvlLbl val="0"/>
      </c:catAx>
      <c:valAx>
        <c:axId val="4100680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1006630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410096768"/>
        <c:axId val="410098304"/>
      </c:barChart>
      <c:catAx>
        <c:axId val="410096768"/>
        <c:scaling>
          <c:orientation val="minMax"/>
        </c:scaling>
        <c:delete val="0"/>
        <c:axPos val="l"/>
        <c:numFmt formatCode="General" sourceLinked="1"/>
        <c:majorTickMark val="none"/>
        <c:minorTickMark val="none"/>
        <c:tickLblPos val="nextTo"/>
        <c:txPr>
          <a:bodyPr/>
          <a:lstStyle/>
          <a:p>
            <a:pPr>
              <a:defRPr sz="900"/>
            </a:pPr>
            <a:endParaRPr lang="cs-CZ"/>
          </a:p>
        </c:txPr>
        <c:crossAx val="410098304"/>
        <c:crosses val="autoZero"/>
        <c:auto val="1"/>
        <c:lblAlgn val="ctr"/>
        <c:lblOffset val="100"/>
        <c:noMultiLvlLbl val="0"/>
      </c:catAx>
      <c:valAx>
        <c:axId val="4100983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00967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410217472"/>
        <c:axId val="410235648"/>
      </c:barChart>
      <c:catAx>
        <c:axId val="410217472"/>
        <c:scaling>
          <c:orientation val="minMax"/>
        </c:scaling>
        <c:delete val="0"/>
        <c:axPos val="b"/>
        <c:numFmt formatCode="General" sourceLinked="1"/>
        <c:majorTickMark val="none"/>
        <c:minorTickMark val="none"/>
        <c:tickLblPos val="nextTo"/>
        <c:txPr>
          <a:bodyPr/>
          <a:lstStyle/>
          <a:p>
            <a:pPr>
              <a:defRPr sz="900"/>
            </a:pPr>
            <a:endParaRPr lang="cs-CZ"/>
          </a:p>
        </c:txPr>
        <c:crossAx val="410235648"/>
        <c:crosses val="autoZero"/>
        <c:auto val="1"/>
        <c:lblAlgn val="ctr"/>
        <c:lblOffset val="100"/>
        <c:noMultiLvlLbl val="0"/>
      </c:catAx>
      <c:valAx>
        <c:axId val="410235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0217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413869568"/>
        <c:axId val="413871104"/>
      </c:barChart>
      <c:catAx>
        <c:axId val="413869568"/>
        <c:scaling>
          <c:orientation val="minMax"/>
        </c:scaling>
        <c:delete val="0"/>
        <c:axPos val="l"/>
        <c:numFmt formatCode="General" sourceLinked="1"/>
        <c:majorTickMark val="none"/>
        <c:minorTickMark val="none"/>
        <c:tickLblPos val="nextTo"/>
        <c:txPr>
          <a:bodyPr/>
          <a:lstStyle/>
          <a:p>
            <a:pPr>
              <a:defRPr sz="900"/>
            </a:pPr>
            <a:endParaRPr lang="cs-CZ"/>
          </a:p>
        </c:txPr>
        <c:crossAx val="413871104"/>
        <c:crosses val="autoZero"/>
        <c:auto val="1"/>
        <c:lblAlgn val="ctr"/>
        <c:lblOffset val="100"/>
        <c:noMultiLvlLbl val="0"/>
      </c:catAx>
      <c:valAx>
        <c:axId val="4138711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38695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413637632"/>
        <c:axId val="413889280"/>
      </c:barChart>
      <c:catAx>
        <c:axId val="413637632"/>
        <c:scaling>
          <c:orientation val="maxMin"/>
        </c:scaling>
        <c:delete val="0"/>
        <c:axPos val="l"/>
        <c:numFmt formatCode="0.0" sourceLinked="1"/>
        <c:majorTickMark val="none"/>
        <c:minorTickMark val="none"/>
        <c:tickLblPos val="nextTo"/>
        <c:txPr>
          <a:bodyPr/>
          <a:lstStyle/>
          <a:p>
            <a:pPr>
              <a:defRPr sz="900"/>
            </a:pPr>
            <a:endParaRPr lang="cs-CZ"/>
          </a:p>
        </c:txPr>
        <c:crossAx val="413889280"/>
        <c:crosses val="autoZero"/>
        <c:auto val="1"/>
        <c:lblAlgn val="ctr"/>
        <c:lblOffset val="100"/>
        <c:noMultiLvlLbl val="0"/>
      </c:catAx>
      <c:valAx>
        <c:axId val="413889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1363763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413741824"/>
        <c:axId val="413743360"/>
      </c:barChart>
      <c:catAx>
        <c:axId val="413741824"/>
        <c:scaling>
          <c:orientation val="minMax"/>
        </c:scaling>
        <c:delete val="0"/>
        <c:axPos val="l"/>
        <c:numFmt formatCode="General" sourceLinked="1"/>
        <c:majorTickMark val="none"/>
        <c:minorTickMark val="none"/>
        <c:tickLblPos val="nextTo"/>
        <c:txPr>
          <a:bodyPr/>
          <a:lstStyle/>
          <a:p>
            <a:pPr>
              <a:defRPr sz="900"/>
            </a:pPr>
            <a:endParaRPr lang="cs-CZ"/>
          </a:p>
        </c:txPr>
        <c:crossAx val="413743360"/>
        <c:crosses val="autoZero"/>
        <c:auto val="1"/>
        <c:lblAlgn val="ctr"/>
        <c:lblOffset val="100"/>
        <c:noMultiLvlLbl val="0"/>
      </c:catAx>
      <c:valAx>
        <c:axId val="4137433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37418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413792896"/>
        <c:axId val="413798784"/>
      </c:barChart>
      <c:catAx>
        <c:axId val="413792896"/>
        <c:scaling>
          <c:orientation val="minMax"/>
        </c:scaling>
        <c:delete val="0"/>
        <c:axPos val="b"/>
        <c:numFmt formatCode="General" sourceLinked="1"/>
        <c:majorTickMark val="none"/>
        <c:minorTickMark val="none"/>
        <c:tickLblPos val="nextTo"/>
        <c:txPr>
          <a:bodyPr/>
          <a:lstStyle/>
          <a:p>
            <a:pPr>
              <a:defRPr sz="900"/>
            </a:pPr>
            <a:endParaRPr lang="cs-CZ"/>
          </a:p>
        </c:txPr>
        <c:crossAx val="413798784"/>
        <c:crosses val="autoZero"/>
        <c:auto val="1"/>
        <c:lblAlgn val="ctr"/>
        <c:lblOffset val="100"/>
        <c:noMultiLvlLbl val="0"/>
      </c:catAx>
      <c:valAx>
        <c:axId val="4137987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379289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extLst>
              <c:ext xmlns:c16="http://schemas.microsoft.com/office/drawing/2014/chart" uri="{C3380CC4-5D6E-409C-BE32-E72D297353CC}">
                <c16:uniqueId val="{00000000-70AB-453B-9F1F-CDB317E7DB5E}"/>
              </c:ext>
            </c:extLst>
          </c:dPt>
          <c:dPt>
            <c:idx val="7"/>
            <c:bubble3D val="0"/>
            <c:extLst>
              <c:ext xmlns:c16="http://schemas.microsoft.com/office/drawing/2014/chart" uri="{C3380CC4-5D6E-409C-BE32-E72D297353CC}">
                <c16:uniqueId val="{00000001-70AB-453B-9F1F-CDB317E7DB5E}"/>
              </c:ext>
            </c:extLst>
          </c:dPt>
          <c:dLbls>
            <c:dLbl>
              <c:idx val="7"/>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1-70AB-453B-9F1F-CDB317E7DB5E}"/>
                </c:ext>
              </c:extLst>
            </c:dLbl>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049B-4BFF-B6A0-A2358F89484C}"/>
                </c:ext>
              </c:extLst>
            </c:dLbl>
            <c:dLbl>
              <c:idx val="12"/>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3-049B-4BFF-B6A0-A2358F89484C}"/>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5652.4105936000014</c:v>
                </c:pt>
                <c:pt idx="1">
                  <c:v>7421.3526140000013</c:v>
                </c:pt>
                <c:pt idx="2">
                  <c:v>7688.8806179999983</c:v>
                </c:pt>
                <c:pt idx="3">
                  <c:v>15087.143085000002</c:v>
                </c:pt>
                <c:pt idx="4">
                  <c:v>3327.6302982769939</c:v>
                </c:pt>
                <c:pt idx="5">
                  <c:v>4566.3037798685482</c:v>
                </c:pt>
                <c:pt idx="6">
                  <c:v>2569.9651044000002</c:v>
                </c:pt>
                <c:pt idx="7">
                  <c:v>30859.963183577442</c:v>
                </c:pt>
                <c:pt idx="8">
                  <c:v>6461.9159201999992</c:v>
                </c:pt>
                <c:pt idx="9">
                  <c:v>6678.2709634049033</c:v>
                </c:pt>
                <c:pt idx="10">
                  <c:v>5711.7865132555389</c:v>
                </c:pt>
                <c:pt idx="11">
                  <c:v>27564.729355608521</c:v>
                </c:pt>
                <c:pt idx="12">
                  <c:v>30300.213846000006</c:v>
                </c:pt>
                <c:pt idx="13">
                  <c:v>7760.9500793999987</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413844608"/>
        <c:axId val="413846144"/>
      </c:barChart>
      <c:catAx>
        <c:axId val="413844608"/>
        <c:scaling>
          <c:orientation val="minMax"/>
        </c:scaling>
        <c:delete val="0"/>
        <c:axPos val="l"/>
        <c:numFmt formatCode="General" sourceLinked="1"/>
        <c:majorTickMark val="none"/>
        <c:minorTickMark val="none"/>
        <c:tickLblPos val="nextTo"/>
        <c:txPr>
          <a:bodyPr/>
          <a:lstStyle/>
          <a:p>
            <a:pPr>
              <a:defRPr sz="900"/>
            </a:pPr>
            <a:endParaRPr lang="cs-CZ"/>
          </a:p>
        </c:txPr>
        <c:crossAx val="413846144"/>
        <c:crosses val="autoZero"/>
        <c:auto val="1"/>
        <c:lblAlgn val="ctr"/>
        <c:lblOffset val="100"/>
        <c:noMultiLvlLbl val="0"/>
      </c:catAx>
      <c:valAx>
        <c:axId val="4138461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38446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405240448"/>
        <c:axId val="405246336"/>
      </c:barChart>
      <c:catAx>
        <c:axId val="405240448"/>
        <c:scaling>
          <c:orientation val="maxMin"/>
        </c:scaling>
        <c:delete val="0"/>
        <c:axPos val="l"/>
        <c:numFmt formatCode="0.0" sourceLinked="1"/>
        <c:majorTickMark val="none"/>
        <c:minorTickMark val="none"/>
        <c:tickLblPos val="nextTo"/>
        <c:txPr>
          <a:bodyPr/>
          <a:lstStyle/>
          <a:p>
            <a:pPr>
              <a:defRPr sz="900"/>
            </a:pPr>
            <a:endParaRPr lang="cs-CZ"/>
          </a:p>
        </c:txPr>
        <c:crossAx val="405246336"/>
        <c:crosses val="autoZero"/>
        <c:auto val="1"/>
        <c:lblAlgn val="ctr"/>
        <c:lblOffset val="100"/>
        <c:noMultiLvlLbl val="0"/>
      </c:catAx>
      <c:valAx>
        <c:axId val="40524633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0524044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405262720"/>
        <c:axId val="405264256"/>
      </c:barChart>
      <c:catAx>
        <c:axId val="405262720"/>
        <c:scaling>
          <c:orientation val="minMax"/>
        </c:scaling>
        <c:delete val="0"/>
        <c:axPos val="l"/>
        <c:numFmt formatCode="General" sourceLinked="1"/>
        <c:majorTickMark val="none"/>
        <c:minorTickMark val="none"/>
        <c:tickLblPos val="nextTo"/>
        <c:txPr>
          <a:bodyPr/>
          <a:lstStyle/>
          <a:p>
            <a:pPr>
              <a:defRPr sz="900"/>
            </a:pPr>
            <a:endParaRPr lang="cs-CZ"/>
          </a:p>
        </c:txPr>
        <c:crossAx val="405264256"/>
        <c:crosses val="autoZero"/>
        <c:auto val="1"/>
        <c:lblAlgn val="ctr"/>
        <c:lblOffset val="100"/>
        <c:noMultiLvlLbl val="0"/>
      </c:catAx>
      <c:valAx>
        <c:axId val="4052642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52627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408803584"/>
        <c:axId val="408809472"/>
      </c:barChart>
      <c:catAx>
        <c:axId val="408803584"/>
        <c:scaling>
          <c:orientation val="minMax"/>
        </c:scaling>
        <c:delete val="0"/>
        <c:axPos val="b"/>
        <c:numFmt formatCode="General" sourceLinked="1"/>
        <c:majorTickMark val="none"/>
        <c:minorTickMark val="none"/>
        <c:tickLblPos val="nextTo"/>
        <c:txPr>
          <a:bodyPr/>
          <a:lstStyle/>
          <a:p>
            <a:pPr>
              <a:defRPr sz="900"/>
            </a:pPr>
            <a:endParaRPr lang="cs-CZ"/>
          </a:p>
        </c:txPr>
        <c:crossAx val="408809472"/>
        <c:crosses val="autoZero"/>
        <c:auto val="1"/>
        <c:lblAlgn val="ctr"/>
        <c:lblOffset val="100"/>
        <c:noMultiLvlLbl val="0"/>
      </c:catAx>
      <c:valAx>
        <c:axId val="408809472"/>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40880358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414479104"/>
        <c:axId val="414480640"/>
      </c:barChart>
      <c:catAx>
        <c:axId val="414479104"/>
        <c:scaling>
          <c:orientation val="minMax"/>
        </c:scaling>
        <c:delete val="0"/>
        <c:axPos val="l"/>
        <c:numFmt formatCode="General" sourceLinked="1"/>
        <c:majorTickMark val="none"/>
        <c:minorTickMark val="none"/>
        <c:tickLblPos val="nextTo"/>
        <c:txPr>
          <a:bodyPr/>
          <a:lstStyle/>
          <a:p>
            <a:pPr>
              <a:defRPr sz="900"/>
            </a:pPr>
            <a:endParaRPr lang="cs-CZ"/>
          </a:p>
        </c:txPr>
        <c:crossAx val="414480640"/>
        <c:crosses val="autoZero"/>
        <c:auto val="1"/>
        <c:lblAlgn val="ctr"/>
        <c:lblOffset val="100"/>
        <c:noMultiLvlLbl val="0"/>
      </c:catAx>
      <c:valAx>
        <c:axId val="4144806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447910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414272128"/>
        <c:axId val="414290304"/>
      </c:barChart>
      <c:catAx>
        <c:axId val="414272128"/>
        <c:scaling>
          <c:orientation val="maxMin"/>
        </c:scaling>
        <c:delete val="0"/>
        <c:axPos val="l"/>
        <c:numFmt formatCode="0.0" sourceLinked="1"/>
        <c:majorTickMark val="none"/>
        <c:minorTickMark val="none"/>
        <c:tickLblPos val="nextTo"/>
        <c:txPr>
          <a:bodyPr/>
          <a:lstStyle/>
          <a:p>
            <a:pPr>
              <a:defRPr sz="900"/>
            </a:pPr>
            <a:endParaRPr lang="cs-CZ"/>
          </a:p>
        </c:txPr>
        <c:crossAx val="414290304"/>
        <c:crosses val="autoZero"/>
        <c:auto val="1"/>
        <c:lblAlgn val="ctr"/>
        <c:lblOffset val="100"/>
        <c:noMultiLvlLbl val="0"/>
      </c:catAx>
      <c:valAx>
        <c:axId val="41429030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142721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414318976"/>
        <c:axId val="414320512"/>
      </c:barChart>
      <c:catAx>
        <c:axId val="414318976"/>
        <c:scaling>
          <c:orientation val="minMax"/>
        </c:scaling>
        <c:delete val="0"/>
        <c:axPos val="l"/>
        <c:numFmt formatCode="General" sourceLinked="1"/>
        <c:majorTickMark val="none"/>
        <c:minorTickMark val="none"/>
        <c:tickLblPos val="nextTo"/>
        <c:txPr>
          <a:bodyPr/>
          <a:lstStyle/>
          <a:p>
            <a:pPr>
              <a:defRPr sz="900"/>
            </a:pPr>
            <a:endParaRPr lang="cs-CZ"/>
          </a:p>
        </c:txPr>
        <c:crossAx val="414320512"/>
        <c:crosses val="autoZero"/>
        <c:auto val="1"/>
        <c:lblAlgn val="ctr"/>
        <c:lblOffset val="100"/>
        <c:noMultiLvlLbl val="0"/>
      </c:catAx>
      <c:valAx>
        <c:axId val="4143205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43189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414382336"/>
        <c:axId val="414396416"/>
      </c:barChart>
      <c:catAx>
        <c:axId val="414382336"/>
        <c:scaling>
          <c:orientation val="minMax"/>
        </c:scaling>
        <c:delete val="0"/>
        <c:axPos val="b"/>
        <c:numFmt formatCode="General" sourceLinked="1"/>
        <c:majorTickMark val="none"/>
        <c:minorTickMark val="none"/>
        <c:tickLblPos val="nextTo"/>
        <c:txPr>
          <a:bodyPr/>
          <a:lstStyle/>
          <a:p>
            <a:pPr>
              <a:defRPr sz="900"/>
            </a:pPr>
            <a:endParaRPr lang="cs-CZ"/>
          </a:p>
        </c:txPr>
        <c:crossAx val="414396416"/>
        <c:crosses val="autoZero"/>
        <c:auto val="1"/>
        <c:lblAlgn val="ctr"/>
        <c:lblOffset val="100"/>
        <c:noMultiLvlLbl val="0"/>
      </c:catAx>
      <c:valAx>
        <c:axId val="4143964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438233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173069440"/>
        <c:axId val="173070976"/>
      </c:barChart>
      <c:catAx>
        <c:axId val="173069440"/>
        <c:scaling>
          <c:orientation val="minMax"/>
        </c:scaling>
        <c:delete val="1"/>
        <c:axPos val="b"/>
        <c:numFmt formatCode="General" sourceLinked="1"/>
        <c:majorTickMark val="out"/>
        <c:minorTickMark val="none"/>
        <c:tickLblPos val="nextTo"/>
        <c:crossAx val="173070976"/>
        <c:crosses val="autoZero"/>
        <c:auto val="1"/>
        <c:lblAlgn val="ctr"/>
        <c:lblOffset val="100"/>
        <c:noMultiLvlLbl val="0"/>
      </c:catAx>
      <c:valAx>
        <c:axId val="173070976"/>
        <c:scaling>
          <c:orientation val="minMax"/>
        </c:scaling>
        <c:delete val="1"/>
        <c:axPos val="l"/>
        <c:numFmt formatCode="#,##0.0" sourceLinked="1"/>
        <c:majorTickMark val="out"/>
        <c:minorTickMark val="none"/>
        <c:tickLblPos val="nextTo"/>
        <c:crossAx val="173069440"/>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414417664"/>
        <c:axId val="414419200"/>
      </c:barChart>
      <c:catAx>
        <c:axId val="414417664"/>
        <c:scaling>
          <c:orientation val="minMax"/>
        </c:scaling>
        <c:delete val="0"/>
        <c:axPos val="l"/>
        <c:numFmt formatCode="General" sourceLinked="1"/>
        <c:majorTickMark val="none"/>
        <c:minorTickMark val="none"/>
        <c:tickLblPos val="nextTo"/>
        <c:txPr>
          <a:bodyPr/>
          <a:lstStyle/>
          <a:p>
            <a:pPr>
              <a:defRPr sz="900"/>
            </a:pPr>
            <a:endParaRPr lang="cs-CZ"/>
          </a:p>
        </c:txPr>
        <c:crossAx val="414419200"/>
        <c:crosses val="autoZero"/>
        <c:auto val="1"/>
        <c:lblAlgn val="ctr"/>
        <c:lblOffset val="100"/>
        <c:noMultiLvlLbl val="0"/>
      </c:catAx>
      <c:valAx>
        <c:axId val="4144192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44176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414071424"/>
        <c:axId val="414077312"/>
      </c:barChart>
      <c:catAx>
        <c:axId val="414071424"/>
        <c:scaling>
          <c:orientation val="maxMin"/>
        </c:scaling>
        <c:delete val="0"/>
        <c:axPos val="l"/>
        <c:numFmt formatCode="0.0" sourceLinked="1"/>
        <c:majorTickMark val="none"/>
        <c:minorTickMark val="none"/>
        <c:tickLblPos val="nextTo"/>
        <c:txPr>
          <a:bodyPr/>
          <a:lstStyle/>
          <a:p>
            <a:pPr>
              <a:defRPr sz="900"/>
            </a:pPr>
            <a:endParaRPr lang="cs-CZ"/>
          </a:p>
        </c:txPr>
        <c:crossAx val="414077312"/>
        <c:crosses val="autoZero"/>
        <c:auto val="1"/>
        <c:lblAlgn val="ctr"/>
        <c:lblOffset val="100"/>
        <c:noMultiLvlLbl val="0"/>
      </c:catAx>
      <c:valAx>
        <c:axId val="4140773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140714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414097792"/>
        <c:axId val="414099328"/>
      </c:barChart>
      <c:catAx>
        <c:axId val="414097792"/>
        <c:scaling>
          <c:orientation val="minMax"/>
        </c:scaling>
        <c:delete val="0"/>
        <c:axPos val="l"/>
        <c:numFmt formatCode="General" sourceLinked="1"/>
        <c:majorTickMark val="none"/>
        <c:minorTickMark val="none"/>
        <c:tickLblPos val="nextTo"/>
        <c:txPr>
          <a:bodyPr/>
          <a:lstStyle/>
          <a:p>
            <a:pPr>
              <a:defRPr sz="900"/>
            </a:pPr>
            <a:endParaRPr lang="cs-CZ"/>
          </a:p>
        </c:txPr>
        <c:crossAx val="414099328"/>
        <c:crosses val="autoZero"/>
        <c:auto val="1"/>
        <c:lblAlgn val="ctr"/>
        <c:lblOffset val="100"/>
        <c:noMultiLvlLbl val="0"/>
      </c:catAx>
      <c:valAx>
        <c:axId val="4140993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40977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414157056"/>
        <c:axId val="414175232"/>
      </c:barChart>
      <c:catAx>
        <c:axId val="414157056"/>
        <c:scaling>
          <c:orientation val="minMax"/>
        </c:scaling>
        <c:delete val="0"/>
        <c:axPos val="b"/>
        <c:numFmt formatCode="General" sourceLinked="1"/>
        <c:majorTickMark val="none"/>
        <c:minorTickMark val="none"/>
        <c:tickLblPos val="nextTo"/>
        <c:txPr>
          <a:bodyPr/>
          <a:lstStyle/>
          <a:p>
            <a:pPr>
              <a:defRPr sz="900"/>
            </a:pPr>
            <a:endParaRPr lang="cs-CZ"/>
          </a:p>
        </c:txPr>
        <c:crossAx val="414175232"/>
        <c:crosses val="autoZero"/>
        <c:auto val="1"/>
        <c:lblAlgn val="ctr"/>
        <c:lblOffset val="100"/>
        <c:noMultiLvlLbl val="0"/>
      </c:catAx>
      <c:valAx>
        <c:axId val="4141752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415705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414528256"/>
        <c:axId val="414529792"/>
      </c:barChart>
      <c:catAx>
        <c:axId val="414528256"/>
        <c:scaling>
          <c:orientation val="minMax"/>
        </c:scaling>
        <c:delete val="0"/>
        <c:axPos val="l"/>
        <c:numFmt formatCode="General" sourceLinked="1"/>
        <c:majorTickMark val="none"/>
        <c:minorTickMark val="none"/>
        <c:tickLblPos val="nextTo"/>
        <c:txPr>
          <a:bodyPr/>
          <a:lstStyle/>
          <a:p>
            <a:pPr>
              <a:defRPr sz="900"/>
            </a:pPr>
            <a:endParaRPr lang="cs-CZ"/>
          </a:p>
        </c:txPr>
        <c:crossAx val="414529792"/>
        <c:crosses val="autoZero"/>
        <c:auto val="1"/>
        <c:lblAlgn val="ctr"/>
        <c:lblOffset val="100"/>
        <c:noMultiLvlLbl val="0"/>
      </c:catAx>
      <c:valAx>
        <c:axId val="4145297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45282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414689920"/>
        <c:axId val="414708096"/>
      </c:barChart>
      <c:catAx>
        <c:axId val="414689920"/>
        <c:scaling>
          <c:orientation val="maxMin"/>
        </c:scaling>
        <c:delete val="0"/>
        <c:axPos val="l"/>
        <c:numFmt formatCode="0.0" sourceLinked="1"/>
        <c:majorTickMark val="none"/>
        <c:minorTickMark val="none"/>
        <c:tickLblPos val="nextTo"/>
        <c:txPr>
          <a:bodyPr/>
          <a:lstStyle/>
          <a:p>
            <a:pPr>
              <a:defRPr sz="900"/>
            </a:pPr>
            <a:endParaRPr lang="cs-CZ"/>
          </a:p>
        </c:txPr>
        <c:crossAx val="414708096"/>
        <c:crosses val="autoZero"/>
        <c:auto val="1"/>
        <c:lblAlgn val="ctr"/>
        <c:lblOffset val="100"/>
        <c:noMultiLvlLbl val="0"/>
      </c:catAx>
      <c:valAx>
        <c:axId val="4147080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146899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415056256"/>
        <c:axId val="415057792"/>
      </c:barChart>
      <c:catAx>
        <c:axId val="415056256"/>
        <c:scaling>
          <c:orientation val="minMax"/>
        </c:scaling>
        <c:delete val="0"/>
        <c:axPos val="l"/>
        <c:numFmt formatCode="General" sourceLinked="1"/>
        <c:majorTickMark val="none"/>
        <c:minorTickMark val="none"/>
        <c:tickLblPos val="nextTo"/>
        <c:txPr>
          <a:bodyPr/>
          <a:lstStyle/>
          <a:p>
            <a:pPr>
              <a:defRPr sz="900"/>
            </a:pPr>
            <a:endParaRPr lang="cs-CZ"/>
          </a:p>
        </c:txPr>
        <c:crossAx val="415057792"/>
        <c:crosses val="autoZero"/>
        <c:auto val="1"/>
        <c:lblAlgn val="ctr"/>
        <c:lblOffset val="100"/>
        <c:noMultiLvlLbl val="0"/>
      </c:catAx>
      <c:valAx>
        <c:axId val="4150577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50562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415119616"/>
        <c:axId val="415121408"/>
      </c:barChart>
      <c:catAx>
        <c:axId val="415119616"/>
        <c:scaling>
          <c:orientation val="minMax"/>
        </c:scaling>
        <c:delete val="0"/>
        <c:axPos val="b"/>
        <c:numFmt formatCode="General" sourceLinked="1"/>
        <c:majorTickMark val="none"/>
        <c:minorTickMark val="none"/>
        <c:tickLblPos val="nextTo"/>
        <c:txPr>
          <a:bodyPr/>
          <a:lstStyle/>
          <a:p>
            <a:pPr>
              <a:defRPr sz="900"/>
            </a:pPr>
            <a:endParaRPr lang="cs-CZ"/>
          </a:p>
        </c:txPr>
        <c:crossAx val="415121408"/>
        <c:crosses val="autoZero"/>
        <c:auto val="1"/>
        <c:lblAlgn val="ctr"/>
        <c:lblOffset val="100"/>
        <c:noMultiLvlLbl val="0"/>
      </c:catAx>
      <c:valAx>
        <c:axId val="4151214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511961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904.17552563311801</c:v>
                </c:pt>
                <c:pt idx="1">
                  <c:v>663.43918561438898</c:v>
                </c:pt>
                <c:pt idx="2">
                  <c:v>588.98514297290899</c:v>
                </c:pt>
                <c:pt idx="3">
                  <c:v>437.70445962414931</c:v>
                </c:pt>
                <c:pt idx="4">
                  <c:v>361.42580227163097</c:v>
                </c:pt>
                <c:pt idx="5">
                  <c:v>206.82977011519577</c:v>
                </c:pt>
                <c:pt idx="6">
                  <c:v>282.58244539835579</c:v>
                </c:pt>
                <c:pt idx="7">
                  <c:v>218.02537322010343</c:v>
                </c:pt>
                <c:pt idx="8">
                  <c:v>230.06231368301297</c:v>
                </c:pt>
                <c:pt idx="9">
                  <c:v>441.27985287870234</c:v>
                </c:pt>
                <c:pt idx="10">
                  <c:v>597.52835057573304</c:v>
                </c:pt>
                <c:pt idx="11">
                  <c:v>720.3723716127007</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invertIfNegative val="0"/>
          <c:val>
            <c:numRef>
              <c:f>'4.2'!$B$8:$M$8</c:f>
              <c:numCache>
                <c:formatCode>#,##0.0</c:formatCode>
                <c:ptCount val="12"/>
                <c:pt idx="0">
                  <c:v>1093.4487007102246</c:v>
                </c:pt>
                <c:pt idx="1">
                  <c:v>870.28603438471191</c:v>
                </c:pt>
                <c:pt idx="2">
                  <c:v>766.18871200213539</c:v>
                </c:pt>
                <c:pt idx="3">
                  <c:v>569.21455450801454</c:v>
                </c:pt>
                <c:pt idx="4">
                  <c:v>532.44349728016175</c:v>
                </c:pt>
                <c:pt idx="5">
                  <c:v>303.62572917777152</c:v>
                </c:pt>
                <c:pt idx="6">
                  <c:v>311.13238866994737</c:v>
                </c:pt>
                <c:pt idx="7">
                  <c:v>297.93741230896222</c:v>
                </c:pt>
                <c:pt idx="8">
                  <c:v>383.67964312130135</c:v>
                </c:pt>
                <c:pt idx="9">
                  <c:v>599.67846906914576</c:v>
                </c:pt>
                <c:pt idx="10">
                  <c:v>775.52445000975661</c:v>
                </c:pt>
                <c:pt idx="11">
                  <c:v>918.19302275786777</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invertIfNegative val="0"/>
          <c:val>
            <c:numRef>
              <c:f>'4.2'!$B$9:$M$9</c:f>
              <c:numCache>
                <c:formatCode>#,##0.0</c:formatCode>
                <c:ptCount val="12"/>
                <c:pt idx="0">
                  <c:v>1235.7671360000004</c:v>
                </c:pt>
                <c:pt idx="1">
                  <c:v>910.58344599999953</c:v>
                </c:pt>
                <c:pt idx="2">
                  <c:v>777.16535499999975</c:v>
                </c:pt>
                <c:pt idx="3">
                  <c:v>544.02908700000012</c:v>
                </c:pt>
                <c:pt idx="4">
                  <c:v>510.45238360000013</c:v>
                </c:pt>
                <c:pt idx="5">
                  <c:v>277.0336337999999</c:v>
                </c:pt>
                <c:pt idx="6">
                  <c:v>273.21254600000003</c:v>
                </c:pt>
                <c:pt idx="7">
                  <c:v>267.99396399999978</c:v>
                </c:pt>
                <c:pt idx="8">
                  <c:v>348.08332000000019</c:v>
                </c:pt>
                <c:pt idx="9">
                  <c:v>641.38965699999994</c:v>
                </c:pt>
                <c:pt idx="10">
                  <c:v>855.17031840000027</c:v>
                </c:pt>
                <c:pt idx="11">
                  <c:v>1047.9997711999997</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invertIfNegative val="0"/>
          <c:val>
            <c:numRef>
              <c:f>'4.2'!$B$10:$M$10</c:f>
              <c:numCache>
                <c:formatCode>#,##0.0</c:formatCode>
                <c:ptCount val="12"/>
                <c:pt idx="0">
                  <c:v>1702.5168379999993</c:v>
                </c:pt>
                <c:pt idx="1">
                  <c:v>1483.1194449999998</c:v>
                </c:pt>
                <c:pt idx="2">
                  <c:v>1400.7962709999999</c:v>
                </c:pt>
                <c:pt idx="3">
                  <c:v>1318.1006310000005</c:v>
                </c:pt>
                <c:pt idx="4">
                  <c:v>1289.3717699999997</c:v>
                </c:pt>
                <c:pt idx="5">
                  <c:v>1112.585947</c:v>
                </c:pt>
                <c:pt idx="6">
                  <c:v>421.17315400000001</c:v>
                </c:pt>
                <c:pt idx="7">
                  <c:v>848.06399099999999</c:v>
                </c:pt>
                <c:pt idx="8">
                  <c:v>1103.63141</c:v>
                </c:pt>
                <c:pt idx="9">
                  <c:v>1337.9411560000001</c:v>
                </c:pt>
                <c:pt idx="10">
                  <c:v>1475.0141859999997</c:v>
                </c:pt>
                <c:pt idx="11">
                  <c:v>1594.8282860000002</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invertIfNegative val="0"/>
          <c:val>
            <c:numRef>
              <c:f>'4.2'!$B$11:$M$11</c:f>
              <c:numCache>
                <c:formatCode>#,##0.0</c:formatCode>
                <c:ptCount val="12"/>
                <c:pt idx="0">
                  <c:v>486.86208512526088</c:v>
                </c:pt>
                <c:pt idx="1">
                  <c:v>387.15393139259334</c:v>
                </c:pt>
                <c:pt idx="2">
                  <c:v>344.46606975913943</c:v>
                </c:pt>
                <c:pt idx="3">
                  <c:v>261.66254520000018</c:v>
                </c:pt>
                <c:pt idx="4">
                  <c:v>251.076132</c:v>
                </c:pt>
                <c:pt idx="5">
                  <c:v>141.02011820000004</c:v>
                </c:pt>
                <c:pt idx="6">
                  <c:v>130.19838039999996</c:v>
                </c:pt>
                <c:pt idx="7">
                  <c:v>140.02677620000006</c:v>
                </c:pt>
                <c:pt idx="8">
                  <c:v>173.40004839999995</c:v>
                </c:pt>
                <c:pt idx="9">
                  <c:v>261.54874440000003</c:v>
                </c:pt>
                <c:pt idx="10">
                  <c:v>344.66729280000015</c:v>
                </c:pt>
                <c:pt idx="11">
                  <c:v>405.54817440000011</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invertIfNegative val="0"/>
          <c:val>
            <c:numRef>
              <c:f>'4.2'!$B$12:$M$12</c:f>
              <c:numCache>
                <c:formatCode>#,##0.0</c:formatCode>
                <c:ptCount val="12"/>
                <c:pt idx="0">
                  <c:v>632.20156792655871</c:v>
                </c:pt>
                <c:pt idx="1">
                  <c:v>475.28268843861372</c:v>
                </c:pt>
                <c:pt idx="2">
                  <c:v>439.48281450337691</c:v>
                </c:pt>
                <c:pt idx="3">
                  <c:v>313.30318799999986</c:v>
                </c:pt>
                <c:pt idx="4">
                  <c:v>301.97324100000009</c:v>
                </c:pt>
                <c:pt idx="5">
                  <c:v>193.66226399999985</c:v>
                </c:pt>
                <c:pt idx="6">
                  <c:v>170.00143099999988</c:v>
                </c:pt>
                <c:pt idx="7">
                  <c:v>194.40574799999993</c:v>
                </c:pt>
                <c:pt idx="8">
                  <c:v>262.51549500000004</c:v>
                </c:pt>
                <c:pt idx="9">
                  <c:v>460.53338099999996</c:v>
                </c:pt>
                <c:pt idx="10">
                  <c:v>518.55181899999991</c:v>
                </c:pt>
                <c:pt idx="11">
                  <c:v>604.39014200000008</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invertIfNegative val="0"/>
          <c:val>
            <c:numRef>
              <c:f>'4.2'!$B$13:$M$13</c:f>
              <c:numCache>
                <c:formatCode>#,##0.0</c:formatCode>
                <c:ptCount val="12"/>
                <c:pt idx="0">
                  <c:v>391.54368499999993</c:v>
                </c:pt>
                <c:pt idx="1">
                  <c:v>304.00368740000005</c:v>
                </c:pt>
                <c:pt idx="2">
                  <c:v>273.31671</c:v>
                </c:pt>
                <c:pt idx="3">
                  <c:v>204.03743300000002</c:v>
                </c:pt>
                <c:pt idx="4">
                  <c:v>175.29889699999995</c:v>
                </c:pt>
                <c:pt idx="5">
                  <c:v>102.03154499999999</c:v>
                </c:pt>
                <c:pt idx="6">
                  <c:v>111.56743200000001</c:v>
                </c:pt>
                <c:pt idx="7">
                  <c:v>108.48913199999998</c:v>
                </c:pt>
                <c:pt idx="8">
                  <c:v>137.24729599999998</c:v>
                </c:pt>
                <c:pt idx="9">
                  <c:v>191.76515400000005</c:v>
                </c:pt>
                <c:pt idx="10">
                  <c:v>257.894589</c:v>
                </c:pt>
                <c:pt idx="11">
                  <c:v>312.76954400000011</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invertIfNegative val="0"/>
          <c:val>
            <c:numRef>
              <c:f>'4.2'!$B$14:$M$14</c:f>
              <c:numCache>
                <c:formatCode>#,##0.0</c:formatCode>
                <c:ptCount val="12"/>
                <c:pt idx="0">
                  <c:v>4249.2110702000009</c:v>
                </c:pt>
                <c:pt idx="1">
                  <c:v>3258.2859770714144</c:v>
                </c:pt>
                <c:pt idx="2">
                  <c:v>3084.8205837060304</c:v>
                </c:pt>
                <c:pt idx="3">
                  <c:v>2492.7962885999996</c:v>
                </c:pt>
                <c:pt idx="4">
                  <c:v>2277.0004516000022</c:v>
                </c:pt>
                <c:pt idx="5">
                  <c:v>1546.9718838000001</c:v>
                </c:pt>
                <c:pt idx="6">
                  <c:v>1686.0466089999995</c:v>
                </c:pt>
                <c:pt idx="7">
                  <c:v>1642.9729050000003</c:v>
                </c:pt>
                <c:pt idx="8">
                  <c:v>1859.6860850000003</c:v>
                </c:pt>
                <c:pt idx="9">
                  <c:v>2452.3127939999986</c:v>
                </c:pt>
                <c:pt idx="10">
                  <c:v>2843.2612786</c:v>
                </c:pt>
                <c:pt idx="11">
                  <c:v>3466.597256999999</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invertIfNegative val="0"/>
          <c:val>
            <c:numRef>
              <c:f>'4.2'!$B$15:$M$15</c:f>
              <c:numCache>
                <c:formatCode>#,##0.0</c:formatCode>
                <c:ptCount val="12"/>
                <c:pt idx="0">
                  <c:v>904.43585300000018</c:v>
                </c:pt>
                <c:pt idx="1">
                  <c:v>681.46022099999971</c:v>
                </c:pt>
                <c:pt idx="2">
                  <c:v>605.09613499999989</c:v>
                </c:pt>
                <c:pt idx="3">
                  <c:v>469.13688499999995</c:v>
                </c:pt>
                <c:pt idx="4">
                  <c:v>426.93906200000015</c:v>
                </c:pt>
                <c:pt idx="5">
                  <c:v>298.81538399999971</c:v>
                </c:pt>
                <c:pt idx="6">
                  <c:v>291.92562159999989</c:v>
                </c:pt>
                <c:pt idx="7">
                  <c:v>283.26506700000004</c:v>
                </c:pt>
                <c:pt idx="8">
                  <c:v>409.77524800000009</c:v>
                </c:pt>
                <c:pt idx="9">
                  <c:v>602.47413199999994</c:v>
                </c:pt>
                <c:pt idx="10">
                  <c:v>687.74945900000034</c:v>
                </c:pt>
                <c:pt idx="11">
                  <c:v>800.84285259999979</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invertIfNegative val="0"/>
          <c:val>
            <c:numRef>
              <c:f>'4.2'!$B$16:$M$16</c:f>
              <c:numCache>
                <c:formatCode>#,##0.0</c:formatCode>
                <c:ptCount val="12"/>
                <c:pt idx="0">
                  <c:v>1053.5145381123964</c:v>
                </c:pt>
                <c:pt idx="1">
                  <c:v>830.06140862657355</c:v>
                </c:pt>
                <c:pt idx="2">
                  <c:v>712.36581444514809</c:v>
                </c:pt>
                <c:pt idx="3">
                  <c:v>518.11366767951449</c:v>
                </c:pt>
                <c:pt idx="4">
                  <c:v>453.52732002697525</c:v>
                </c:pt>
                <c:pt idx="5">
                  <c:v>256.50303660496036</c:v>
                </c:pt>
                <c:pt idx="6">
                  <c:v>239.38193738713366</c:v>
                </c:pt>
                <c:pt idx="7">
                  <c:v>217.9866632876149</c:v>
                </c:pt>
                <c:pt idx="8">
                  <c:v>327.50555681083148</c:v>
                </c:pt>
                <c:pt idx="9">
                  <c:v>530.03328458489511</c:v>
                </c:pt>
                <c:pt idx="10">
                  <c:v>679.35743646779031</c:v>
                </c:pt>
                <c:pt idx="11">
                  <c:v>859.92029937106838</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invertIfNegative val="0"/>
          <c:val>
            <c:numRef>
              <c:f>'4.2'!$B$17:$M$17</c:f>
              <c:numCache>
                <c:formatCode>#,##0.0</c:formatCode>
                <c:ptCount val="12"/>
                <c:pt idx="0">
                  <c:v>879.63733567838767</c:v>
                </c:pt>
                <c:pt idx="1">
                  <c:v>701.53502970049999</c:v>
                </c:pt>
                <c:pt idx="2">
                  <c:v>625.90265447665161</c:v>
                </c:pt>
                <c:pt idx="3">
                  <c:v>449.94246200000032</c:v>
                </c:pt>
                <c:pt idx="4">
                  <c:v>400.68426999999997</c:v>
                </c:pt>
                <c:pt idx="5">
                  <c:v>216.48775599999999</c:v>
                </c:pt>
                <c:pt idx="6">
                  <c:v>206.98025499999997</c:v>
                </c:pt>
                <c:pt idx="7">
                  <c:v>189.974771</c:v>
                </c:pt>
                <c:pt idx="8">
                  <c:v>271.02034200000003</c:v>
                </c:pt>
                <c:pt idx="9">
                  <c:v>442.39888600000018</c:v>
                </c:pt>
                <c:pt idx="10">
                  <c:v>624.16868040000008</c:v>
                </c:pt>
                <c:pt idx="11">
                  <c:v>703.05407099999957</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invertIfNegative val="0"/>
          <c:val>
            <c:numRef>
              <c:f>'4.2'!$B$18:$M$18</c:f>
              <c:numCache>
                <c:formatCode>#,##0.0</c:formatCode>
                <c:ptCount val="12"/>
                <c:pt idx="0">
                  <c:v>3841.9856630000008</c:v>
                </c:pt>
                <c:pt idx="1">
                  <c:v>3114.430130616598</c:v>
                </c:pt>
                <c:pt idx="2">
                  <c:v>2804.5681696739266</c:v>
                </c:pt>
                <c:pt idx="3">
                  <c:v>2009.7490863179896</c:v>
                </c:pt>
                <c:pt idx="4">
                  <c:v>1998.5013920000004</c:v>
                </c:pt>
                <c:pt idx="5">
                  <c:v>1271.3641269999994</c:v>
                </c:pt>
                <c:pt idx="6">
                  <c:v>1194.0927059999997</c:v>
                </c:pt>
                <c:pt idx="7">
                  <c:v>1234.8624740000002</c:v>
                </c:pt>
                <c:pt idx="8">
                  <c:v>1518.3412096000006</c:v>
                </c:pt>
                <c:pt idx="9">
                  <c:v>2352.264662</c:v>
                </c:pt>
                <c:pt idx="10">
                  <c:v>2876.7922510000008</c:v>
                </c:pt>
                <c:pt idx="11">
                  <c:v>3347.7774844000014</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invertIfNegative val="0"/>
          <c:val>
            <c:numRef>
              <c:f>'4.2'!$B$19:$M$19</c:f>
              <c:numCache>
                <c:formatCode>#,##0.0</c:formatCode>
                <c:ptCount val="12"/>
                <c:pt idx="0">
                  <c:v>3572.5281470000009</c:v>
                </c:pt>
                <c:pt idx="1">
                  <c:v>3025.0244120000002</c:v>
                </c:pt>
                <c:pt idx="2">
                  <c:v>2912.9105269999995</c:v>
                </c:pt>
                <c:pt idx="3">
                  <c:v>2462.8523979999995</c:v>
                </c:pt>
                <c:pt idx="4">
                  <c:v>2379.6007309999995</c:v>
                </c:pt>
                <c:pt idx="5">
                  <c:v>1748.9295070000005</c:v>
                </c:pt>
                <c:pt idx="6">
                  <c:v>1866.6498669999994</c:v>
                </c:pt>
                <c:pt idx="7">
                  <c:v>1870.0543679999996</c:v>
                </c:pt>
                <c:pt idx="8">
                  <c:v>2001.7188650000005</c:v>
                </c:pt>
                <c:pt idx="9">
                  <c:v>2274.0510400000012</c:v>
                </c:pt>
                <c:pt idx="10">
                  <c:v>2883.4295110000012</c:v>
                </c:pt>
                <c:pt idx="11">
                  <c:v>3302.4644729999991</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invertIfNegative val="0"/>
          <c:val>
            <c:numRef>
              <c:f>'4.2'!$B$20:$M$20</c:f>
              <c:numCache>
                <c:formatCode>#,##0.0</c:formatCode>
                <c:ptCount val="12"/>
                <c:pt idx="0">
                  <c:v>1086.0752379999994</c:v>
                </c:pt>
                <c:pt idx="1">
                  <c:v>882.18618819999983</c:v>
                </c:pt>
                <c:pt idx="2">
                  <c:v>781.45631399999979</c:v>
                </c:pt>
                <c:pt idx="3">
                  <c:v>623.349693</c:v>
                </c:pt>
                <c:pt idx="4">
                  <c:v>565.8944479999999</c:v>
                </c:pt>
                <c:pt idx="5">
                  <c:v>417.47957999999988</c:v>
                </c:pt>
                <c:pt idx="6">
                  <c:v>357.42696999999998</c:v>
                </c:pt>
                <c:pt idx="7">
                  <c:v>385.86016199999989</c:v>
                </c:pt>
                <c:pt idx="8">
                  <c:v>464.26831299999992</c:v>
                </c:pt>
                <c:pt idx="9">
                  <c:v>628.76794360000019</c:v>
                </c:pt>
                <c:pt idx="10">
                  <c:v>712.486402</c:v>
                </c:pt>
                <c:pt idx="11">
                  <c:v>855.69882760000007</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104"/>
        <c:overlap val="100"/>
        <c:axId val="173132416"/>
        <c:axId val="173277568"/>
      </c:barChart>
      <c:catAx>
        <c:axId val="173132416"/>
        <c:scaling>
          <c:orientation val="minMax"/>
        </c:scaling>
        <c:delete val="0"/>
        <c:axPos val="b"/>
        <c:majorTickMark val="none"/>
        <c:minorTickMark val="none"/>
        <c:tickLblPos val="nextTo"/>
        <c:txPr>
          <a:bodyPr/>
          <a:lstStyle/>
          <a:p>
            <a:pPr>
              <a:defRPr sz="900"/>
            </a:pPr>
            <a:endParaRPr lang="cs-CZ"/>
          </a:p>
        </c:txPr>
        <c:crossAx val="173277568"/>
        <c:crosses val="autoZero"/>
        <c:auto val="1"/>
        <c:lblAlgn val="ctr"/>
        <c:lblOffset val="100"/>
        <c:noMultiLvlLbl val="0"/>
      </c:catAx>
      <c:valAx>
        <c:axId val="173277568"/>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73132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415302400"/>
        <c:axId val="415303936"/>
      </c:barChart>
      <c:catAx>
        <c:axId val="415302400"/>
        <c:scaling>
          <c:orientation val="minMax"/>
        </c:scaling>
        <c:delete val="0"/>
        <c:axPos val="l"/>
        <c:numFmt formatCode="General" sourceLinked="1"/>
        <c:majorTickMark val="none"/>
        <c:minorTickMark val="none"/>
        <c:tickLblPos val="nextTo"/>
        <c:txPr>
          <a:bodyPr/>
          <a:lstStyle/>
          <a:p>
            <a:pPr>
              <a:defRPr sz="900"/>
            </a:pPr>
            <a:endParaRPr lang="cs-CZ"/>
          </a:p>
        </c:txPr>
        <c:crossAx val="415303936"/>
        <c:crosses val="autoZero"/>
        <c:auto val="1"/>
        <c:lblAlgn val="ctr"/>
        <c:lblOffset val="100"/>
        <c:noMultiLvlLbl val="0"/>
      </c:catAx>
      <c:valAx>
        <c:axId val="4153039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53024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415668480"/>
        <c:axId val="415678464"/>
      </c:barChart>
      <c:catAx>
        <c:axId val="415668480"/>
        <c:scaling>
          <c:orientation val="maxMin"/>
        </c:scaling>
        <c:delete val="0"/>
        <c:axPos val="l"/>
        <c:numFmt formatCode="0.0" sourceLinked="1"/>
        <c:majorTickMark val="none"/>
        <c:minorTickMark val="none"/>
        <c:tickLblPos val="nextTo"/>
        <c:txPr>
          <a:bodyPr/>
          <a:lstStyle/>
          <a:p>
            <a:pPr>
              <a:defRPr sz="900"/>
            </a:pPr>
            <a:endParaRPr lang="cs-CZ"/>
          </a:p>
        </c:txPr>
        <c:crossAx val="415678464"/>
        <c:crosses val="autoZero"/>
        <c:auto val="1"/>
        <c:lblAlgn val="ctr"/>
        <c:lblOffset val="100"/>
        <c:noMultiLvlLbl val="0"/>
      </c:catAx>
      <c:valAx>
        <c:axId val="4156784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156684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415367168"/>
        <c:axId val="415368704"/>
      </c:barChart>
      <c:catAx>
        <c:axId val="415367168"/>
        <c:scaling>
          <c:orientation val="minMax"/>
        </c:scaling>
        <c:delete val="0"/>
        <c:axPos val="l"/>
        <c:numFmt formatCode="General" sourceLinked="1"/>
        <c:majorTickMark val="none"/>
        <c:minorTickMark val="none"/>
        <c:tickLblPos val="nextTo"/>
        <c:txPr>
          <a:bodyPr/>
          <a:lstStyle/>
          <a:p>
            <a:pPr>
              <a:defRPr sz="900"/>
            </a:pPr>
            <a:endParaRPr lang="cs-CZ"/>
          </a:p>
        </c:txPr>
        <c:crossAx val="415368704"/>
        <c:crosses val="autoZero"/>
        <c:auto val="1"/>
        <c:lblAlgn val="ctr"/>
        <c:lblOffset val="100"/>
        <c:noMultiLvlLbl val="0"/>
      </c:catAx>
      <c:valAx>
        <c:axId val="4153687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53671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415418240"/>
        <c:axId val="415419776"/>
      </c:barChart>
      <c:catAx>
        <c:axId val="415418240"/>
        <c:scaling>
          <c:orientation val="minMax"/>
        </c:scaling>
        <c:delete val="0"/>
        <c:axPos val="b"/>
        <c:numFmt formatCode="General" sourceLinked="1"/>
        <c:majorTickMark val="none"/>
        <c:minorTickMark val="none"/>
        <c:tickLblPos val="nextTo"/>
        <c:txPr>
          <a:bodyPr/>
          <a:lstStyle/>
          <a:p>
            <a:pPr>
              <a:defRPr sz="900"/>
            </a:pPr>
            <a:endParaRPr lang="cs-CZ"/>
          </a:p>
        </c:txPr>
        <c:crossAx val="415419776"/>
        <c:crosses val="autoZero"/>
        <c:auto val="1"/>
        <c:lblAlgn val="ctr"/>
        <c:lblOffset val="100"/>
        <c:noMultiLvlLbl val="0"/>
      </c:catAx>
      <c:valAx>
        <c:axId val="415419776"/>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41541824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415461760"/>
        <c:axId val="415463296"/>
      </c:barChart>
      <c:catAx>
        <c:axId val="415461760"/>
        <c:scaling>
          <c:orientation val="minMax"/>
        </c:scaling>
        <c:delete val="0"/>
        <c:axPos val="l"/>
        <c:numFmt formatCode="General" sourceLinked="1"/>
        <c:majorTickMark val="none"/>
        <c:minorTickMark val="none"/>
        <c:tickLblPos val="nextTo"/>
        <c:txPr>
          <a:bodyPr/>
          <a:lstStyle/>
          <a:p>
            <a:pPr>
              <a:defRPr sz="900"/>
            </a:pPr>
            <a:endParaRPr lang="cs-CZ"/>
          </a:p>
        </c:txPr>
        <c:crossAx val="415463296"/>
        <c:crosses val="autoZero"/>
        <c:auto val="1"/>
        <c:lblAlgn val="ctr"/>
        <c:lblOffset val="100"/>
        <c:noMultiLvlLbl val="0"/>
      </c:catAx>
      <c:valAx>
        <c:axId val="4154632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54617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405170816"/>
        <c:axId val="414568832"/>
      </c:barChart>
      <c:catAx>
        <c:axId val="405170816"/>
        <c:scaling>
          <c:orientation val="maxMin"/>
        </c:scaling>
        <c:delete val="0"/>
        <c:axPos val="l"/>
        <c:numFmt formatCode="0.0" sourceLinked="1"/>
        <c:majorTickMark val="none"/>
        <c:minorTickMark val="none"/>
        <c:tickLblPos val="nextTo"/>
        <c:txPr>
          <a:bodyPr/>
          <a:lstStyle/>
          <a:p>
            <a:pPr>
              <a:defRPr sz="900"/>
            </a:pPr>
            <a:endParaRPr lang="cs-CZ"/>
          </a:p>
        </c:txPr>
        <c:crossAx val="414568832"/>
        <c:crosses val="autoZero"/>
        <c:auto val="1"/>
        <c:lblAlgn val="ctr"/>
        <c:lblOffset val="100"/>
        <c:noMultiLvlLbl val="0"/>
      </c:catAx>
      <c:valAx>
        <c:axId val="4145688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051708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408637824"/>
        <c:axId val="408639360"/>
      </c:barChart>
      <c:catAx>
        <c:axId val="408637824"/>
        <c:scaling>
          <c:orientation val="minMax"/>
        </c:scaling>
        <c:delete val="0"/>
        <c:axPos val="l"/>
        <c:numFmt formatCode="General" sourceLinked="1"/>
        <c:majorTickMark val="none"/>
        <c:minorTickMark val="none"/>
        <c:tickLblPos val="nextTo"/>
        <c:txPr>
          <a:bodyPr/>
          <a:lstStyle/>
          <a:p>
            <a:pPr>
              <a:defRPr sz="900"/>
            </a:pPr>
            <a:endParaRPr lang="cs-CZ"/>
          </a:p>
        </c:txPr>
        <c:crossAx val="408639360"/>
        <c:crosses val="autoZero"/>
        <c:auto val="1"/>
        <c:lblAlgn val="ctr"/>
        <c:lblOffset val="100"/>
        <c:noMultiLvlLbl val="0"/>
      </c:catAx>
      <c:valAx>
        <c:axId val="4086393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86378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416164096"/>
        <c:axId val="416169984"/>
      </c:barChart>
      <c:catAx>
        <c:axId val="416164096"/>
        <c:scaling>
          <c:orientation val="minMax"/>
        </c:scaling>
        <c:delete val="0"/>
        <c:axPos val="b"/>
        <c:numFmt formatCode="General" sourceLinked="1"/>
        <c:majorTickMark val="none"/>
        <c:minorTickMark val="none"/>
        <c:tickLblPos val="nextTo"/>
        <c:txPr>
          <a:bodyPr/>
          <a:lstStyle/>
          <a:p>
            <a:pPr>
              <a:defRPr sz="900"/>
            </a:pPr>
            <a:endParaRPr lang="cs-CZ"/>
          </a:p>
        </c:txPr>
        <c:crossAx val="416169984"/>
        <c:crosses val="autoZero"/>
        <c:auto val="1"/>
        <c:lblAlgn val="ctr"/>
        <c:lblOffset val="100"/>
        <c:noMultiLvlLbl val="0"/>
      </c:catAx>
      <c:valAx>
        <c:axId val="4161699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616409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1372.4734920000005</c:v>
                </c:pt>
                <c:pt idx="2">
                  <c:v>491.07387000000011</c:v>
                </c:pt>
                <c:pt idx="3">
                  <c:v>378.11828600000001</c:v>
                </c:pt>
                <c:pt idx="4">
                  <c:v>1135.3247900000001</c:v>
                </c:pt>
                <c:pt idx="5">
                  <c:v>662.76961199999994</c:v>
                </c:pt>
                <c:pt idx="6">
                  <c:v>12.371715</c:v>
                </c:pt>
                <c:pt idx="7">
                  <c:v>6213.6818050000047</c:v>
                </c:pt>
                <c:pt idx="8">
                  <c:v>153.86884199999994</c:v>
                </c:pt>
                <c:pt idx="9">
                  <c:v>45.330106999999998</c:v>
                </c:pt>
                <c:pt idx="10">
                  <c:v>958.46258100000023</c:v>
                </c:pt>
                <c:pt idx="11">
                  <c:v>813.06990699999994</c:v>
                </c:pt>
                <c:pt idx="12">
                  <c:v>7447.3873139999996</c:v>
                </c:pt>
                <c:pt idx="13">
                  <c:v>348.31562220000001</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150.70820000000001</c:v>
                </c:pt>
                <c:pt idx="1">
                  <c:v>360.57796999999994</c:v>
                </c:pt>
                <c:pt idx="2">
                  <c:v>285.44235399999997</c:v>
                </c:pt>
                <c:pt idx="3">
                  <c:v>70.288896000000008</c:v>
                </c:pt>
                <c:pt idx="4">
                  <c:v>672.91639100000043</c:v>
                </c:pt>
                <c:pt idx="5">
                  <c:v>406.94586299999941</c:v>
                </c:pt>
                <c:pt idx="6">
                  <c:v>36.612545000000004</c:v>
                </c:pt>
                <c:pt idx="7">
                  <c:v>329.12721399999981</c:v>
                </c:pt>
                <c:pt idx="8">
                  <c:v>341.46678800000018</c:v>
                </c:pt>
                <c:pt idx="9">
                  <c:v>380.85810499999985</c:v>
                </c:pt>
                <c:pt idx="10">
                  <c:v>377.56892200000027</c:v>
                </c:pt>
                <c:pt idx="11">
                  <c:v>442.22218699999991</c:v>
                </c:pt>
                <c:pt idx="12">
                  <c:v>117.33644400000004</c:v>
                </c:pt>
                <c:pt idx="13">
                  <c:v>133.26023599999999</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51.518070000000002</c:v>
                </c:pt>
                <c:pt idx="6">
                  <c:v>0</c:v>
                </c:pt>
                <c:pt idx="7">
                  <c:v>12931.511549000004</c:v>
                </c:pt>
                <c:pt idx="8">
                  <c:v>1346.41515</c:v>
                </c:pt>
                <c:pt idx="9">
                  <c:v>378.21499999999997</c:v>
                </c:pt>
                <c:pt idx="10">
                  <c:v>0</c:v>
                </c:pt>
                <c:pt idx="11">
                  <c:v>0.44362999999999997</c:v>
                </c:pt>
                <c:pt idx="12">
                  <c:v>0</c:v>
                </c:pt>
                <c:pt idx="13">
                  <c:v>98.614000000000004</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1.702</c:v>
                </c:pt>
                <c:pt idx="1">
                  <c:v>0.51194399999999995</c:v>
                </c:pt>
                <c:pt idx="2">
                  <c:v>7.2960000000000003</c:v>
                </c:pt>
                <c:pt idx="3">
                  <c:v>2.716E-2</c:v>
                </c:pt>
                <c:pt idx="4">
                  <c:v>6.3E-2</c:v>
                </c:pt>
                <c:pt idx="5">
                  <c:v>0</c:v>
                </c:pt>
                <c:pt idx="6">
                  <c:v>0</c:v>
                </c:pt>
                <c:pt idx="7">
                  <c:v>1.557024</c:v>
                </c:pt>
                <c:pt idx="8">
                  <c:v>0</c:v>
                </c:pt>
                <c:pt idx="9">
                  <c:v>0</c:v>
                </c:pt>
                <c:pt idx="10">
                  <c:v>5.9981610000000014</c:v>
                </c:pt>
                <c:pt idx="11">
                  <c:v>0</c:v>
                </c:pt>
                <c:pt idx="12">
                  <c:v>0</c:v>
                </c:pt>
                <c:pt idx="13">
                  <c:v>0.38754000000000005</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4.4880000000000004</c:v>
                </c:pt>
                <c:pt idx="1">
                  <c:v>7.2112000000000023E-2</c:v>
                </c:pt>
                <c:pt idx="2">
                  <c:v>0.55800000000000005</c:v>
                </c:pt>
                <c:pt idx="3">
                  <c:v>5.8498599999999996</c:v>
                </c:pt>
                <c:pt idx="4">
                  <c:v>0</c:v>
                </c:pt>
                <c:pt idx="5">
                  <c:v>0</c:v>
                </c:pt>
                <c:pt idx="6">
                  <c:v>0</c:v>
                </c:pt>
                <c:pt idx="7">
                  <c:v>0</c:v>
                </c:pt>
                <c:pt idx="8">
                  <c:v>0</c:v>
                </c:pt>
                <c:pt idx="9">
                  <c:v>0</c:v>
                </c:pt>
                <c:pt idx="10">
                  <c:v>0</c:v>
                </c:pt>
                <c:pt idx="11">
                  <c:v>0</c:v>
                </c:pt>
                <c:pt idx="12">
                  <c:v>77.377349499999994</c:v>
                </c:pt>
                <c:pt idx="13">
                  <c:v>0</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8.3000000000000004E-2</c:v>
                </c:pt>
                <c:pt idx="3">
                  <c:v>0.14744900000000002</c:v>
                </c:pt>
                <c:pt idx="4">
                  <c:v>0.16589999999999999</c:v>
                </c:pt>
                <c:pt idx="5">
                  <c:v>0</c:v>
                </c:pt>
                <c:pt idx="6">
                  <c:v>0</c:v>
                </c:pt>
                <c:pt idx="7">
                  <c:v>0</c:v>
                </c:pt>
                <c:pt idx="8">
                  <c:v>0</c:v>
                </c:pt>
                <c:pt idx="9">
                  <c:v>0</c:v>
                </c:pt>
                <c:pt idx="10">
                  <c:v>0</c:v>
                </c:pt>
                <c:pt idx="11">
                  <c:v>0</c:v>
                </c:pt>
                <c:pt idx="12">
                  <c:v>6.9519999999999998E-2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4526.3052489999991</c:v>
                </c:pt>
                <c:pt idx="2">
                  <c:v>59.048819999999999</c:v>
                </c:pt>
                <c:pt idx="3">
                  <c:v>12197.801758000001</c:v>
                </c:pt>
                <c:pt idx="4">
                  <c:v>432.84965800000009</c:v>
                </c:pt>
                <c:pt idx="5">
                  <c:v>1843.3294500000002</c:v>
                </c:pt>
                <c:pt idx="6">
                  <c:v>107.04987500000001</c:v>
                </c:pt>
                <c:pt idx="7">
                  <c:v>1173.1355699999997</c:v>
                </c:pt>
                <c:pt idx="8">
                  <c:v>2032.8226709999997</c:v>
                </c:pt>
                <c:pt idx="9">
                  <c:v>4902.5630449999999</c:v>
                </c:pt>
                <c:pt idx="10">
                  <c:v>3189.1575850000004</c:v>
                </c:pt>
                <c:pt idx="11">
                  <c:v>14452.812742999997</c:v>
                </c:pt>
                <c:pt idx="12">
                  <c:v>18910.719947999998</c:v>
                </c:pt>
                <c:pt idx="13">
                  <c:v>3547.0841959999993</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465.726</c:v>
                </c:pt>
                <c:pt idx="2">
                  <c:v>0</c:v>
                </c:pt>
                <c:pt idx="3">
                  <c:v>0</c:v>
                </c:pt>
                <c:pt idx="4">
                  <c:v>387.15699999999998</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0.238009</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79.691069999999996</c:v>
                </c:pt>
                <c:pt idx="3">
                  <c:v>11.025</c:v>
                </c:pt>
                <c:pt idx="4">
                  <c:v>32.642000000000003</c:v>
                </c:pt>
                <c:pt idx="5">
                  <c:v>3.0225200000000001</c:v>
                </c:pt>
                <c:pt idx="6">
                  <c:v>3.08</c:v>
                </c:pt>
                <c:pt idx="7">
                  <c:v>1761.6028600000002</c:v>
                </c:pt>
                <c:pt idx="8">
                  <c:v>637.12241700000004</c:v>
                </c:pt>
                <c:pt idx="9">
                  <c:v>207.506</c:v>
                </c:pt>
                <c:pt idx="10">
                  <c:v>0</c:v>
                </c:pt>
                <c:pt idx="11">
                  <c:v>3974.2170980000001</c:v>
                </c:pt>
                <c:pt idx="12">
                  <c:v>1170.7520789999999</c:v>
                </c:pt>
                <c:pt idx="13">
                  <c:v>198.48</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16.856999999999999</c:v>
                </c:pt>
                <c:pt idx="2">
                  <c:v>0</c:v>
                </c:pt>
                <c:pt idx="3">
                  <c:v>11.735329999999999</c:v>
                </c:pt>
                <c:pt idx="4">
                  <c:v>0</c:v>
                </c:pt>
                <c:pt idx="5">
                  <c:v>0</c:v>
                </c:pt>
                <c:pt idx="6">
                  <c:v>0</c:v>
                </c:pt>
                <c:pt idx="7">
                  <c:v>0</c:v>
                </c:pt>
                <c:pt idx="8">
                  <c:v>11.769921</c:v>
                </c:pt>
                <c:pt idx="9">
                  <c:v>0</c:v>
                </c:pt>
                <c:pt idx="10">
                  <c:v>0</c:v>
                </c:pt>
                <c:pt idx="11">
                  <c:v>30.840794000000002</c:v>
                </c:pt>
                <c:pt idx="12">
                  <c:v>0</c:v>
                </c:pt>
                <c:pt idx="13">
                  <c:v>478.18099999999998</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1383.6595099999997</c:v>
                </c:pt>
                <c:pt idx="1">
                  <c:v>7.8570000000000002</c:v>
                </c:pt>
                <c:pt idx="2">
                  <c:v>1733.5530000000001</c:v>
                </c:pt>
                <c:pt idx="3">
                  <c:v>0</c:v>
                </c:pt>
                <c:pt idx="4">
                  <c:v>6.4580000000000002</c:v>
                </c:pt>
                <c:pt idx="5">
                  <c:v>0</c:v>
                </c:pt>
                <c:pt idx="6">
                  <c:v>766.10900000000004</c:v>
                </c:pt>
                <c:pt idx="7">
                  <c:v>84.023467000000011</c:v>
                </c:pt>
                <c:pt idx="8">
                  <c:v>0.120806</c:v>
                </c:pt>
                <c:pt idx="9">
                  <c:v>4.3032399999999997</c:v>
                </c:pt>
                <c:pt idx="10">
                  <c:v>231.47281000000004</c:v>
                </c:pt>
                <c:pt idx="11">
                  <c:v>121.33356887974975</c:v>
                </c:pt>
                <c:pt idx="12">
                  <c:v>43.646003</c:v>
                </c:pt>
                <c:pt idx="13">
                  <c:v>83.837999999999994</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1.2013750000000001</c:v>
                </c:pt>
                <c:pt idx="2">
                  <c:v>0</c:v>
                </c:pt>
                <c:pt idx="3">
                  <c:v>1621.9474900000002</c:v>
                </c:pt>
                <c:pt idx="4">
                  <c:v>0</c:v>
                </c:pt>
                <c:pt idx="5">
                  <c:v>0</c:v>
                </c:pt>
                <c:pt idx="6">
                  <c:v>0</c:v>
                </c:pt>
                <c:pt idx="7">
                  <c:v>5821.8489689999997</c:v>
                </c:pt>
                <c:pt idx="8">
                  <c:v>0</c:v>
                </c:pt>
                <c:pt idx="9">
                  <c:v>0</c:v>
                </c:pt>
                <c:pt idx="10">
                  <c:v>1.2589999999999999</c:v>
                </c:pt>
                <c:pt idx="11">
                  <c:v>1144.1983200000002</c:v>
                </c:pt>
                <c:pt idx="12">
                  <c:v>938.46872699999994</c:v>
                </c:pt>
                <c:pt idx="13">
                  <c:v>941.89700000000005</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2.2339869999999999</c:v>
                </c:pt>
                <c:pt idx="1">
                  <c:v>11.474444999999998</c:v>
                </c:pt>
                <c:pt idx="2">
                  <c:v>0.34617599999999998</c:v>
                </c:pt>
                <c:pt idx="3">
                  <c:v>0.57299100000000003</c:v>
                </c:pt>
                <c:pt idx="4">
                  <c:v>2.9964700000000013</c:v>
                </c:pt>
                <c:pt idx="5">
                  <c:v>3.4442199999999992</c:v>
                </c:pt>
                <c:pt idx="6">
                  <c:v>2.4357519999999999</c:v>
                </c:pt>
                <c:pt idx="7">
                  <c:v>3.3271999999999999</c:v>
                </c:pt>
                <c:pt idx="8">
                  <c:v>88.510827999999975</c:v>
                </c:pt>
                <c:pt idx="9">
                  <c:v>2.711611</c:v>
                </c:pt>
                <c:pt idx="10">
                  <c:v>0.65029899999999996</c:v>
                </c:pt>
                <c:pt idx="11">
                  <c:v>10.552832</c:v>
                </c:pt>
                <c:pt idx="12">
                  <c:v>19.507401999999995</c:v>
                </c:pt>
                <c:pt idx="13">
                  <c:v>2.3194059999999994</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4109.6188966000027</c:v>
                </c:pt>
                <c:pt idx="1">
                  <c:v>658.29602700000009</c:v>
                </c:pt>
                <c:pt idx="2">
                  <c:v>5031.7883280000042</c:v>
                </c:pt>
                <c:pt idx="3">
                  <c:v>789.62886500000036</c:v>
                </c:pt>
                <c:pt idx="4">
                  <c:v>657.05708927699561</c:v>
                </c:pt>
                <c:pt idx="5">
                  <c:v>1595.2740448685486</c:v>
                </c:pt>
                <c:pt idx="6">
                  <c:v>1642.306217399999</c:v>
                </c:pt>
                <c:pt idx="7">
                  <c:v>2539.9095165774415</c:v>
                </c:pt>
                <c:pt idx="8">
                  <c:v>1849.8184972000004</c:v>
                </c:pt>
                <c:pt idx="9">
                  <c:v>756.78385540490171</c:v>
                </c:pt>
                <c:pt idx="10">
                  <c:v>947.2171552555393</c:v>
                </c:pt>
                <c:pt idx="11">
                  <c:v>6575.0382757287562</c:v>
                </c:pt>
                <c:pt idx="12">
                  <c:v>1574.9490594999988</c:v>
                </c:pt>
                <c:pt idx="13">
                  <c:v>1928.5730791999983</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104"/>
        <c:overlap val="100"/>
        <c:axId val="174009344"/>
        <c:axId val="174015232"/>
      </c:barChart>
      <c:catAx>
        <c:axId val="174009344"/>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74015232"/>
        <c:crosses val="autoZero"/>
        <c:auto val="1"/>
        <c:lblAlgn val="ctr"/>
        <c:lblOffset val="100"/>
        <c:noMultiLvlLbl val="0"/>
      </c:catAx>
      <c:valAx>
        <c:axId val="174015232"/>
        <c:scaling>
          <c:orientation val="minMax"/>
          <c:max val="35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7400934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416199424"/>
        <c:axId val="416200960"/>
      </c:barChart>
      <c:catAx>
        <c:axId val="416199424"/>
        <c:scaling>
          <c:orientation val="minMax"/>
        </c:scaling>
        <c:delete val="0"/>
        <c:axPos val="l"/>
        <c:numFmt formatCode="General" sourceLinked="1"/>
        <c:majorTickMark val="none"/>
        <c:minorTickMark val="none"/>
        <c:tickLblPos val="nextTo"/>
        <c:txPr>
          <a:bodyPr/>
          <a:lstStyle/>
          <a:p>
            <a:pPr>
              <a:defRPr sz="900"/>
            </a:pPr>
            <a:endParaRPr lang="cs-CZ"/>
          </a:p>
        </c:txPr>
        <c:crossAx val="416200960"/>
        <c:crosses val="autoZero"/>
        <c:auto val="1"/>
        <c:lblAlgn val="ctr"/>
        <c:lblOffset val="100"/>
        <c:noMultiLvlLbl val="0"/>
      </c:catAx>
      <c:valAx>
        <c:axId val="4162009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61994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416012928"/>
        <c:axId val="416018816"/>
      </c:barChart>
      <c:catAx>
        <c:axId val="416012928"/>
        <c:scaling>
          <c:orientation val="maxMin"/>
        </c:scaling>
        <c:delete val="0"/>
        <c:axPos val="l"/>
        <c:numFmt formatCode="0.0" sourceLinked="1"/>
        <c:majorTickMark val="none"/>
        <c:minorTickMark val="none"/>
        <c:tickLblPos val="nextTo"/>
        <c:txPr>
          <a:bodyPr/>
          <a:lstStyle/>
          <a:p>
            <a:pPr>
              <a:defRPr sz="900"/>
            </a:pPr>
            <a:endParaRPr lang="cs-CZ"/>
          </a:p>
        </c:txPr>
        <c:crossAx val="416018816"/>
        <c:crosses val="autoZero"/>
        <c:auto val="1"/>
        <c:lblAlgn val="ctr"/>
        <c:lblOffset val="100"/>
        <c:noMultiLvlLbl val="0"/>
      </c:catAx>
      <c:valAx>
        <c:axId val="4160188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160129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416043392"/>
        <c:axId val="416044928"/>
      </c:barChart>
      <c:catAx>
        <c:axId val="416043392"/>
        <c:scaling>
          <c:orientation val="minMax"/>
        </c:scaling>
        <c:delete val="0"/>
        <c:axPos val="l"/>
        <c:numFmt formatCode="General" sourceLinked="1"/>
        <c:majorTickMark val="none"/>
        <c:minorTickMark val="none"/>
        <c:tickLblPos val="nextTo"/>
        <c:txPr>
          <a:bodyPr/>
          <a:lstStyle/>
          <a:p>
            <a:pPr>
              <a:defRPr sz="900"/>
            </a:pPr>
            <a:endParaRPr lang="cs-CZ"/>
          </a:p>
        </c:txPr>
        <c:crossAx val="416044928"/>
        <c:crosses val="autoZero"/>
        <c:auto val="1"/>
        <c:lblAlgn val="ctr"/>
        <c:lblOffset val="100"/>
        <c:noMultiLvlLbl val="0"/>
      </c:catAx>
      <c:valAx>
        <c:axId val="416044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6043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416106752"/>
        <c:axId val="416112640"/>
      </c:barChart>
      <c:catAx>
        <c:axId val="416106752"/>
        <c:scaling>
          <c:orientation val="minMax"/>
        </c:scaling>
        <c:delete val="0"/>
        <c:axPos val="b"/>
        <c:numFmt formatCode="General" sourceLinked="1"/>
        <c:majorTickMark val="none"/>
        <c:minorTickMark val="none"/>
        <c:tickLblPos val="nextTo"/>
        <c:txPr>
          <a:bodyPr/>
          <a:lstStyle/>
          <a:p>
            <a:pPr>
              <a:defRPr sz="900"/>
            </a:pPr>
            <a:endParaRPr lang="cs-CZ"/>
          </a:p>
        </c:txPr>
        <c:crossAx val="416112640"/>
        <c:crosses val="autoZero"/>
        <c:auto val="1"/>
        <c:lblAlgn val="ctr"/>
        <c:lblOffset val="100"/>
        <c:noMultiLvlLbl val="0"/>
      </c:catAx>
      <c:valAx>
        <c:axId val="4161126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610675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416142080"/>
        <c:axId val="416143616"/>
      </c:barChart>
      <c:catAx>
        <c:axId val="416142080"/>
        <c:scaling>
          <c:orientation val="minMax"/>
        </c:scaling>
        <c:delete val="0"/>
        <c:axPos val="l"/>
        <c:numFmt formatCode="General" sourceLinked="1"/>
        <c:majorTickMark val="none"/>
        <c:minorTickMark val="none"/>
        <c:tickLblPos val="nextTo"/>
        <c:txPr>
          <a:bodyPr/>
          <a:lstStyle/>
          <a:p>
            <a:pPr>
              <a:defRPr sz="900"/>
            </a:pPr>
            <a:endParaRPr lang="cs-CZ"/>
          </a:p>
        </c:txPr>
        <c:crossAx val="416143616"/>
        <c:crosses val="autoZero"/>
        <c:auto val="1"/>
        <c:lblAlgn val="ctr"/>
        <c:lblOffset val="100"/>
        <c:noMultiLvlLbl val="0"/>
      </c:catAx>
      <c:valAx>
        <c:axId val="41614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614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414874240"/>
        <c:axId val="414880128"/>
      </c:barChart>
      <c:catAx>
        <c:axId val="414874240"/>
        <c:scaling>
          <c:orientation val="maxMin"/>
        </c:scaling>
        <c:delete val="0"/>
        <c:axPos val="l"/>
        <c:numFmt formatCode="0.0" sourceLinked="1"/>
        <c:majorTickMark val="none"/>
        <c:minorTickMark val="none"/>
        <c:tickLblPos val="nextTo"/>
        <c:txPr>
          <a:bodyPr/>
          <a:lstStyle/>
          <a:p>
            <a:pPr>
              <a:defRPr sz="900"/>
            </a:pPr>
            <a:endParaRPr lang="cs-CZ"/>
          </a:p>
        </c:txPr>
        <c:crossAx val="414880128"/>
        <c:crosses val="autoZero"/>
        <c:auto val="1"/>
        <c:lblAlgn val="ctr"/>
        <c:lblOffset val="100"/>
        <c:noMultiLvlLbl val="0"/>
      </c:catAx>
      <c:valAx>
        <c:axId val="41488012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1487424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414929280"/>
        <c:axId val="414930816"/>
      </c:barChart>
      <c:catAx>
        <c:axId val="414929280"/>
        <c:scaling>
          <c:orientation val="minMax"/>
        </c:scaling>
        <c:delete val="0"/>
        <c:axPos val="l"/>
        <c:numFmt formatCode="General" sourceLinked="1"/>
        <c:majorTickMark val="none"/>
        <c:minorTickMark val="none"/>
        <c:tickLblPos val="nextTo"/>
        <c:txPr>
          <a:bodyPr/>
          <a:lstStyle/>
          <a:p>
            <a:pPr>
              <a:defRPr sz="900"/>
            </a:pPr>
            <a:endParaRPr lang="cs-CZ"/>
          </a:p>
        </c:txPr>
        <c:crossAx val="414930816"/>
        <c:crosses val="autoZero"/>
        <c:auto val="1"/>
        <c:lblAlgn val="ctr"/>
        <c:lblOffset val="100"/>
        <c:noMultiLvlLbl val="0"/>
      </c:catAx>
      <c:valAx>
        <c:axId val="4149308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149292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414959872"/>
        <c:axId val="414969856"/>
      </c:barChart>
      <c:catAx>
        <c:axId val="414959872"/>
        <c:scaling>
          <c:orientation val="minMax"/>
        </c:scaling>
        <c:delete val="0"/>
        <c:axPos val="b"/>
        <c:numFmt formatCode="General" sourceLinked="1"/>
        <c:majorTickMark val="none"/>
        <c:minorTickMark val="none"/>
        <c:tickLblPos val="nextTo"/>
        <c:txPr>
          <a:bodyPr/>
          <a:lstStyle/>
          <a:p>
            <a:pPr>
              <a:defRPr sz="900"/>
            </a:pPr>
            <a:endParaRPr lang="cs-CZ"/>
          </a:p>
        </c:txPr>
        <c:crossAx val="414969856"/>
        <c:crosses val="autoZero"/>
        <c:auto val="1"/>
        <c:lblAlgn val="ctr"/>
        <c:lblOffset val="100"/>
        <c:noMultiLvlLbl val="0"/>
      </c:catAx>
      <c:valAx>
        <c:axId val="4149698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149598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7" Type="http://schemas.microsoft.com/office/2007/relationships/hdphoto" Target="../media/hdphoto1.wdp"/><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2.png"/><Relationship Id="rId5" Type="http://schemas.openxmlformats.org/officeDocument/2006/relationships/chart" Target="../charts/chart40.xml"/><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7" Type="http://schemas.microsoft.com/office/2007/relationships/hdphoto" Target="../media/hdphoto2.wdp"/><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3.png"/><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3.wdp"/><Relationship Id="rId1" Type="http://schemas.openxmlformats.org/officeDocument/2006/relationships/image" Target="../media/image4.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4.wdp"/><Relationship Id="rId1" Type="http://schemas.openxmlformats.org/officeDocument/2006/relationships/image" Target="../media/image5.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5.wdp"/><Relationship Id="rId1" Type="http://schemas.openxmlformats.org/officeDocument/2006/relationships/image" Target="../media/image6.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6.wdp"/><Relationship Id="rId1" Type="http://schemas.openxmlformats.org/officeDocument/2006/relationships/image" Target="../media/image7.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7.wdp"/><Relationship Id="rId1" Type="http://schemas.openxmlformats.org/officeDocument/2006/relationships/image" Target="../media/image8.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0.png"/><Relationship Id="rId7" Type="http://schemas.openxmlformats.org/officeDocument/2006/relationships/chart" Target="../charts/chart73.xml"/><Relationship Id="rId2" Type="http://schemas.microsoft.com/office/2007/relationships/hdphoto" Target="../media/hdphoto8.wdp"/><Relationship Id="rId1" Type="http://schemas.openxmlformats.org/officeDocument/2006/relationships/image" Target="../media/image9.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9.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10.wdp"/><Relationship Id="rId1" Type="http://schemas.openxmlformats.org/officeDocument/2006/relationships/image" Target="../media/image11.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3.png"/><Relationship Id="rId7" Type="http://schemas.openxmlformats.org/officeDocument/2006/relationships/chart" Target="../charts/chart83.xml"/><Relationship Id="rId2" Type="http://schemas.microsoft.com/office/2007/relationships/hdphoto" Target="../media/hdphoto11.wdp"/><Relationship Id="rId1" Type="http://schemas.openxmlformats.org/officeDocument/2006/relationships/image" Target="../media/image12.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2.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4.png"/><Relationship Id="rId7" Type="http://schemas.openxmlformats.org/officeDocument/2006/relationships/chart" Target="../charts/chart88.xml"/><Relationship Id="rId2" Type="http://schemas.microsoft.com/office/2007/relationships/hdphoto" Target="../media/hdphoto1.wdp"/><Relationship Id="rId1" Type="http://schemas.openxmlformats.org/officeDocument/2006/relationships/image" Target="../media/image2.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3.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6.png"/><Relationship Id="rId7" Type="http://schemas.openxmlformats.org/officeDocument/2006/relationships/chart" Target="../charts/chart93.xml"/><Relationship Id="rId2" Type="http://schemas.microsoft.com/office/2007/relationships/hdphoto" Target="../media/hdphoto14.wdp"/><Relationship Id="rId1" Type="http://schemas.openxmlformats.org/officeDocument/2006/relationships/image" Target="../media/image15.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5.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18.png"/><Relationship Id="rId7" Type="http://schemas.openxmlformats.org/officeDocument/2006/relationships/chart" Target="../charts/chart98.xml"/><Relationship Id="rId2" Type="http://schemas.microsoft.com/office/2007/relationships/hdphoto" Target="../media/hdphoto16.wdp"/><Relationship Id="rId1" Type="http://schemas.openxmlformats.org/officeDocument/2006/relationships/image" Target="../media/image17.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7.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8.wdp"/><Relationship Id="rId1" Type="http://schemas.openxmlformats.org/officeDocument/2006/relationships/image" Target="../media/image19.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9.wdp"/><Relationship Id="rId1" Type="http://schemas.openxmlformats.org/officeDocument/2006/relationships/image" Target="../media/image20.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7" Type="http://schemas.microsoft.com/office/2007/relationships/hdphoto" Target="../media/hdphoto20.wdp"/><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image" Target="../media/image21.png"/><Relationship Id="rId5" Type="http://schemas.openxmlformats.org/officeDocument/2006/relationships/chart" Target="../charts/chart115.xml"/><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7" Type="http://schemas.microsoft.com/office/2007/relationships/hdphoto" Target="../media/hdphoto21.wdp"/><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image" Target="../media/image22.png"/><Relationship Id="rId5" Type="http://schemas.openxmlformats.org/officeDocument/2006/relationships/chart" Target="../charts/chart120.xml"/><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7" Type="http://schemas.microsoft.com/office/2007/relationships/hdphoto" Target="../media/hdphoto22.wdp"/><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image" Target="../media/image23.png"/><Relationship Id="rId5" Type="http://schemas.openxmlformats.org/officeDocument/2006/relationships/chart" Target="../charts/chart125.xml"/><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7" Type="http://schemas.microsoft.com/office/2007/relationships/hdphoto" Target="../media/hdphoto23.wdp"/><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image" Target="../media/image24.png"/><Relationship Id="rId5" Type="http://schemas.openxmlformats.org/officeDocument/2006/relationships/chart" Target="../charts/chart130.xml"/><Relationship Id="rId4" Type="http://schemas.openxmlformats.org/officeDocument/2006/relationships/chart" Target="../charts/chart129.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7" Type="http://schemas.microsoft.com/office/2007/relationships/hdphoto" Target="../media/hdphoto24.wdp"/><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image" Target="../media/image25.png"/><Relationship Id="rId5" Type="http://schemas.openxmlformats.org/officeDocument/2006/relationships/chart" Target="../charts/chart135.xml"/><Relationship Id="rId4" Type="http://schemas.openxmlformats.org/officeDocument/2006/relationships/chart" Target="../charts/chart134.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7" Type="http://schemas.microsoft.com/office/2007/relationships/hdphoto" Target="../media/hdphoto25.wdp"/><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image" Target="../media/image26.png"/><Relationship Id="rId5" Type="http://schemas.openxmlformats.org/officeDocument/2006/relationships/chart" Target="../charts/chart140.xml"/><Relationship Id="rId4" Type="http://schemas.openxmlformats.org/officeDocument/2006/relationships/chart" Target="../charts/chart139.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7" Type="http://schemas.microsoft.com/office/2007/relationships/hdphoto" Target="../media/hdphoto8.wdp"/><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image" Target="../media/image9.png"/><Relationship Id="rId5" Type="http://schemas.openxmlformats.org/officeDocument/2006/relationships/chart" Target="../charts/chart145.xml"/><Relationship Id="rId4" Type="http://schemas.openxmlformats.org/officeDocument/2006/relationships/chart" Target="../charts/chart14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7" Type="http://schemas.microsoft.com/office/2007/relationships/hdphoto" Target="../media/hdphoto10.wdp"/><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image" Target="../media/image11.png"/><Relationship Id="rId5" Type="http://schemas.openxmlformats.org/officeDocument/2006/relationships/chart" Target="../charts/chart150.xml"/><Relationship Id="rId4" Type="http://schemas.openxmlformats.org/officeDocument/2006/relationships/chart" Target="../charts/chart149.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7" Type="http://schemas.microsoft.com/office/2007/relationships/hdphoto" Target="../media/hdphoto11.wdp"/><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image" Target="../media/image12.png"/><Relationship Id="rId5" Type="http://schemas.openxmlformats.org/officeDocument/2006/relationships/chart" Target="../charts/chart155.xml"/><Relationship Id="rId4" Type="http://schemas.openxmlformats.org/officeDocument/2006/relationships/chart" Target="../charts/chart154.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7" Type="http://schemas.microsoft.com/office/2007/relationships/hdphoto" Target="../media/hdphoto14.wdp"/><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image" Target="../media/image15.png"/><Relationship Id="rId5" Type="http://schemas.openxmlformats.org/officeDocument/2006/relationships/chart" Target="../charts/chart160.xml"/><Relationship Id="rId4" Type="http://schemas.openxmlformats.org/officeDocument/2006/relationships/chart" Target="../charts/chart159.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7" Type="http://schemas.microsoft.com/office/2007/relationships/hdphoto" Target="../media/hdphoto16.wdp"/><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image" Target="../media/image17.png"/><Relationship Id="rId5" Type="http://schemas.openxmlformats.org/officeDocument/2006/relationships/chart" Target="../charts/chart165.xml"/><Relationship Id="rId4" Type="http://schemas.openxmlformats.org/officeDocument/2006/relationships/chart" Target="../charts/chart1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7" Type="http://schemas.microsoft.com/office/2007/relationships/hdphoto" Target="../media/hdphoto26.wdp"/><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image" Target="../media/image27.png"/><Relationship Id="rId5" Type="http://schemas.openxmlformats.org/officeDocument/2006/relationships/chart" Target="../charts/chart170.xml"/><Relationship Id="rId4" Type="http://schemas.openxmlformats.org/officeDocument/2006/relationships/chart" Target="../charts/chart16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79.xml"/><Relationship Id="rId1" Type="http://schemas.openxmlformats.org/officeDocument/2006/relationships/chart" Target="../charts/chart178.xml"/></Relationships>
</file>

<file path=xl/drawings/_rels/drawing4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84843</xdr:rowOff>
    </xdr:from>
    <xdr:to>
      <xdr:col>9</xdr:col>
      <xdr:colOff>674473</xdr:colOff>
      <xdr:row>37</xdr:row>
      <xdr:rowOff>76200</xdr:rowOff>
    </xdr:to>
    <xdr:sp macro="" textlink="">
      <xdr:nvSpPr>
        <xdr:cNvPr id="4" name="TextovéPole 3">
          <a:extLst>
            <a:ext uri="{FF2B5EF4-FFF2-40B4-BE49-F238E27FC236}">
              <a16:creationId xmlns:a16="http://schemas.microsoft.com/office/drawing/2014/main" id="{BEF1CEEF-3734-4B55-9FF5-5CD0D013A3C6}"/>
            </a:ext>
          </a:extLst>
        </xdr:cNvPr>
        <xdr:cNvSpPr txBox="1"/>
      </xdr:nvSpPr>
      <xdr:spPr>
        <a:xfrm>
          <a:off x="0" y="4942593"/>
          <a:ext cx="6618073" cy="1124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2000" b="1">
              <a:solidFill>
                <a:sysClr val="windowText" lastClr="000000"/>
              </a:solidFill>
            </a:rPr>
            <a:t>Roční zpráva</a:t>
          </a:r>
        </a:p>
        <a:p>
          <a:pPr algn="ctr"/>
          <a:r>
            <a:rPr lang="cs-CZ" sz="2000" b="1">
              <a:solidFill>
                <a:sysClr val="windowText" lastClr="000000"/>
              </a:solidFill>
            </a:rPr>
            <a:t>o provozu teplárenských soustav ČR</a:t>
          </a:r>
        </a:p>
        <a:p>
          <a:pPr algn="ctr"/>
          <a:r>
            <a:rPr lang="cs-CZ" sz="2000" b="1">
              <a:solidFill>
                <a:sysClr val="windowText" lastClr="000000"/>
              </a:solidFill>
            </a:rPr>
            <a:t>2019</a:t>
          </a:r>
        </a:p>
      </xdr:txBody>
    </xdr:sp>
    <xdr:clientData/>
  </xdr:twoCellAnchor>
  <xdr:twoCellAnchor editAs="oneCell">
    <xdr:from>
      <xdr:col>2</xdr:col>
      <xdr:colOff>304534</xdr:colOff>
      <xdr:row>17</xdr:row>
      <xdr:rowOff>136072</xdr:rowOff>
    </xdr:from>
    <xdr:to>
      <xdr:col>7</xdr:col>
      <xdr:colOff>342725</xdr:colOff>
      <xdr:row>28</xdr:row>
      <xdr:rowOff>44269</xdr:rowOff>
    </xdr:to>
    <xdr:pic>
      <xdr:nvPicPr>
        <xdr:cNvPr id="14" name="Obrázek 13">
          <a:extLst>
            <a:ext uri="{FF2B5EF4-FFF2-40B4-BE49-F238E27FC236}">
              <a16:creationId xmlns:a16="http://schemas.microsoft.com/office/drawing/2014/main" id="{2839F909-5F37-408B-94FA-2B2AEDF784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559" y="2888797"/>
          <a:ext cx="3324316" cy="1689372"/>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9524</xdr:rowOff>
    </xdr:from>
    <xdr:to>
      <xdr:col>7</xdr:col>
      <xdr:colOff>85724</xdr:colOff>
      <xdr:row>35</xdr:row>
      <xdr:rowOff>114299</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33</xdr:row>
      <xdr:rowOff>95251</xdr:rowOff>
    </xdr:from>
    <xdr:to>
      <xdr:col>7</xdr:col>
      <xdr:colOff>200024</xdr:colOff>
      <xdr:row>45</xdr:row>
      <xdr:rowOff>133351</xdr:rowOff>
    </xdr:to>
    <xdr:graphicFrame macro="">
      <xdr:nvGraphicFramePr>
        <xdr:cNvPr id="3" name="Graf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66675</xdr:colOff>
      <xdr:row>17</xdr:row>
      <xdr:rowOff>19051</xdr:rowOff>
    </xdr:from>
    <xdr:to>
      <xdr:col>13</xdr:col>
      <xdr:colOff>628650</xdr:colOff>
      <xdr:row>39</xdr:row>
      <xdr:rowOff>85725</xdr:rowOff>
    </xdr:to>
    <xdr:graphicFrame macro="">
      <xdr:nvGraphicFramePr>
        <xdr:cNvPr id="3" name="Graf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523877</xdr:colOff>
      <xdr:row>35</xdr:row>
      <xdr:rowOff>128311</xdr:rowOff>
    </xdr:from>
    <xdr:to>
      <xdr:col>11</xdr:col>
      <xdr:colOff>219075</xdr:colOff>
      <xdr:row>44</xdr:row>
      <xdr:rowOff>100854</xdr:rowOff>
    </xdr:to>
    <xdr:graphicFrame macro="">
      <xdr:nvGraphicFramePr>
        <xdr:cNvPr id="4" name="Graf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128307</xdr:rowOff>
    </xdr:from>
    <xdr:to>
      <xdr:col>14</xdr:col>
      <xdr:colOff>514350</xdr:colOff>
      <xdr:row>44</xdr:row>
      <xdr:rowOff>78441</xdr:rowOff>
    </xdr:to>
    <xdr:graphicFrame macro="">
      <xdr:nvGraphicFramePr>
        <xdr:cNvPr id="2" name="Graf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128311</xdr:rowOff>
    </xdr:from>
    <xdr:to>
      <xdr:col>3</xdr:col>
      <xdr:colOff>314324</xdr:colOff>
      <xdr:row>44</xdr:row>
      <xdr:rowOff>123266</xdr:rowOff>
    </xdr:to>
    <xdr:graphicFrame macro="">
      <xdr:nvGraphicFramePr>
        <xdr:cNvPr id="3" name="Graf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47626</xdr:rowOff>
    </xdr:to>
    <xdr:graphicFrame macro="">
      <xdr:nvGraphicFramePr>
        <xdr:cNvPr id="5" name="Graf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10" name="Obrázek 9">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1080000</xdr:colOff>
      <xdr:row>6</xdr:row>
      <xdr:rowOff>2006</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000" cy="62113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id="{00000000-0008-0000-1B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D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1080000</xdr:colOff>
      <xdr:row>6</xdr:row>
      <xdr:rowOff>2006</xdr:rowOff>
    </xdr:to>
    <xdr:pic>
      <xdr:nvPicPr>
        <xdr:cNvPr id="11" name="Obrázek 10">
          <a:extLst>
            <a:ext uri="{FF2B5EF4-FFF2-40B4-BE49-F238E27FC236}">
              <a16:creationId xmlns:a16="http://schemas.microsoft.com/office/drawing/2014/main" id="{00000000-0008-0000-1E00-00000B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000" cy="62113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1F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24</xdr:row>
      <xdr:rowOff>9525</xdr:rowOff>
    </xdr:from>
    <xdr:to>
      <xdr:col>7</xdr:col>
      <xdr:colOff>129601</xdr:colOff>
      <xdr:row>45</xdr:row>
      <xdr:rowOff>124258</xdr:rowOff>
    </xdr:to>
    <xdr:graphicFrame macro="">
      <xdr:nvGraphicFramePr>
        <xdr:cNvPr id="2" name="Graf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9525</xdr:rowOff>
    </xdr:from>
    <xdr:to>
      <xdr:col>13</xdr:col>
      <xdr:colOff>635000</xdr:colOff>
      <xdr:row>45</xdr:row>
      <xdr:rowOff>107674</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0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3</xdr:col>
      <xdr:colOff>523877</xdr:colOff>
      <xdr:row>35</xdr:row>
      <xdr:rowOff>152399</xdr:rowOff>
    </xdr:from>
    <xdr:to>
      <xdr:col>11</xdr:col>
      <xdr:colOff>219075</xdr:colOff>
      <xdr:row>45</xdr:row>
      <xdr:rowOff>133350</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152399</xdr:rowOff>
    </xdr:from>
    <xdr:to>
      <xdr:col>14</xdr:col>
      <xdr:colOff>514350</xdr:colOff>
      <xdr:row>45</xdr:row>
      <xdr:rowOff>104775</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152399</xdr:rowOff>
    </xdr:from>
    <xdr:to>
      <xdr:col>3</xdr:col>
      <xdr:colOff>314324</xdr:colOff>
      <xdr:row>45</xdr:row>
      <xdr:rowOff>133350</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1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2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3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4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523877</xdr:colOff>
      <xdr:row>35</xdr:row>
      <xdr:rowOff>161925</xdr:rowOff>
    </xdr:from>
    <xdr:to>
      <xdr:col>11</xdr:col>
      <xdr:colOff>219075</xdr:colOff>
      <xdr:row>45</xdr:row>
      <xdr:rowOff>142876</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161924</xdr:rowOff>
    </xdr:from>
    <xdr:to>
      <xdr:col>14</xdr:col>
      <xdr:colOff>514350</xdr:colOff>
      <xdr:row>45</xdr:row>
      <xdr:rowOff>114300</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161925</xdr:rowOff>
    </xdr:from>
    <xdr:to>
      <xdr:col>3</xdr:col>
      <xdr:colOff>314324</xdr:colOff>
      <xdr:row>45</xdr:row>
      <xdr:rowOff>123825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2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5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3</xdr:col>
      <xdr:colOff>523877</xdr:colOff>
      <xdr:row>35</xdr:row>
      <xdr:rowOff>0</xdr:rowOff>
    </xdr:from>
    <xdr:to>
      <xdr:col>11</xdr:col>
      <xdr:colOff>219075</xdr:colOff>
      <xdr:row>44</xdr:row>
      <xdr:rowOff>142876</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152399</xdr:rowOff>
    </xdr:from>
    <xdr:to>
      <xdr:col>14</xdr:col>
      <xdr:colOff>514350</xdr:colOff>
      <xdr:row>44</xdr:row>
      <xdr:rowOff>123825</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152399</xdr:rowOff>
    </xdr:from>
    <xdr:to>
      <xdr:col>3</xdr:col>
      <xdr:colOff>314324</xdr:colOff>
      <xdr:row>44</xdr:row>
      <xdr:rowOff>95250</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xdr:row>
      <xdr:rowOff>9526</xdr:rowOff>
    </xdr:from>
    <xdr:to>
      <xdr:col>0</xdr:col>
      <xdr:colOff>161925</xdr:colOff>
      <xdr:row>24</xdr:row>
      <xdr:rowOff>0</xdr:rowOff>
    </xdr:to>
    <xdr:graphicFrame macro="">
      <xdr:nvGraphicFramePr>
        <xdr:cNvPr id="5" name="Graf 4">
          <a:extLst>
            <a:ext uri="{FF2B5EF4-FFF2-40B4-BE49-F238E27FC236}">
              <a16:creationId xmlns:a16="http://schemas.microsoft.com/office/drawing/2014/main" id="{00000000-0008-0000-2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0</xdr:rowOff>
    </xdr:from>
    <xdr:to>
      <xdr:col>0</xdr:col>
      <xdr:colOff>1080828</xdr:colOff>
      <xdr:row>4</xdr:row>
      <xdr:rowOff>150265</xdr:rowOff>
    </xdr:to>
    <xdr:pic>
      <xdr:nvPicPr>
        <xdr:cNvPr id="8" name="Obrázek 7">
          <a:extLst>
            <a:ext uri="{FF2B5EF4-FFF2-40B4-BE49-F238E27FC236}">
              <a16:creationId xmlns:a16="http://schemas.microsoft.com/office/drawing/2014/main" id="{00000000-0008-0000-27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a:extLst>
            <a:ext uri="{FF2B5EF4-FFF2-40B4-BE49-F238E27FC236}">
              <a16:creationId xmlns:a16="http://schemas.microsoft.com/office/drawing/2014/main" id="{00000000-0008-0000-2800-000008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148875</xdr:rowOff>
    </xdr:to>
    <xdr:pic>
      <xdr:nvPicPr>
        <xdr:cNvPr id="8" name="Obrázek 7">
          <a:extLst>
            <a:ext uri="{FF2B5EF4-FFF2-40B4-BE49-F238E27FC236}">
              <a16:creationId xmlns:a16="http://schemas.microsoft.com/office/drawing/2014/main" id="{00000000-0008-0000-2900-000008000000}"/>
            </a:ext>
          </a:extLst>
        </xdr:cNvPr>
        <xdr:cNvPicPr>
          <a:picLocks/>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5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47625</xdr:rowOff>
    </xdr:from>
    <xdr:to>
      <xdr:col>13</xdr:col>
      <xdr:colOff>636935</xdr:colOff>
      <xdr:row>45</xdr:row>
      <xdr:rowOff>146050</xdr:rowOff>
    </xdr:to>
    <xdr:graphicFrame macro="">
      <xdr:nvGraphicFramePr>
        <xdr:cNvPr id="2" name="Graf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133350</xdr:rowOff>
    </xdr:from>
    <xdr:to>
      <xdr:col>7</xdr:col>
      <xdr:colOff>615375</xdr:colOff>
      <xdr:row>45</xdr:row>
      <xdr:rowOff>142875</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22</xdr:row>
      <xdr:rowOff>46175</xdr:rowOff>
    </xdr:from>
    <xdr:to>
      <xdr:col>16</xdr:col>
      <xdr:colOff>190500</xdr:colOff>
      <xdr:row>44</xdr:row>
      <xdr:rowOff>117613</xdr:rowOff>
    </xdr:to>
    <xdr:graphicFrame macro="">
      <xdr:nvGraphicFramePr>
        <xdr:cNvPr id="4" name="Graf 3">
          <a:extLst>
            <a:ext uri="{FF2B5EF4-FFF2-40B4-BE49-F238E27FC236}">
              <a16:creationId xmlns:a16="http://schemas.microsoft.com/office/drawing/2014/main" id="{00000000-0008-0000-2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57150</xdr:colOff>
      <xdr:row>15</xdr:row>
      <xdr:rowOff>25933</xdr:rowOff>
    </xdr:from>
    <xdr:to>
      <xdr:col>4</xdr:col>
      <xdr:colOff>219075</xdr:colOff>
      <xdr:row>29</xdr:row>
      <xdr:rowOff>100585</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15</xdr:row>
      <xdr:rowOff>28575</xdr:rowOff>
    </xdr:from>
    <xdr:to>
      <xdr:col>10</xdr:col>
      <xdr:colOff>209550</xdr:colOff>
      <xdr:row>29</xdr:row>
      <xdr:rowOff>109418</xdr:rowOff>
    </xdr:to>
    <xdr:graphicFrame macro="">
      <xdr:nvGraphicFramePr>
        <xdr:cNvPr id="4" name="Graf 3">
          <a:extLst>
            <a:ext uri="{FF2B5EF4-FFF2-40B4-BE49-F238E27FC236}">
              <a16:creationId xmlns:a16="http://schemas.microsoft.com/office/drawing/2014/main" id="{00000000-0008-0000-2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xdr:colOff>
      <xdr:row>14</xdr:row>
      <xdr:rowOff>133349</xdr:rowOff>
    </xdr:from>
    <xdr:to>
      <xdr:col>6</xdr:col>
      <xdr:colOff>0</xdr:colOff>
      <xdr:row>39</xdr:row>
      <xdr:rowOff>38100</xdr:rowOff>
    </xdr:to>
    <xdr:graphicFrame macro="">
      <xdr:nvGraphicFramePr>
        <xdr:cNvPr id="2" name="Graf 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15</xdr:row>
      <xdr:rowOff>0</xdr:rowOff>
    </xdr:from>
    <xdr:to>
      <xdr:col>13</xdr:col>
      <xdr:colOff>542925</xdr:colOff>
      <xdr:row>36</xdr:row>
      <xdr:rowOff>66675</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2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a:extLst>
            <a:ext uri="{FF2B5EF4-FFF2-40B4-BE49-F238E27FC236}">
              <a16:creationId xmlns:a16="http://schemas.microsoft.com/office/drawing/2014/main" id="{00000000-0008-0000-2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3</xdr:row>
      <xdr:rowOff>19050</xdr:rowOff>
    </xdr:from>
    <xdr:to>
      <xdr:col>14</xdr:col>
      <xdr:colOff>1019175</xdr:colOff>
      <xdr:row>40</xdr:row>
      <xdr:rowOff>92077</xdr:rowOff>
    </xdr:to>
    <xdr:pic>
      <xdr:nvPicPr>
        <xdr:cNvPr id="4" name="Obrázek 3">
          <a:extLst>
            <a:ext uri="{FF2B5EF4-FFF2-40B4-BE49-F238E27FC236}">
              <a16:creationId xmlns:a16="http://schemas.microsoft.com/office/drawing/2014/main" id="{FAED7373-7EB7-4D38-AAC9-D078B5C9EC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4825"/>
          <a:ext cx="9553575" cy="60642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38100</xdr:rowOff>
    </xdr:to>
    <xdr:graphicFrame macro="">
      <xdr:nvGraphicFramePr>
        <xdr:cNvPr id="3" name="Graf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43</xdr:row>
      <xdr:rowOff>127134</xdr:rowOff>
    </xdr:to>
    <xdr:graphicFrame macro="">
      <xdr:nvGraphicFramePr>
        <xdr:cNvPr id="5" name="Graf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152399</xdr:rowOff>
    </xdr:from>
    <xdr:to>
      <xdr:col>0</xdr:col>
      <xdr:colOff>123825</xdr:colOff>
      <xdr:row>23</xdr:row>
      <xdr:rowOff>85724</xdr:rowOff>
    </xdr:to>
    <xdr:graphicFrame macro="">
      <xdr:nvGraphicFramePr>
        <xdr:cNvPr id="3" name="Graf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57150</xdr:rowOff>
    </xdr:from>
    <xdr:to>
      <xdr:col>13</xdr:col>
      <xdr:colOff>683399</xdr:colOff>
      <xdr:row>43</xdr:row>
      <xdr:rowOff>123825</xdr:rowOff>
    </xdr:to>
    <xdr:graphicFrame macro="">
      <xdr:nvGraphicFramePr>
        <xdr:cNvPr id="2" name="Graf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495300</xdr:colOff>
      <xdr:row>21</xdr:row>
      <xdr:rowOff>44450</xdr:rowOff>
    </xdr:from>
    <xdr:to>
      <xdr:col>13</xdr:col>
      <xdr:colOff>636935</xdr:colOff>
      <xdr:row>45</xdr:row>
      <xdr:rowOff>79375</xdr:rowOff>
    </xdr:to>
    <xdr:graphicFrame macro="">
      <xdr:nvGraphicFramePr>
        <xdr:cNvPr id="2" name="Graf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44450</xdr:rowOff>
    </xdr:from>
    <xdr:to>
      <xdr:col>7</xdr:col>
      <xdr:colOff>523874</xdr:colOff>
      <xdr:row>45</xdr:row>
      <xdr:rowOff>79373</xdr:rowOff>
    </xdr:to>
    <xdr:graphicFrame macro="">
      <xdr:nvGraphicFramePr>
        <xdr:cNvPr id="3" name="Graf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66676</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36</xdr:row>
      <xdr:rowOff>142875</xdr:rowOff>
    </xdr:from>
    <xdr:to>
      <xdr:col>2</xdr:col>
      <xdr:colOff>323850</xdr:colOff>
      <xdr:row>45</xdr:row>
      <xdr:rowOff>123823</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9525</xdr:rowOff>
    </xdr:from>
    <xdr:to>
      <xdr:col>2</xdr:col>
      <xdr:colOff>213000</xdr:colOff>
      <xdr:row>35</xdr:row>
      <xdr:rowOff>77925</xdr:rowOff>
    </xdr:to>
    <xdr:graphicFrame macro="">
      <xdr:nvGraphicFramePr>
        <xdr:cNvPr id="3" name="Graf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36</xdr:row>
      <xdr:rowOff>133350</xdr:rowOff>
    </xdr:from>
    <xdr:to>
      <xdr:col>8</xdr:col>
      <xdr:colOff>200025</xdr:colOff>
      <xdr:row>45</xdr:row>
      <xdr:rowOff>142875</xdr:rowOff>
    </xdr:to>
    <xdr:graphicFrame macro="">
      <xdr:nvGraphicFramePr>
        <xdr:cNvPr id="4" name="Graf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26</xdr:row>
      <xdr:rowOff>9524</xdr:rowOff>
    </xdr:from>
    <xdr:to>
      <xdr:col>8</xdr:col>
      <xdr:colOff>141562</xdr:colOff>
      <xdr:row>35</xdr:row>
      <xdr:rowOff>77924</xdr:rowOff>
    </xdr:to>
    <xdr:graphicFrame macro="">
      <xdr:nvGraphicFramePr>
        <xdr:cNvPr id="5" name="Graf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419101</xdr:colOff>
      <xdr:row>36</xdr:row>
      <xdr:rowOff>123824</xdr:rowOff>
    </xdr:from>
    <xdr:to>
      <xdr:col>13</xdr:col>
      <xdr:colOff>619127</xdr:colOff>
      <xdr:row>45</xdr:row>
      <xdr:rowOff>133349</xdr:rowOff>
    </xdr:to>
    <xdr:graphicFrame macro="">
      <xdr:nvGraphicFramePr>
        <xdr:cNvPr id="6" name="Graf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47625</xdr:colOff>
      <xdr:row>26</xdr:row>
      <xdr:rowOff>9524</xdr:rowOff>
    </xdr:from>
    <xdr:to>
      <xdr:col>13</xdr:col>
      <xdr:colOff>641625</xdr:colOff>
      <xdr:row>35</xdr:row>
      <xdr:rowOff>77924</xdr:rowOff>
    </xdr:to>
    <xdr:graphicFrame macro="">
      <xdr:nvGraphicFramePr>
        <xdr:cNvPr id="7" name="Graf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xdr:row>
      <xdr:rowOff>14287</xdr:rowOff>
    </xdr:from>
    <xdr:to>
      <xdr:col>0</xdr:col>
      <xdr:colOff>152400</xdr:colOff>
      <xdr:row>20</xdr:row>
      <xdr:rowOff>152400</xdr:rowOff>
    </xdr:to>
    <xdr:graphicFrame macro="">
      <xdr:nvGraphicFramePr>
        <xdr:cNvPr id="8" name="Graf 7">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22</xdr:row>
      <xdr:rowOff>14286</xdr:rowOff>
    </xdr:from>
    <xdr:to>
      <xdr:col>0</xdr:col>
      <xdr:colOff>114300</xdr:colOff>
      <xdr:row>25</xdr:row>
      <xdr:rowOff>9524</xdr:rowOff>
    </xdr:to>
    <xdr:graphicFrame macro="">
      <xdr:nvGraphicFramePr>
        <xdr:cNvPr id="9" name="Graf 8">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5</xdr:row>
      <xdr:rowOff>14287</xdr:rowOff>
    </xdr:from>
    <xdr:to>
      <xdr:col>0</xdr:col>
      <xdr:colOff>152400</xdr:colOff>
      <xdr:row>13</xdr:row>
      <xdr:rowOff>0</xdr:rowOff>
    </xdr:to>
    <xdr:graphicFrame macro="">
      <xdr:nvGraphicFramePr>
        <xdr:cNvPr id="10" name="Graf 9">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J55"/>
  <sheetViews>
    <sheetView showGridLines="0" tabSelected="1" showWhiteSpace="0" zoomScaleNormal="100" zoomScaleSheetLayoutView="100" zoomScalePageLayoutView="70" workbookViewId="0"/>
  </sheetViews>
  <sheetFormatPr defaultRowHeight="12.75" x14ac:dyDescent="0.2"/>
  <cols>
    <col min="1" max="1" width="10.28515625" style="170" customWidth="1"/>
    <col min="2" max="9" width="9.85546875" style="170" customWidth="1"/>
    <col min="10" max="10" width="10.28515625" style="170" customWidth="1"/>
    <col min="11" max="16384" width="9.140625" style="170"/>
  </cols>
  <sheetData>
    <row r="1" spans="1:10" s="68" customFormat="1" x14ac:dyDescent="0.2">
      <c r="A1" s="3"/>
      <c r="B1" s="3"/>
      <c r="C1" s="3"/>
      <c r="D1" s="3"/>
      <c r="E1" s="3"/>
      <c r="F1" s="3"/>
      <c r="G1" s="3"/>
      <c r="H1" s="3"/>
      <c r="I1" s="3"/>
      <c r="J1" s="3"/>
    </row>
    <row r="2" spans="1:10" s="68" customFormat="1" x14ac:dyDescent="0.2">
      <c r="A2" s="69"/>
      <c r="B2" s="69"/>
      <c r="C2" s="69"/>
      <c r="D2" s="69"/>
      <c r="E2" s="69"/>
      <c r="F2" s="69"/>
      <c r="G2" s="69"/>
      <c r="H2" s="69"/>
      <c r="I2" s="69"/>
      <c r="J2" s="69"/>
    </row>
    <row r="3" spans="1:10" s="68" customFormat="1" x14ac:dyDescent="0.2">
      <c r="A3" s="70"/>
      <c r="B3" s="70"/>
      <c r="C3" s="70"/>
      <c r="D3" s="70"/>
      <c r="E3" s="70"/>
      <c r="F3" s="70"/>
      <c r="G3" s="70"/>
      <c r="H3" s="70"/>
      <c r="I3" s="70"/>
      <c r="J3" s="70"/>
    </row>
    <row r="4" spans="1:10" s="68" customFormat="1" x14ac:dyDescent="0.2">
      <c r="A4" s="3"/>
      <c r="B4" s="3"/>
      <c r="C4" s="3"/>
      <c r="D4" s="71"/>
      <c r="E4" s="72"/>
      <c r="F4" s="72"/>
      <c r="G4" s="72"/>
      <c r="H4" s="3"/>
      <c r="I4" s="3"/>
      <c r="J4" s="73"/>
    </row>
    <row r="5" spans="1:10" s="68" customFormat="1" x14ac:dyDescent="0.2">
      <c r="A5" s="3"/>
      <c r="B5" s="3"/>
      <c r="C5" s="3"/>
      <c r="D5" s="3"/>
      <c r="E5" s="3"/>
      <c r="F5" s="3"/>
      <c r="G5" s="3"/>
      <c r="H5" s="3"/>
      <c r="I5" s="3"/>
      <c r="J5" s="3"/>
    </row>
    <row r="6" spans="1:10" s="68" customFormat="1" x14ac:dyDescent="0.2">
      <c r="A6" s="3"/>
      <c r="B6" s="3"/>
      <c r="C6" s="3"/>
      <c r="D6" s="3"/>
      <c r="E6" s="3"/>
      <c r="F6" s="3"/>
      <c r="G6" s="3"/>
      <c r="H6" s="3"/>
      <c r="I6" s="3"/>
      <c r="J6" s="3"/>
    </row>
    <row r="7" spans="1:10" s="68" customFormat="1" x14ac:dyDescent="0.2">
      <c r="A7" s="3"/>
      <c r="B7" s="3"/>
      <c r="C7" s="3"/>
      <c r="D7" s="3"/>
      <c r="E7" s="3"/>
      <c r="F7" s="3"/>
      <c r="G7" s="3"/>
      <c r="H7" s="3"/>
      <c r="I7" s="3"/>
      <c r="J7" s="3"/>
    </row>
    <row r="8" spans="1:10" s="68" customFormat="1" x14ac:dyDescent="0.2">
      <c r="A8" s="3"/>
      <c r="B8" s="3"/>
      <c r="C8" s="3"/>
      <c r="D8" s="3"/>
      <c r="E8" s="3"/>
      <c r="F8" s="3"/>
      <c r="G8" s="3"/>
      <c r="H8" s="3"/>
      <c r="I8" s="3"/>
      <c r="J8" s="3"/>
    </row>
    <row r="9" spans="1:10" s="68" customFormat="1" x14ac:dyDescent="0.2">
      <c r="A9" s="3"/>
      <c r="B9" s="3"/>
      <c r="C9" s="3"/>
      <c r="D9" s="3"/>
      <c r="E9" s="3"/>
      <c r="F9" s="3"/>
      <c r="G9" s="3"/>
      <c r="H9" s="3"/>
      <c r="I9" s="3"/>
      <c r="J9" s="3"/>
    </row>
    <row r="10" spans="1:10" s="68" customFormat="1" x14ac:dyDescent="0.2">
      <c r="A10" s="3"/>
      <c r="B10" s="74"/>
      <c r="C10" s="3"/>
      <c r="D10" s="3"/>
      <c r="E10" s="3"/>
      <c r="F10" s="3"/>
      <c r="G10" s="3"/>
      <c r="H10" s="3"/>
      <c r="I10" s="75"/>
      <c r="J10" s="3"/>
    </row>
    <row r="11" spans="1:10" s="68" customFormat="1" x14ac:dyDescent="0.2">
      <c r="A11" s="3"/>
      <c r="B11" s="1"/>
      <c r="C11" s="76"/>
      <c r="D11" s="3"/>
      <c r="E11" s="3"/>
      <c r="F11" s="3"/>
      <c r="G11" s="3"/>
      <c r="H11" s="3"/>
      <c r="I11" s="3"/>
      <c r="J11" s="3"/>
    </row>
    <row r="12" spans="1:10" s="68" customFormat="1" x14ac:dyDescent="0.2">
      <c r="A12" s="3"/>
      <c r="B12" s="1"/>
      <c r="C12" s="76"/>
      <c r="D12" s="3"/>
      <c r="E12" s="3"/>
      <c r="F12" s="3"/>
      <c r="G12" s="3"/>
      <c r="H12" s="3"/>
      <c r="I12" s="3"/>
      <c r="J12" s="3"/>
    </row>
    <row r="13" spans="1:10" s="68" customFormat="1" x14ac:dyDescent="0.2">
      <c r="A13" s="3"/>
      <c r="B13" s="1"/>
      <c r="C13" s="76"/>
      <c r="D13" s="3"/>
      <c r="E13" s="3"/>
      <c r="F13" s="3"/>
      <c r="G13" s="3"/>
      <c r="H13" s="3"/>
      <c r="I13" s="3"/>
      <c r="J13" s="3"/>
    </row>
    <row r="14" spans="1:10" s="68" customFormat="1" x14ac:dyDescent="0.2">
      <c r="A14" s="77"/>
      <c r="B14" s="14"/>
      <c r="C14" s="78"/>
      <c r="D14" s="77"/>
      <c r="E14" s="77"/>
      <c r="F14" s="77"/>
      <c r="G14" s="77"/>
      <c r="H14" s="77"/>
      <c r="I14" s="77"/>
      <c r="J14" s="77"/>
    </row>
    <row r="15" spans="1:10" s="68" customFormat="1" x14ac:dyDescent="0.2">
      <c r="A15" s="77"/>
      <c r="B15" s="14"/>
      <c r="C15" s="78"/>
      <c r="D15" s="77"/>
      <c r="E15" s="77"/>
      <c r="F15" s="77"/>
      <c r="G15" s="77"/>
      <c r="H15" s="77"/>
      <c r="I15" s="77"/>
      <c r="J15" s="77"/>
    </row>
    <row r="16" spans="1:10" s="68" customFormat="1" x14ac:dyDescent="0.2">
      <c r="A16" s="77"/>
      <c r="B16" s="14"/>
      <c r="C16" s="78"/>
      <c r="D16" s="77"/>
      <c r="E16" s="77"/>
      <c r="F16" s="77"/>
      <c r="G16" s="77"/>
      <c r="H16" s="77"/>
      <c r="I16" s="77"/>
      <c r="J16" s="77"/>
    </row>
    <row r="17" spans="1:10" s="68" customFormat="1" x14ac:dyDescent="0.2">
      <c r="A17" s="77"/>
      <c r="B17" s="14"/>
      <c r="C17" s="78"/>
      <c r="D17" s="77"/>
      <c r="E17" s="77"/>
      <c r="F17" s="77"/>
      <c r="G17" s="77"/>
      <c r="H17" s="77"/>
      <c r="I17" s="77"/>
      <c r="J17" s="77"/>
    </row>
    <row r="18" spans="1:10" s="68" customFormat="1" x14ac:dyDescent="0.2">
      <c r="A18" s="77"/>
      <c r="B18" s="14"/>
      <c r="C18" s="78"/>
      <c r="D18" s="77"/>
      <c r="E18" s="77"/>
      <c r="F18" s="77"/>
      <c r="G18" s="77"/>
      <c r="H18" s="77"/>
      <c r="I18" s="77"/>
      <c r="J18" s="77"/>
    </row>
    <row r="19" spans="1:10" s="68" customFormat="1" x14ac:dyDescent="0.2">
      <c r="A19" s="77"/>
      <c r="B19" s="14"/>
      <c r="C19" s="78"/>
      <c r="D19" s="77"/>
      <c r="E19" s="77"/>
      <c r="F19" s="77"/>
      <c r="G19" s="77"/>
      <c r="H19" s="77"/>
      <c r="I19" s="77"/>
      <c r="J19" s="77"/>
    </row>
    <row r="20" spans="1:10" s="68" customFormat="1" x14ac:dyDescent="0.2">
      <c r="A20" s="77"/>
      <c r="B20" s="14"/>
      <c r="C20" s="78"/>
      <c r="D20" s="77"/>
      <c r="E20" s="77"/>
      <c r="F20" s="77"/>
      <c r="G20" s="77"/>
      <c r="H20" s="77"/>
      <c r="I20" s="77"/>
      <c r="J20" s="77"/>
    </row>
    <row r="21" spans="1:10" s="68" customFormat="1" x14ac:dyDescent="0.2"/>
    <row r="22" spans="1:10" s="68" customFormat="1" x14ac:dyDescent="0.2">
      <c r="A22" s="77"/>
      <c r="B22" s="14"/>
      <c r="C22" s="78"/>
      <c r="D22" s="77"/>
      <c r="E22" s="77"/>
      <c r="F22" s="77"/>
      <c r="G22" s="77"/>
      <c r="H22" s="77"/>
      <c r="I22" s="77"/>
      <c r="J22" s="77"/>
    </row>
    <row r="23" spans="1:10" s="68" customFormat="1" x14ac:dyDescent="0.2">
      <c r="A23" s="77"/>
      <c r="B23" s="14"/>
      <c r="C23" s="78"/>
      <c r="D23" s="77"/>
      <c r="E23" s="77"/>
      <c r="F23" s="77"/>
      <c r="G23" s="77"/>
      <c r="H23" s="77"/>
      <c r="I23" s="77"/>
      <c r="J23" s="77"/>
    </row>
    <row r="24" spans="1:10" s="68" customFormat="1" x14ac:dyDescent="0.2">
      <c r="A24" s="77"/>
      <c r="B24" s="14"/>
      <c r="C24" s="78"/>
      <c r="D24" s="77"/>
      <c r="E24" s="77"/>
      <c r="F24" s="77"/>
      <c r="G24" s="77"/>
      <c r="H24" s="77"/>
      <c r="I24" s="77"/>
      <c r="J24" s="77"/>
    </row>
    <row r="25" spans="1:10" s="68" customFormat="1" x14ac:dyDescent="0.2"/>
    <row r="26" spans="1:10" s="68" customFormat="1" x14ac:dyDescent="0.2">
      <c r="A26" s="77"/>
      <c r="B26" s="14"/>
      <c r="C26" s="78"/>
      <c r="D26" s="77"/>
      <c r="E26" s="77"/>
      <c r="F26" s="77"/>
      <c r="G26" s="77"/>
      <c r="H26" s="77"/>
      <c r="I26" s="77"/>
      <c r="J26" s="77"/>
    </row>
    <row r="27" spans="1:10" s="68" customFormat="1" x14ac:dyDescent="0.2">
      <c r="A27" s="77"/>
      <c r="B27" s="14"/>
      <c r="C27" s="78"/>
      <c r="D27" s="77"/>
      <c r="E27" s="77"/>
      <c r="F27" s="77"/>
      <c r="G27" s="77"/>
      <c r="H27" s="77"/>
      <c r="I27" s="77"/>
      <c r="J27" s="77"/>
    </row>
    <row r="28" spans="1:10" s="68" customFormat="1" x14ac:dyDescent="0.2">
      <c r="A28" s="77"/>
      <c r="B28" s="14"/>
      <c r="C28" s="78"/>
      <c r="D28" s="77"/>
      <c r="E28" s="77"/>
      <c r="F28" s="77"/>
      <c r="G28" s="77"/>
      <c r="H28" s="77"/>
      <c r="I28" s="77"/>
      <c r="J28" s="77"/>
    </row>
    <row r="29" spans="1:10" s="68" customFormat="1" x14ac:dyDescent="0.2">
      <c r="A29" s="306"/>
      <c r="B29" s="306"/>
      <c r="C29" s="306"/>
      <c r="D29" s="306"/>
      <c r="E29" s="306"/>
      <c r="F29" s="306"/>
      <c r="G29" s="306"/>
      <c r="H29" s="306"/>
      <c r="I29" s="306"/>
      <c r="J29" s="306"/>
    </row>
    <row r="30" spans="1:10" s="68" customFormat="1" x14ac:dyDescent="0.2">
      <c r="A30" s="77"/>
      <c r="B30" s="14"/>
      <c r="C30" s="78"/>
      <c r="D30" s="77"/>
      <c r="E30" s="77"/>
      <c r="F30" s="77"/>
      <c r="G30" s="77"/>
      <c r="H30" s="77"/>
      <c r="I30" s="77"/>
      <c r="J30" s="77"/>
    </row>
    <row r="31" spans="1:10" s="68" customFormat="1" x14ac:dyDescent="0.2"/>
    <row r="32" spans="1:10" s="68" customFormat="1" x14ac:dyDescent="0.2">
      <c r="A32" s="77"/>
      <c r="B32" s="14"/>
      <c r="C32" s="78"/>
      <c r="D32" s="77"/>
      <c r="E32" s="77"/>
      <c r="F32" s="77"/>
      <c r="G32" s="77"/>
      <c r="H32" s="77"/>
      <c r="I32" s="77"/>
      <c r="J32" s="77"/>
    </row>
    <row r="33" spans="1:10" s="68" customFormat="1" x14ac:dyDescent="0.2">
      <c r="A33" s="77"/>
      <c r="B33" s="14"/>
      <c r="C33" s="78"/>
      <c r="D33" s="77"/>
      <c r="E33" s="77"/>
      <c r="F33" s="77"/>
      <c r="G33" s="77"/>
      <c r="H33" s="77"/>
      <c r="I33" s="77"/>
      <c r="J33" s="77"/>
    </row>
    <row r="34" spans="1:10" s="68" customFormat="1" x14ac:dyDescent="0.2">
      <c r="A34" s="307"/>
      <c r="B34" s="307"/>
      <c r="C34" s="307"/>
      <c r="D34" s="307"/>
      <c r="E34" s="307"/>
      <c r="F34" s="307"/>
      <c r="G34" s="307"/>
      <c r="H34" s="307"/>
      <c r="I34" s="307"/>
      <c r="J34" s="307"/>
    </row>
    <row r="35" spans="1:10" s="68" customFormat="1" x14ac:dyDescent="0.2">
      <c r="A35" s="77"/>
      <c r="B35" s="14"/>
      <c r="C35" s="77"/>
      <c r="D35" s="77"/>
      <c r="E35" s="77"/>
      <c r="F35" s="77"/>
      <c r="G35" s="77"/>
      <c r="H35" s="77"/>
      <c r="I35" s="77"/>
      <c r="J35" s="77"/>
    </row>
    <row r="36" spans="1:10" s="68" customFormat="1" x14ac:dyDescent="0.2"/>
    <row r="37" spans="1:10" s="68" customFormat="1" x14ac:dyDescent="0.2"/>
    <row r="38" spans="1:10" s="68" customFormat="1" x14ac:dyDescent="0.2">
      <c r="B38" s="1"/>
      <c r="C38" s="76"/>
      <c r="D38" s="3"/>
      <c r="E38" s="3"/>
      <c r="F38" s="3"/>
      <c r="G38" s="3"/>
      <c r="H38" s="3"/>
      <c r="I38" s="3"/>
      <c r="J38" s="3"/>
    </row>
    <row r="39" spans="1:10" s="68" customFormat="1" x14ac:dyDescent="0.2"/>
    <row r="40" spans="1:10" s="68" customFormat="1" x14ac:dyDescent="0.2">
      <c r="B40" s="79"/>
      <c r="C40" s="79"/>
      <c r="D40" s="79"/>
      <c r="E40" s="79"/>
      <c r="F40" s="79"/>
      <c r="G40" s="79"/>
      <c r="H40" s="79"/>
      <c r="I40" s="79"/>
    </row>
    <row r="41" spans="1:10" s="68" customFormat="1" x14ac:dyDescent="0.2"/>
    <row r="42" spans="1:10" s="68" customFormat="1" x14ac:dyDescent="0.2"/>
    <row r="43" spans="1:10" s="68" customFormat="1" x14ac:dyDescent="0.2"/>
    <row r="44" spans="1:10" s="68" customFormat="1" x14ac:dyDescent="0.2"/>
    <row r="45" spans="1:10" s="68" customFormat="1" x14ac:dyDescent="0.2"/>
    <row r="46" spans="1:10" s="68" customFormat="1" x14ac:dyDescent="0.2"/>
    <row r="47" spans="1:10" s="68" customFormat="1" x14ac:dyDescent="0.2"/>
    <row r="48" spans="1:10" s="68" customFormat="1" x14ac:dyDescent="0.2"/>
    <row r="49" spans="1:10" s="68" customFormat="1" x14ac:dyDescent="0.2"/>
    <row r="50" spans="1:10" s="68" customFormat="1" x14ac:dyDescent="0.2"/>
    <row r="51" spans="1:10" s="68" customFormat="1" x14ac:dyDescent="0.2">
      <c r="A51" s="308"/>
      <c r="B51" s="308"/>
      <c r="C51" s="308"/>
      <c r="D51" s="308"/>
      <c r="E51" s="308"/>
      <c r="F51" s="308"/>
      <c r="G51" s="308"/>
      <c r="H51" s="308"/>
      <c r="I51" s="308"/>
      <c r="J51" s="308"/>
    </row>
    <row r="52" spans="1:10" s="68" customFormat="1" x14ac:dyDescent="0.2"/>
    <row r="53" spans="1:10" s="68" customFormat="1" x14ac:dyDescent="0.2"/>
    <row r="54" spans="1:10" s="68" customFormat="1" x14ac:dyDescent="0.2"/>
    <row r="55" spans="1:10" s="68" customFormat="1" x14ac:dyDescent="0.2"/>
  </sheetData>
  <mergeCells count="3">
    <mergeCell ref="A29:J29"/>
    <mergeCell ref="A34:J34"/>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V49"/>
  <sheetViews>
    <sheetView showGridLines="0" zoomScaleNormal="100" zoomScaleSheetLayoutView="100" workbookViewId="0"/>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22" ht="18.75" x14ac:dyDescent="0.3">
      <c r="A1" s="224" t="s">
        <v>247</v>
      </c>
      <c r="N1" s="183" t="str">
        <f>'3'!N1</f>
        <v>2019</v>
      </c>
    </row>
    <row r="2" spans="1:22" s="82" customFormat="1" ht="15.75" x14ac:dyDescent="0.25">
      <c r="A2" s="182" t="s">
        <v>248</v>
      </c>
      <c r="B2" s="26"/>
      <c r="C2" s="26"/>
      <c r="D2" s="26"/>
      <c r="E2" s="26"/>
      <c r="F2" s="26"/>
      <c r="G2" s="26"/>
      <c r="H2" s="26"/>
      <c r="I2" s="26"/>
      <c r="J2" s="26"/>
      <c r="K2" s="26"/>
      <c r="L2" s="26"/>
      <c r="M2" s="26"/>
    </row>
    <row r="3" spans="1:22" s="8" customFormat="1" ht="6" customHeight="1" x14ac:dyDescent="0.2"/>
    <row r="4" spans="1:22" s="8" customFormat="1" ht="12" x14ac:dyDescent="0.2">
      <c r="A4" s="325"/>
      <c r="B4" s="330" t="s">
        <v>45</v>
      </c>
      <c r="C4" s="331"/>
      <c r="D4" s="332"/>
      <c r="E4" s="330" t="s">
        <v>46</v>
      </c>
      <c r="F4" s="331"/>
      <c r="G4" s="332"/>
      <c r="H4" s="330" t="s">
        <v>47</v>
      </c>
      <c r="I4" s="331"/>
      <c r="J4" s="332"/>
      <c r="K4" s="330" t="s">
        <v>48</v>
      </c>
      <c r="L4" s="331"/>
      <c r="M4" s="332"/>
      <c r="N4" s="324" t="s">
        <v>7</v>
      </c>
    </row>
    <row r="5" spans="1:22" s="8" customFormat="1" ht="12" customHeight="1" x14ac:dyDescent="0.2">
      <c r="A5" s="325"/>
      <c r="B5" s="191" t="s">
        <v>8</v>
      </c>
      <c r="C5" s="188" t="s">
        <v>9</v>
      </c>
      <c r="D5" s="207" t="s">
        <v>10</v>
      </c>
      <c r="E5" s="191" t="s">
        <v>11</v>
      </c>
      <c r="F5" s="188" t="s">
        <v>12</v>
      </c>
      <c r="G5" s="207" t="s">
        <v>13</v>
      </c>
      <c r="H5" s="191" t="s">
        <v>14</v>
      </c>
      <c r="I5" s="188" t="s">
        <v>15</v>
      </c>
      <c r="J5" s="207" t="s">
        <v>16</v>
      </c>
      <c r="K5" s="191" t="s">
        <v>17</v>
      </c>
      <c r="L5" s="188" t="s">
        <v>18</v>
      </c>
      <c r="M5" s="207" t="s">
        <v>19</v>
      </c>
      <c r="N5" s="324"/>
    </row>
    <row r="6" spans="1:22" s="8" customFormat="1" ht="12" customHeight="1" x14ac:dyDescent="0.2">
      <c r="A6" s="334" t="s">
        <v>126</v>
      </c>
      <c r="B6" s="335">
        <f>SUM(B7:D7)</f>
        <v>34335.509213444333</v>
      </c>
      <c r="C6" s="336"/>
      <c r="D6" s="337"/>
      <c r="E6" s="335">
        <f>SUM(E7:G7)</f>
        <v>15752.549517958016</v>
      </c>
      <c r="F6" s="336"/>
      <c r="G6" s="337"/>
      <c r="H6" s="335">
        <f>SUM(H7:J7)</f>
        <v>10011.144466085221</v>
      </c>
      <c r="I6" s="336"/>
      <c r="J6" s="337"/>
      <c r="K6" s="335">
        <f>SUM(K7:M7)</f>
        <v>27444.289035825866</v>
      </c>
      <c r="L6" s="336"/>
      <c r="M6" s="337"/>
      <c r="N6" s="333">
        <f>SUM(B7:M7)</f>
        <v>87543.492233313431</v>
      </c>
    </row>
    <row r="7" spans="1:22" s="80" customFormat="1" ht="12" customHeight="1" x14ac:dyDescent="0.2">
      <c r="A7" s="334"/>
      <c r="B7" s="202">
        <f>SUM(B8:B23)</f>
        <v>14025.466891588281</v>
      </c>
      <c r="C7" s="201">
        <f t="shared" ref="C7:M7" si="0">SUM(C8:C23)</f>
        <v>10928.105871725391</v>
      </c>
      <c r="D7" s="204">
        <f t="shared" si="0"/>
        <v>9381.9364501306627</v>
      </c>
      <c r="E7" s="202">
        <f t="shared" si="0"/>
        <v>6649.3846141367931</v>
      </c>
      <c r="F7" s="201">
        <f t="shared" si="0"/>
        <v>6013.3056877347135</v>
      </c>
      <c r="G7" s="204">
        <f t="shared" si="0"/>
        <v>3089.8592160865105</v>
      </c>
      <c r="H7" s="202">
        <f t="shared" si="0"/>
        <v>2989.0287317909433</v>
      </c>
      <c r="I7" s="201">
        <f t="shared" si="0"/>
        <v>2988.3437358818946</v>
      </c>
      <c r="J7" s="204">
        <f t="shared" si="0"/>
        <v>4033.7719984123828</v>
      </c>
      <c r="K7" s="202">
        <f t="shared" si="0"/>
        <v>6841.0531738455757</v>
      </c>
      <c r="L7" s="201">
        <f t="shared" si="0"/>
        <v>9176.2894109238568</v>
      </c>
      <c r="M7" s="204">
        <f t="shared" si="0"/>
        <v>11426.946451056432</v>
      </c>
      <c r="N7" s="333"/>
      <c r="P7" s="156"/>
      <c r="Q7" s="156"/>
      <c r="R7" s="156"/>
      <c r="S7" s="156"/>
    </row>
    <row r="8" spans="1:22" s="8" customFormat="1" ht="12" customHeight="1" x14ac:dyDescent="0.2">
      <c r="A8" s="185" t="s">
        <v>41</v>
      </c>
      <c r="B8" s="184">
        <v>794.31843600000002</v>
      </c>
      <c r="C8" s="186">
        <v>652.58594599999969</v>
      </c>
      <c r="D8" s="173">
        <v>670.50189699999987</v>
      </c>
      <c r="E8" s="184">
        <v>530.51532099999997</v>
      </c>
      <c r="F8" s="186">
        <v>503.86346499999991</v>
      </c>
      <c r="G8" s="173">
        <v>269.19003800000002</v>
      </c>
      <c r="H8" s="184">
        <v>262.44780900000006</v>
      </c>
      <c r="I8" s="186">
        <v>291.78938499999998</v>
      </c>
      <c r="J8" s="173">
        <v>361.80188500000003</v>
      </c>
      <c r="K8" s="184">
        <v>562.00562599999989</v>
      </c>
      <c r="L8" s="186">
        <v>724.59459799999991</v>
      </c>
      <c r="M8" s="173">
        <v>867.33950500000003</v>
      </c>
      <c r="N8" s="199">
        <f>SUM(B8:M8)</f>
        <v>6490.9539109999996</v>
      </c>
      <c r="P8" s="9"/>
      <c r="Q8" s="150"/>
      <c r="R8" s="150"/>
      <c r="S8" s="150"/>
      <c r="U8" s="45"/>
    </row>
    <row r="9" spans="1:22" s="8" customFormat="1" ht="12" customHeight="1" x14ac:dyDescent="0.2">
      <c r="A9" s="185" t="s">
        <v>40</v>
      </c>
      <c r="B9" s="192">
        <v>66.885102999999987</v>
      </c>
      <c r="C9" s="208">
        <v>57.573044000000003</v>
      </c>
      <c r="D9" s="176">
        <v>56.767586999999985</v>
      </c>
      <c r="E9" s="192">
        <v>46.317766000000006</v>
      </c>
      <c r="F9" s="208">
        <v>41.633412</v>
      </c>
      <c r="G9" s="176">
        <v>26.37165000000001</v>
      </c>
      <c r="H9" s="192">
        <v>26.122696999999992</v>
      </c>
      <c r="I9" s="208">
        <v>25.854942999999999</v>
      </c>
      <c r="J9" s="176">
        <v>31.909329</v>
      </c>
      <c r="K9" s="192">
        <v>46.39000699999999</v>
      </c>
      <c r="L9" s="208">
        <v>53.115823000000006</v>
      </c>
      <c r="M9" s="176">
        <v>58.90823300000001</v>
      </c>
      <c r="N9" s="199">
        <f>SUM(B9:M9)</f>
        <v>537.84959400000002</v>
      </c>
      <c r="P9" s="9"/>
      <c r="Q9" s="150"/>
      <c r="R9" s="150"/>
      <c r="S9" s="150"/>
      <c r="U9" s="45"/>
    </row>
    <row r="10" spans="1:22" s="8" customFormat="1" ht="12" customHeight="1" x14ac:dyDescent="0.2">
      <c r="A10" s="185" t="s">
        <v>39</v>
      </c>
      <c r="B10" s="192">
        <v>2006.9866100000002</v>
      </c>
      <c r="C10" s="208">
        <v>1375.7340489999999</v>
      </c>
      <c r="D10" s="176">
        <v>1118.9345230000001</v>
      </c>
      <c r="E10" s="192">
        <v>677.61285199999998</v>
      </c>
      <c r="F10" s="208">
        <v>523.7819669999999</v>
      </c>
      <c r="G10" s="176">
        <v>265.768236</v>
      </c>
      <c r="H10" s="192">
        <v>246.51630900000001</v>
      </c>
      <c r="I10" s="208">
        <v>244.41480799999997</v>
      </c>
      <c r="J10" s="176">
        <v>323.93334500000003</v>
      </c>
      <c r="K10" s="192">
        <v>751.42385400000001</v>
      </c>
      <c r="L10" s="208">
        <v>1023.9738190000002</v>
      </c>
      <c r="M10" s="176">
        <v>1406.396577</v>
      </c>
      <c r="N10" s="199">
        <f>SUM(B10:M10)</f>
        <v>9965.4769489999999</v>
      </c>
      <c r="P10" s="9"/>
      <c r="Q10" s="150"/>
      <c r="R10" s="150"/>
      <c r="S10" s="150"/>
      <c r="U10" s="45"/>
    </row>
    <row r="11" spans="1:22" s="8" customFormat="1" ht="12" customHeight="1" x14ac:dyDescent="0.2">
      <c r="A11" s="185" t="s">
        <v>64</v>
      </c>
      <c r="B11" s="192">
        <v>0.76602400000000004</v>
      </c>
      <c r="C11" s="208">
        <v>0.72767599999999999</v>
      </c>
      <c r="D11" s="176">
        <v>1.218818</v>
      </c>
      <c r="E11" s="192">
        <v>1.1775899999999999</v>
      </c>
      <c r="F11" s="208">
        <v>0.95315899999999998</v>
      </c>
      <c r="G11" s="176">
        <v>1.1530560000000001</v>
      </c>
      <c r="H11" s="192">
        <v>0.81083400000000005</v>
      </c>
      <c r="I11" s="208">
        <v>1.893424</v>
      </c>
      <c r="J11" s="176">
        <v>0.94592900000000002</v>
      </c>
      <c r="K11" s="192">
        <v>1.5993169999999999</v>
      </c>
      <c r="L11" s="208">
        <v>1.2229539999999999</v>
      </c>
      <c r="M11" s="176">
        <v>0.96850800000000004</v>
      </c>
      <c r="N11" s="199">
        <f t="shared" ref="N11:N21" si="1">SUM(B11:M11)</f>
        <v>13.437288999999998</v>
      </c>
      <c r="P11" s="9"/>
      <c r="Q11" s="150"/>
      <c r="R11" s="150"/>
      <c r="S11" s="150"/>
      <c r="U11" s="45"/>
    </row>
    <row r="12" spans="1:22" s="8" customFormat="1" ht="12" customHeight="1" x14ac:dyDescent="0.2">
      <c r="A12" s="185" t="s">
        <v>65</v>
      </c>
      <c r="B12" s="192">
        <v>13.867254000000001</v>
      </c>
      <c r="C12" s="208">
        <v>11.0331375</v>
      </c>
      <c r="D12" s="176">
        <v>9.3755675000000007</v>
      </c>
      <c r="E12" s="192">
        <v>6.3293540000000004</v>
      </c>
      <c r="F12" s="208">
        <v>5.7343534999999992</v>
      </c>
      <c r="G12" s="176">
        <v>2.7188924999999999</v>
      </c>
      <c r="H12" s="192">
        <v>2.8853664999999999</v>
      </c>
      <c r="I12" s="208">
        <v>2.4142885000000001</v>
      </c>
      <c r="J12" s="176">
        <v>4.1135675000000003</v>
      </c>
      <c r="K12" s="192">
        <v>7.2529269999999997</v>
      </c>
      <c r="L12" s="208">
        <v>9.5073004999999995</v>
      </c>
      <c r="M12" s="176">
        <v>11.504312499999996</v>
      </c>
      <c r="N12" s="199">
        <f t="shared" si="1"/>
        <v>86.736321500000003</v>
      </c>
      <c r="P12" s="9"/>
      <c r="Q12" s="150"/>
      <c r="R12" s="150"/>
      <c r="S12" s="150"/>
      <c r="U12" s="45"/>
    </row>
    <row r="13" spans="1:22" s="8" customFormat="1" ht="12" customHeight="1" x14ac:dyDescent="0.2">
      <c r="A13" s="185" t="s">
        <v>66</v>
      </c>
      <c r="B13" s="192">
        <v>5.1999999999999998E-3</v>
      </c>
      <c r="C13" s="208">
        <v>1.6300000000000002E-2</v>
      </c>
      <c r="D13" s="176">
        <v>2.8079999999999997E-2</v>
      </c>
      <c r="E13" s="192">
        <v>5.7146000000000002E-2</v>
      </c>
      <c r="F13" s="208">
        <v>4.4698999999999996E-2</v>
      </c>
      <c r="G13" s="176">
        <v>8.0467999999999998E-2</v>
      </c>
      <c r="H13" s="192">
        <v>6.8652000000000005E-2</v>
      </c>
      <c r="I13" s="208">
        <v>6.1426000000000001E-2</v>
      </c>
      <c r="J13" s="176">
        <v>4.9225999999999999E-2</v>
      </c>
      <c r="K13" s="192">
        <v>3.1350999999999997E-2</v>
      </c>
      <c r="L13" s="208">
        <v>9.0320000000000001E-3</v>
      </c>
      <c r="M13" s="176">
        <v>9.5950000000000011E-3</v>
      </c>
      <c r="N13" s="199">
        <f t="shared" si="1"/>
        <v>0.461175</v>
      </c>
      <c r="P13" s="9"/>
      <c r="Q13" s="150"/>
      <c r="R13" s="150"/>
      <c r="S13" s="150"/>
      <c r="T13" s="153"/>
      <c r="U13" s="45"/>
      <c r="V13" s="153"/>
    </row>
    <row r="14" spans="1:22" s="8" customFormat="1" ht="12" customHeight="1" x14ac:dyDescent="0.2">
      <c r="A14" s="185" t="s">
        <v>38</v>
      </c>
      <c r="B14" s="192">
        <v>6707.4022700000023</v>
      </c>
      <c r="C14" s="208">
        <v>5324.1943550000005</v>
      </c>
      <c r="D14" s="176">
        <v>4408.6252400000003</v>
      </c>
      <c r="E14" s="192">
        <v>3120.8064199999999</v>
      </c>
      <c r="F14" s="208">
        <v>2746.96119</v>
      </c>
      <c r="G14" s="176">
        <v>1142.4623439999998</v>
      </c>
      <c r="H14" s="192">
        <v>1022.50075</v>
      </c>
      <c r="I14" s="208">
        <v>1122.006991</v>
      </c>
      <c r="J14" s="176">
        <v>1743.297994</v>
      </c>
      <c r="K14" s="192">
        <v>3152.2122880000015</v>
      </c>
      <c r="L14" s="208">
        <v>4292.8887319999985</v>
      </c>
      <c r="M14" s="176">
        <v>5351.9040939999995</v>
      </c>
      <c r="N14" s="199">
        <f t="shared" si="1"/>
        <v>40135.262667999996</v>
      </c>
      <c r="P14" s="9"/>
      <c r="Q14" s="150"/>
      <c r="R14" s="150"/>
      <c r="S14" s="150"/>
      <c r="T14" s="153"/>
      <c r="U14" s="45"/>
      <c r="V14" s="153"/>
    </row>
    <row r="15" spans="1:22" s="8" customFormat="1" ht="12" customHeight="1" x14ac:dyDescent="0.2">
      <c r="A15" s="185" t="s">
        <v>77</v>
      </c>
      <c r="B15" s="192">
        <v>37.952019999999997</v>
      </c>
      <c r="C15" s="208">
        <v>30.353149999999999</v>
      </c>
      <c r="D15" s="176">
        <v>26.839400000000001</v>
      </c>
      <c r="E15" s="192">
        <v>18.68778</v>
      </c>
      <c r="F15" s="208">
        <v>14.33745</v>
      </c>
      <c r="G15" s="176">
        <v>6.4776900000000008</v>
      </c>
      <c r="H15" s="192">
        <v>6.1265999999999998</v>
      </c>
      <c r="I15" s="208">
        <v>6.6922899999999998</v>
      </c>
      <c r="J15" s="176">
        <v>9.7302499999999998</v>
      </c>
      <c r="K15" s="192">
        <v>16.423869999999997</v>
      </c>
      <c r="L15" s="208">
        <v>28.020340000000001</v>
      </c>
      <c r="M15" s="176">
        <v>32.357599999999998</v>
      </c>
      <c r="N15" s="199">
        <f t="shared" si="1"/>
        <v>233.99844000000002</v>
      </c>
      <c r="P15" s="9"/>
      <c r="Q15" s="150"/>
      <c r="R15" s="150"/>
      <c r="S15" s="150"/>
      <c r="T15" s="153"/>
      <c r="U15" s="45"/>
      <c r="V15" s="153"/>
    </row>
    <row r="16" spans="1:22" s="8" customFormat="1" ht="12" customHeight="1" x14ac:dyDescent="0.2">
      <c r="A16" s="185" t="s">
        <v>37</v>
      </c>
      <c r="B16" s="192">
        <v>6.6599999999999993E-2</v>
      </c>
      <c r="C16" s="208">
        <v>3.7350000000000001E-2</v>
      </c>
      <c r="D16" s="176">
        <v>2.8559999999999999E-2</v>
      </c>
      <c r="E16" s="192">
        <v>2.4164999999999999E-2</v>
      </c>
      <c r="F16" s="208">
        <v>1.7574000000000003E-2</v>
      </c>
      <c r="G16" s="176">
        <v>0</v>
      </c>
      <c r="H16" s="192">
        <v>0</v>
      </c>
      <c r="I16" s="208">
        <v>0</v>
      </c>
      <c r="J16" s="176">
        <v>2.2200000000000002E-3</v>
      </c>
      <c r="K16" s="192">
        <v>1.098E-2</v>
      </c>
      <c r="L16" s="208">
        <v>2.1989999999999999E-2</v>
      </c>
      <c r="M16" s="176">
        <v>2.8570000000000002E-2</v>
      </c>
      <c r="N16" s="199">
        <f t="shared" si="1"/>
        <v>0.238009</v>
      </c>
      <c r="P16" s="9"/>
      <c r="Q16" s="150"/>
      <c r="R16" s="150"/>
      <c r="S16" s="150"/>
      <c r="T16" s="153"/>
      <c r="U16" s="45"/>
      <c r="V16" s="153"/>
    </row>
    <row r="17" spans="1:22" s="8" customFormat="1" ht="12" customHeight="1" x14ac:dyDescent="0.2">
      <c r="A17" s="185" t="s">
        <v>36</v>
      </c>
      <c r="B17" s="192">
        <v>95.470457999999994</v>
      </c>
      <c r="C17" s="208">
        <v>90.218342000000007</v>
      </c>
      <c r="D17" s="176">
        <v>84.560151000000019</v>
      </c>
      <c r="E17" s="192">
        <v>102.77050099999998</v>
      </c>
      <c r="F17" s="208">
        <v>94.247267999999991</v>
      </c>
      <c r="G17" s="176">
        <v>72.487425000000002</v>
      </c>
      <c r="H17" s="192">
        <v>72.409616000000014</v>
      </c>
      <c r="I17" s="208">
        <v>70.610955000000004</v>
      </c>
      <c r="J17" s="176">
        <v>84.109685999999996</v>
      </c>
      <c r="K17" s="192">
        <v>53.389987999999995</v>
      </c>
      <c r="L17" s="208">
        <v>74.802875</v>
      </c>
      <c r="M17" s="176">
        <v>83.252435000000006</v>
      </c>
      <c r="N17" s="199">
        <f t="shared" si="1"/>
        <v>978.3297</v>
      </c>
      <c r="P17" s="9"/>
      <c r="Q17" s="150"/>
      <c r="R17" s="150"/>
      <c r="S17" s="150"/>
      <c r="T17" s="153"/>
      <c r="U17" s="45"/>
      <c r="V17" s="153"/>
    </row>
    <row r="18" spans="1:22" s="8" customFormat="1" ht="12" customHeight="1" x14ac:dyDescent="0.2">
      <c r="A18" s="185" t="s">
        <v>35</v>
      </c>
      <c r="B18" s="192">
        <v>14.732609999999999</v>
      </c>
      <c r="C18" s="208">
        <v>12.266512000000001</v>
      </c>
      <c r="D18" s="176">
        <v>12.883028999999999</v>
      </c>
      <c r="E18" s="192">
        <v>7.1941369999999996</v>
      </c>
      <c r="F18" s="208">
        <v>5.7064560000000002</v>
      </c>
      <c r="G18" s="176">
        <v>8.8580000000000005</v>
      </c>
      <c r="H18" s="192">
        <v>0.66</v>
      </c>
      <c r="I18" s="208">
        <v>0.66400000000000003</v>
      </c>
      <c r="J18" s="176">
        <v>1.1360969999999999</v>
      </c>
      <c r="K18" s="192">
        <v>6.1909160000000005</v>
      </c>
      <c r="L18" s="208">
        <v>7.86</v>
      </c>
      <c r="M18" s="176">
        <v>11.444130999999999</v>
      </c>
      <c r="N18" s="199">
        <f t="shared" si="1"/>
        <v>89.595888000000002</v>
      </c>
      <c r="P18" s="9"/>
      <c r="Q18" s="150"/>
      <c r="R18" s="150"/>
      <c r="S18" s="150"/>
      <c r="T18" s="153"/>
      <c r="U18" s="45"/>
      <c r="V18" s="153"/>
    </row>
    <row r="19" spans="1:22" s="8" customFormat="1" ht="12" customHeight="1" x14ac:dyDescent="0.2">
      <c r="A19" s="185" t="s">
        <v>34</v>
      </c>
      <c r="B19" s="192">
        <v>288.15027697129864</v>
      </c>
      <c r="C19" s="208">
        <v>241.80156573709073</v>
      </c>
      <c r="D19" s="176">
        <v>260.18685697920318</v>
      </c>
      <c r="E19" s="192">
        <v>268.15577064539036</v>
      </c>
      <c r="F19" s="208">
        <v>235.21546033824069</v>
      </c>
      <c r="G19" s="176">
        <v>190.87439915633391</v>
      </c>
      <c r="H19" s="192">
        <v>204.29744308155466</v>
      </c>
      <c r="I19" s="208">
        <v>202.92784695510329</v>
      </c>
      <c r="J19" s="176">
        <v>188.26896258997465</v>
      </c>
      <c r="K19" s="192">
        <v>204.13091687687154</v>
      </c>
      <c r="L19" s="208">
        <v>288.43094158780184</v>
      </c>
      <c r="M19" s="176">
        <v>249.81718195541353</v>
      </c>
      <c r="N19" s="199">
        <f t="shared" si="1"/>
        <v>2822.2576228742773</v>
      </c>
      <c r="P19" s="9"/>
      <c r="Q19" s="150"/>
      <c r="R19" s="150"/>
      <c r="S19" s="150"/>
      <c r="T19" s="153"/>
      <c r="U19" s="45"/>
      <c r="V19" s="153"/>
    </row>
    <row r="20" spans="1:22" s="8" customFormat="1" ht="12" customHeight="1" x14ac:dyDescent="0.2">
      <c r="A20" s="185" t="s">
        <v>33</v>
      </c>
      <c r="B20" s="192">
        <v>458.25521299999997</v>
      </c>
      <c r="C20" s="208">
        <v>369.03512600000005</v>
      </c>
      <c r="D20" s="176">
        <v>386.42858399999989</v>
      </c>
      <c r="E20" s="192">
        <v>342.25201700000002</v>
      </c>
      <c r="F20" s="208">
        <v>323.29195400000003</v>
      </c>
      <c r="G20" s="176">
        <v>226.888462</v>
      </c>
      <c r="H20" s="192">
        <v>263.17893299999997</v>
      </c>
      <c r="I20" s="208">
        <v>264.32206400000001</v>
      </c>
      <c r="J20" s="176">
        <v>258.51712800000001</v>
      </c>
      <c r="K20" s="192">
        <v>309.30661900000001</v>
      </c>
      <c r="L20" s="208">
        <v>324.97638700000005</v>
      </c>
      <c r="M20" s="176">
        <v>411.81523900000008</v>
      </c>
      <c r="N20" s="199">
        <f t="shared" si="1"/>
        <v>3938.267726</v>
      </c>
      <c r="P20" s="9"/>
      <c r="Q20" s="150"/>
      <c r="R20" s="150"/>
      <c r="S20" s="150"/>
      <c r="T20" s="153"/>
      <c r="U20" s="45"/>
      <c r="V20" s="153"/>
    </row>
    <row r="21" spans="1:22" s="8" customFormat="1" ht="12" customHeight="1" x14ac:dyDescent="0.2">
      <c r="A21" s="185" t="s">
        <v>3</v>
      </c>
      <c r="B21" s="192">
        <v>0</v>
      </c>
      <c r="C21" s="208">
        <v>0</v>
      </c>
      <c r="D21" s="176">
        <v>0</v>
      </c>
      <c r="E21" s="192">
        <v>0</v>
      </c>
      <c r="F21" s="208">
        <v>0</v>
      </c>
      <c r="G21" s="176">
        <v>0</v>
      </c>
      <c r="H21" s="192">
        <v>0</v>
      </c>
      <c r="I21" s="208">
        <v>0</v>
      </c>
      <c r="J21" s="176">
        <v>0</v>
      </c>
      <c r="K21" s="192">
        <v>0</v>
      </c>
      <c r="L21" s="208">
        <v>0</v>
      </c>
      <c r="M21" s="176">
        <v>0</v>
      </c>
      <c r="N21" s="199">
        <f t="shared" si="1"/>
        <v>0</v>
      </c>
      <c r="P21" s="9"/>
      <c r="Q21" s="150"/>
      <c r="R21" s="150"/>
      <c r="S21" s="150"/>
      <c r="T21" s="153"/>
      <c r="U21" s="45"/>
      <c r="V21" s="153"/>
    </row>
    <row r="22" spans="1:22" s="8" customFormat="1" ht="12" customHeight="1" x14ac:dyDescent="0.2">
      <c r="A22" s="185" t="s">
        <v>32</v>
      </c>
      <c r="B22" s="192">
        <v>6.3592850000000025</v>
      </c>
      <c r="C22" s="208">
        <v>5.0382990000000003</v>
      </c>
      <c r="D22" s="176">
        <v>4.7823649999999978</v>
      </c>
      <c r="E22" s="192">
        <v>2.7260300000000002</v>
      </c>
      <c r="F22" s="208">
        <v>4.8564379999999989</v>
      </c>
      <c r="G22" s="176">
        <v>26.355740000000004</v>
      </c>
      <c r="H22" s="192">
        <v>5.4130380000000002</v>
      </c>
      <c r="I22" s="208">
        <v>6.5513950000000003</v>
      </c>
      <c r="J22" s="176">
        <v>10.505306000000001</v>
      </c>
      <c r="K22" s="192">
        <v>5.2887849999999998</v>
      </c>
      <c r="L22" s="208">
        <v>12.720940000000001</v>
      </c>
      <c r="M22" s="176">
        <v>5.5168649999999984</v>
      </c>
      <c r="N22" s="199">
        <f>SUM(B22:M22)</f>
        <v>96.114485999999999</v>
      </c>
      <c r="P22" s="9"/>
      <c r="Q22" s="150"/>
      <c r="R22" s="150"/>
      <c r="S22" s="150"/>
      <c r="T22" s="153"/>
      <c r="U22" s="45"/>
      <c r="V22" s="153"/>
    </row>
    <row r="23" spans="1:22" s="8" customFormat="1" ht="12" customHeight="1" x14ac:dyDescent="0.2">
      <c r="A23" s="185" t="s">
        <v>31</v>
      </c>
      <c r="B23" s="184">
        <v>3534.2495316169811</v>
      </c>
      <c r="C23" s="186">
        <v>2757.4910194883014</v>
      </c>
      <c r="D23" s="173">
        <v>2340.7757916514611</v>
      </c>
      <c r="E23" s="184">
        <v>1524.7577644914027</v>
      </c>
      <c r="F23" s="186">
        <v>1512.6608418964722</v>
      </c>
      <c r="G23" s="173">
        <v>850.1728154301768</v>
      </c>
      <c r="H23" s="184">
        <v>875.5906842093882</v>
      </c>
      <c r="I23" s="186">
        <v>748.13991942679161</v>
      </c>
      <c r="J23" s="173">
        <v>1015.4510733224084</v>
      </c>
      <c r="K23" s="184">
        <v>1725.3957289687039</v>
      </c>
      <c r="L23" s="186">
        <v>2334.1436788360575</v>
      </c>
      <c r="M23" s="173">
        <v>2935.6836046010185</v>
      </c>
      <c r="N23" s="199">
        <f>SUM(B23:M23)</f>
        <v>22154.512453939162</v>
      </c>
      <c r="P23" s="9"/>
      <c r="Q23" s="150"/>
      <c r="R23" s="150"/>
      <c r="S23" s="150"/>
      <c r="T23" s="153"/>
      <c r="U23" s="45"/>
      <c r="V23" s="153"/>
    </row>
    <row r="24" spans="1:22" s="5" customFormat="1" ht="11.25" x14ac:dyDescent="0.2">
      <c r="A24" s="29"/>
      <c r="N24" s="4" t="s">
        <v>79</v>
      </c>
      <c r="P24" s="162"/>
      <c r="Q24" s="162"/>
      <c r="R24" s="162"/>
      <c r="S24" s="162"/>
      <c r="U24" s="163"/>
    </row>
    <row r="25" spans="1:22" s="8" customFormat="1" x14ac:dyDescent="0.2">
      <c r="A25" s="83"/>
      <c r="B25" s="84"/>
      <c r="C25" s="84"/>
      <c r="D25" s="84"/>
      <c r="E25" s="84"/>
      <c r="F25" s="84"/>
      <c r="G25" s="84"/>
      <c r="H25" s="84"/>
      <c r="I25" s="84"/>
      <c r="J25" s="84"/>
      <c r="K25" s="84"/>
      <c r="L25" s="84"/>
      <c r="M25" s="84"/>
      <c r="N25" s="83"/>
      <c r="S25" s="153"/>
      <c r="T25" s="153"/>
      <c r="U25" s="153"/>
      <c r="V25" s="153"/>
    </row>
    <row r="26" spans="1:22" s="8" customFormat="1" x14ac:dyDescent="0.2">
      <c r="A26" s="139" t="s">
        <v>41</v>
      </c>
      <c r="B26" s="28">
        <v>6490.9539109999996</v>
      </c>
      <c r="C26" s="84"/>
      <c r="D26" s="84"/>
      <c r="E26" s="84"/>
      <c r="F26" s="84"/>
      <c r="G26" s="84"/>
      <c r="H26" s="84"/>
      <c r="I26" s="84"/>
      <c r="J26" s="84"/>
      <c r="K26" s="84"/>
      <c r="L26" s="84"/>
      <c r="M26" s="84"/>
      <c r="N26" s="84"/>
      <c r="S26" s="153"/>
      <c r="T26" s="153"/>
      <c r="U26" s="153"/>
      <c r="V26" s="153"/>
    </row>
    <row r="27" spans="1:22" s="8" customFormat="1" x14ac:dyDescent="0.2">
      <c r="A27" s="139" t="s">
        <v>40</v>
      </c>
      <c r="B27" s="28">
        <v>537.84959400000002</v>
      </c>
      <c r="C27" s="84"/>
      <c r="D27" s="84"/>
      <c r="E27" s="84"/>
      <c r="F27" s="84"/>
      <c r="G27" s="84"/>
      <c r="H27" s="84"/>
      <c r="I27" s="84"/>
      <c r="J27" s="84"/>
      <c r="K27" s="84"/>
      <c r="L27" s="84"/>
      <c r="M27" s="84"/>
      <c r="N27" s="84"/>
      <c r="O27" s="85"/>
      <c r="S27" s="153"/>
      <c r="T27" s="153"/>
      <c r="U27" s="153"/>
      <c r="V27" s="153"/>
    </row>
    <row r="28" spans="1:22" s="8" customFormat="1" x14ac:dyDescent="0.2">
      <c r="A28" s="139" t="s">
        <v>39</v>
      </c>
      <c r="B28" s="28">
        <v>9965.4769489999999</v>
      </c>
      <c r="C28" s="84"/>
      <c r="D28" s="84"/>
      <c r="E28" s="84"/>
      <c r="F28" s="84"/>
      <c r="G28" s="84"/>
      <c r="H28" s="84"/>
      <c r="I28" s="84"/>
      <c r="J28" s="84"/>
      <c r="K28" s="84"/>
      <c r="L28" s="84"/>
      <c r="M28" s="84"/>
      <c r="N28" s="84"/>
      <c r="O28" s="85"/>
      <c r="S28" s="153"/>
      <c r="T28" s="153"/>
      <c r="U28" s="153"/>
      <c r="V28" s="153"/>
    </row>
    <row r="29" spans="1:22" s="8" customFormat="1" x14ac:dyDescent="0.2">
      <c r="A29" s="139" t="s">
        <v>64</v>
      </c>
      <c r="B29" s="28">
        <v>13.437288999999998</v>
      </c>
      <c r="C29" s="84"/>
      <c r="D29" s="84"/>
      <c r="E29" s="84"/>
      <c r="F29" s="84"/>
      <c r="G29" s="84"/>
      <c r="H29" s="84"/>
      <c r="I29" s="84"/>
      <c r="J29" s="84"/>
      <c r="K29" s="84"/>
      <c r="L29" s="84"/>
      <c r="M29" s="84"/>
      <c r="N29" s="84"/>
      <c r="Q29" s="9"/>
      <c r="S29" s="153"/>
      <c r="T29" s="153"/>
      <c r="U29" s="153"/>
      <c r="V29" s="153"/>
    </row>
    <row r="30" spans="1:22" s="8" customFormat="1" x14ac:dyDescent="0.2">
      <c r="A30" s="139" t="s">
        <v>65</v>
      </c>
      <c r="B30" s="28">
        <v>86.736321500000003</v>
      </c>
      <c r="C30" s="84"/>
      <c r="D30" s="84"/>
      <c r="E30" s="84"/>
      <c r="F30" s="84"/>
      <c r="G30" s="84"/>
      <c r="H30" s="84"/>
      <c r="I30" s="84"/>
      <c r="J30" s="84"/>
      <c r="K30" s="84"/>
      <c r="L30" s="84"/>
      <c r="M30" s="84"/>
      <c r="N30" s="84"/>
      <c r="S30" s="153"/>
      <c r="T30" s="153"/>
      <c r="U30" s="153"/>
      <c r="V30" s="153"/>
    </row>
    <row r="31" spans="1:22" s="8" customFormat="1" x14ac:dyDescent="0.2">
      <c r="A31" s="139" t="s">
        <v>66</v>
      </c>
      <c r="B31" s="28">
        <v>0.461175</v>
      </c>
      <c r="C31" s="84"/>
      <c r="D31" s="84"/>
      <c r="E31" s="84"/>
      <c r="F31" s="84"/>
      <c r="G31" s="84"/>
      <c r="H31" s="84"/>
      <c r="I31" s="84"/>
      <c r="J31" s="84"/>
      <c r="K31" s="84"/>
      <c r="L31" s="84"/>
      <c r="M31" s="84"/>
      <c r="N31" s="84"/>
      <c r="S31" s="153"/>
      <c r="T31" s="153"/>
      <c r="U31" s="153"/>
      <c r="V31" s="153"/>
    </row>
    <row r="32" spans="1:22" s="8" customFormat="1" x14ac:dyDescent="0.2">
      <c r="A32" s="139" t="s">
        <v>38</v>
      </c>
      <c r="B32" s="28">
        <v>40135.262667999996</v>
      </c>
      <c r="C32" s="84"/>
      <c r="D32" s="84"/>
      <c r="E32" s="84"/>
      <c r="F32" s="84"/>
      <c r="G32" s="84"/>
      <c r="H32" s="84"/>
      <c r="I32" s="84"/>
      <c r="J32" s="84"/>
      <c r="K32" s="84"/>
      <c r="L32" s="84"/>
      <c r="M32" s="84"/>
      <c r="N32" s="84"/>
    </row>
    <row r="33" spans="1:14" s="8" customFormat="1" x14ac:dyDescent="0.2">
      <c r="A33" s="139" t="s">
        <v>77</v>
      </c>
      <c r="B33" s="28">
        <v>233.99844000000002</v>
      </c>
      <c r="C33" s="84"/>
      <c r="D33" s="84"/>
      <c r="E33" s="84"/>
      <c r="F33" s="84"/>
      <c r="G33" s="84"/>
      <c r="H33" s="84"/>
      <c r="I33" s="84"/>
      <c r="J33" s="84"/>
      <c r="K33" s="84"/>
      <c r="L33" s="84"/>
      <c r="M33" s="84"/>
      <c r="N33" s="84"/>
    </row>
    <row r="34" spans="1:14" s="8" customFormat="1" x14ac:dyDescent="0.2">
      <c r="A34" s="139" t="s">
        <v>37</v>
      </c>
      <c r="B34" s="28">
        <v>0.238009</v>
      </c>
      <c r="C34" s="84"/>
      <c r="D34" s="84"/>
      <c r="E34" s="84"/>
      <c r="F34" s="84"/>
      <c r="G34" s="84"/>
      <c r="H34" s="84"/>
      <c r="I34" s="84"/>
      <c r="J34" s="84"/>
      <c r="K34" s="84"/>
      <c r="L34" s="84"/>
      <c r="M34" s="84"/>
      <c r="N34" s="84"/>
    </row>
    <row r="35" spans="1:14" s="8" customFormat="1" x14ac:dyDescent="0.2">
      <c r="A35" s="139" t="s">
        <v>36</v>
      </c>
      <c r="B35" s="28">
        <v>978.3297</v>
      </c>
      <c r="C35" s="84"/>
      <c r="D35" s="84"/>
      <c r="E35" s="84"/>
      <c r="F35" s="84"/>
      <c r="G35" s="84"/>
      <c r="H35" s="84"/>
      <c r="I35" s="84"/>
      <c r="J35" s="84"/>
      <c r="K35" s="84"/>
      <c r="L35" s="84"/>
      <c r="M35" s="84"/>
      <c r="N35" s="84"/>
    </row>
    <row r="36" spans="1:14" s="8" customFormat="1" x14ac:dyDescent="0.2">
      <c r="A36" s="139" t="s">
        <v>35</v>
      </c>
      <c r="B36" s="28">
        <v>89.595888000000002</v>
      </c>
      <c r="C36" s="84"/>
      <c r="D36" s="84"/>
      <c r="E36" s="84"/>
      <c r="F36" s="84"/>
      <c r="G36" s="84"/>
      <c r="H36" s="84"/>
      <c r="I36" s="84"/>
      <c r="J36" s="84"/>
      <c r="K36" s="84"/>
      <c r="L36" s="84"/>
      <c r="M36" s="84"/>
      <c r="N36" s="84"/>
    </row>
    <row r="37" spans="1:14" s="8" customFormat="1" x14ac:dyDescent="0.2">
      <c r="A37" s="139" t="s">
        <v>34</v>
      </c>
      <c r="B37" s="28">
        <v>2822.2576228742773</v>
      </c>
      <c r="C37" s="84"/>
      <c r="D37" s="84"/>
      <c r="E37" s="84"/>
      <c r="F37" s="84"/>
      <c r="G37" s="84"/>
      <c r="H37" s="84"/>
      <c r="I37" s="84"/>
      <c r="J37" s="84"/>
      <c r="K37" s="84"/>
      <c r="L37" s="84"/>
      <c r="M37" s="84"/>
      <c r="N37" s="84"/>
    </row>
    <row r="38" spans="1:14" s="8" customFormat="1" x14ac:dyDescent="0.2">
      <c r="A38" s="139" t="s">
        <v>33</v>
      </c>
      <c r="B38" s="28">
        <v>3938.267726</v>
      </c>
      <c r="C38" s="84"/>
      <c r="D38" s="84"/>
      <c r="E38" s="84"/>
      <c r="F38" s="84"/>
      <c r="G38" s="84"/>
      <c r="H38" s="84"/>
      <c r="I38" s="84"/>
      <c r="J38" s="84"/>
      <c r="K38" s="84"/>
      <c r="L38" s="84"/>
      <c r="M38" s="84"/>
      <c r="N38" s="84"/>
    </row>
    <row r="39" spans="1:14" s="8" customFormat="1" x14ac:dyDescent="0.2">
      <c r="A39" s="139" t="s">
        <v>3</v>
      </c>
      <c r="B39" s="28">
        <v>0</v>
      </c>
      <c r="C39" s="84"/>
      <c r="D39" s="84"/>
      <c r="E39" s="84"/>
      <c r="F39" s="84"/>
      <c r="G39" s="84"/>
      <c r="H39" s="84"/>
      <c r="I39" s="84"/>
      <c r="J39" s="84"/>
      <c r="K39" s="84"/>
      <c r="L39" s="84"/>
      <c r="M39" s="84"/>
      <c r="N39" s="84"/>
    </row>
    <row r="40" spans="1:14" s="8" customFormat="1" x14ac:dyDescent="0.2">
      <c r="A40" s="139" t="s">
        <v>32</v>
      </c>
      <c r="B40" s="28">
        <v>96.114485999999999</v>
      </c>
      <c r="C40" s="84"/>
      <c r="D40" s="84"/>
      <c r="E40" s="84"/>
      <c r="F40" s="84"/>
      <c r="G40" s="84"/>
      <c r="H40" s="84"/>
      <c r="I40" s="84"/>
      <c r="J40" s="84"/>
      <c r="K40" s="84"/>
      <c r="L40" s="84"/>
      <c r="M40" s="84"/>
      <c r="N40" s="84"/>
    </row>
    <row r="41" spans="1:14" s="8" customFormat="1" x14ac:dyDescent="0.2">
      <c r="A41" s="139" t="s">
        <v>31</v>
      </c>
      <c r="B41" s="28">
        <v>22154.512453939162</v>
      </c>
      <c r="C41" s="84"/>
      <c r="D41" s="84"/>
      <c r="E41" s="84"/>
      <c r="F41" s="84"/>
      <c r="G41" s="84"/>
      <c r="H41" s="84"/>
      <c r="I41" s="84"/>
      <c r="J41" s="84"/>
      <c r="K41" s="84"/>
      <c r="L41" s="84"/>
      <c r="M41" s="84"/>
      <c r="N41" s="84"/>
    </row>
    <row r="42" spans="1:14" s="8" customFormat="1" x14ac:dyDescent="0.2">
      <c r="A42" s="83"/>
      <c r="B42" s="84"/>
      <c r="C42" s="84"/>
      <c r="D42" s="84"/>
      <c r="E42" s="84"/>
      <c r="F42" s="84"/>
      <c r="G42" s="84"/>
      <c r="H42" s="84"/>
      <c r="I42" s="84"/>
      <c r="J42" s="84"/>
      <c r="K42" s="84"/>
      <c r="L42" s="84"/>
      <c r="M42" s="84"/>
      <c r="N42" s="84"/>
    </row>
    <row r="43" spans="1:14" s="8" customFormat="1" x14ac:dyDescent="0.2">
      <c r="A43" s="83"/>
      <c r="B43" s="84"/>
      <c r="C43" s="84"/>
      <c r="D43" s="84"/>
      <c r="E43" s="84"/>
      <c r="F43" s="84"/>
      <c r="G43" s="84"/>
      <c r="H43" s="84"/>
      <c r="I43" s="84"/>
      <c r="J43" s="84"/>
      <c r="K43" s="84"/>
      <c r="L43" s="84"/>
      <c r="M43" s="84"/>
      <c r="N43" s="84"/>
    </row>
    <row r="44" spans="1:14" s="8" customFormat="1" x14ac:dyDescent="0.2">
      <c r="A44" s="83"/>
      <c r="B44" s="84"/>
      <c r="C44" s="84"/>
      <c r="D44" s="84"/>
      <c r="E44" s="84"/>
      <c r="F44" s="84"/>
      <c r="G44" s="84"/>
      <c r="H44" s="84"/>
      <c r="I44" s="84"/>
      <c r="J44" s="84"/>
      <c r="K44" s="84"/>
      <c r="L44" s="84"/>
      <c r="M44" s="84"/>
      <c r="N44" s="84"/>
    </row>
    <row r="45" spans="1:14" s="8" customFormat="1" x14ac:dyDescent="0.2">
      <c r="A45" s="3"/>
      <c r="B45" s="3"/>
      <c r="C45" s="3"/>
      <c r="D45" s="3"/>
      <c r="E45" s="3"/>
      <c r="F45" s="3"/>
      <c r="G45" s="3"/>
      <c r="H45" s="3"/>
      <c r="I45" s="3"/>
      <c r="J45" s="3"/>
      <c r="K45" s="3"/>
      <c r="L45" s="3"/>
      <c r="M45" s="3"/>
      <c r="N45" s="3"/>
    </row>
    <row r="47" spans="1:14" x14ac:dyDescent="0.2">
      <c r="B47" s="86"/>
    </row>
    <row r="48" spans="1:14" x14ac:dyDescent="0.2">
      <c r="B48" s="86"/>
    </row>
    <row r="49" spans="2:2" x14ac:dyDescent="0.2">
      <c r="B49" s="86"/>
    </row>
  </sheetData>
  <mergeCells count="12">
    <mergeCell ref="N6:N7"/>
    <mergeCell ref="K6:M6"/>
    <mergeCell ref="H6:J6"/>
    <mergeCell ref="A4:A5"/>
    <mergeCell ref="N4:N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U35"/>
  <sheetViews>
    <sheetView showGridLines="0" zoomScaleNormal="100" zoomScaleSheetLayoutView="100" workbookViewId="0"/>
  </sheetViews>
  <sheetFormatPr defaultRowHeight="12" x14ac:dyDescent="0.2"/>
  <cols>
    <col min="1" max="1" width="18.85546875" style="8" customWidth="1"/>
    <col min="2" max="13" width="9.5703125" style="8" customWidth="1"/>
    <col min="14" max="14" width="10.42578125" style="8" customWidth="1"/>
    <col min="15" max="16384" width="9.140625" style="8"/>
  </cols>
  <sheetData>
    <row r="1" spans="1:21" ht="15.75" x14ac:dyDescent="0.25">
      <c r="A1" s="182" t="s">
        <v>254</v>
      </c>
      <c r="N1" s="183" t="str">
        <f>'3'!N1</f>
        <v>2019</v>
      </c>
    </row>
    <row r="2" spans="1:21" ht="6" customHeight="1" x14ac:dyDescent="0.2"/>
    <row r="3" spans="1:21" x14ac:dyDescent="0.2">
      <c r="A3" s="325"/>
      <c r="B3" s="330" t="s">
        <v>45</v>
      </c>
      <c r="C3" s="331"/>
      <c r="D3" s="332"/>
      <c r="E3" s="330" t="s">
        <v>46</v>
      </c>
      <c r="F3" s="331"/>
      <c r="G3" s="332"/>
      <c r="H3" s="330" t="s">
        <v>47</v>
      </c>
      <c r="I3" s="331"/>
      <c r="J3" s="332"/>
      <c r="K3" s="330" t="s">
        <v>48</v>
      </c>
      <c r="L3" s="331"/>
      <c r="M3" s="332"/>
      <c r="N3" s="324" t="s">
        <v>7</v>
      </c>
    </row>
    <row r="4" spans="1:21" x14ac:dyDescent="0.2">
      <c r="A4" s="340"/>
      <c r="B4" s="191" t="s">
        <v>8</v>
      </c>
      <c r="C4" s="188" t="s">
        <v>9</v>
      </c>
      <c r="D4" s="207" t="s">
        <v>10</v>
      </c>
      <c r="E4" s="191" t="s">
        <v>11</v>
      </c>
      <c r="F4" s="188" t="s">
        <v>12</v>
      </c>
      <c r="G4" s="207" t="s">
        <v>13</v>
      </c>
      <c r="H4" s="191" t="s">
        <v>14</v>
      </c>
      <c r="I4" s="188" t="s">
        <v>15</v>
      </c>
      <c r="J4" s="207" t="s">
        <v>16</v>
      </c>
      <c r="K4" s="191" t="s">
        <v>17</v>
      </c>
      <c r="L4" s="188" t="s">
        <v>18</v>
      </c>
      <c r="M4" s="207" t="s">
        <v>19</v>
      </c>
      <c r="N4" s="321"/>
    </row>
    <row r="5" spans="1:21" x14ac:dyDescent="0.2">
      <c r="A5" s="341" t="s">
        <v>126</v>
      </c>
      <c r="B5" s="335">
        <f>SUM(B6:D6)</f>
        <v>34335.509213444333</v>
      </c>
      <c r="C5" s="336"/>
      <c r="D5" s="337"/>
      <c r="E5" s="335">
        <f t="shared" ref="E5" si="0">SUM(E6:G6)</f>
        <v>15752.549517958018</v>
      </c>
      <c r="F5" s="336"/>
      <c r="G5" s="337"/>
      <c r="H5" s="335">
        <f t="shared" ref="H5" si="1">SUM(H6:J6)</f>
        <v>10011.144466085221</v>
      </c>
      <c r="I5" s="336"/>
      <c r="J5" s="337"/>
      <c r="K5" s="335">
        <f t="shared" ref="K5" si="2">SUM(K6:M6)</f>
        <v>27444.289035825866</v>
      </c>
      <c r="L5" s="336"/>
      <c r="M5" s="337"/>
      <c r="N5" s="338">
        <f>SUM(N7:N20)</f>
        <v>87543.492233313445</v>
      </c>
    </row>
    <row r="6" spans="1:21" x14ac:dyDescent="0.2">
      <c r="A6" s="342"/>
      <c r="B6" s="206">
        <f>SUM(B7:B20)</f>
        <v>14025.466891588278</v>
      </c>
      <c r="C6" s="205">
        <f t="shared" ref="C6:M6" si="3">SUM(C7:C20)</f>
        <v>10928.105871725393</v>
      </c>
      <c r="D6" s="174">
        <f t="shared" si="3"/>
        <v>9381.9364501306645</v>
      </c>
      <c r="E6" s="206">
        <f t="shared" si="3"/>
        <v>6649.3846141367922</v>
      </c>
      <c r="F6" s="205">
        <f t="shared" si="3"/>
        <v>6013.3056877347135</v>
      </c>
      <c r="G6" s="174">
        <f t="shared" si="3"/>
        <v>3089.8592160865119</v>
      </c>
      <c r="H6" s="206">
        <f t="shared" si="3"/>
        <v>2989.0287317909429</v>
      </c>
      <c r="I6" s="205">
        <f t="shared" si="3"/>
        <v>2988.3437358818951</v>
      </c>
      <c r="J6" s="174">
        <f t="shared" si="3"/>
        <v>4033.7719984123837</v>
      </c>
      <c r="K6" s="206">
        <f t="shared" si="3"/>
        <v>6841.0531738455757</v>
      </c>
      <c r="L6" s="205">
        <f t="shared" si="3"/>
        <v>9176.2894109238587</v>
      </c>
      <c r="M6" s="174">
        <f t="shared" si="3"/>
        <v>11426.946451056432</v>
      </c>
      <c r="N6" s="339"/>
      <c r="P6" s="156"/>
      <c r="Q6" s="156"/>
      <c r="R6" s="156"/>
      <c r="S6" s="156"/>
      <c r="U6" s="45"/>
    </row>
    <row r="7" spans="1:21" x14ac:dyDescent="0.2">
      <c r="A7" s="185" t="s">
        <v>140</v>
      </c>
      <c r="B7" s="197">
        <v>712.42147799999987</v>
      </c>
      <c r="C7" s="203">
        <v>514.88729900000021</v>
      </c>
      <c r="D7" s="179">
        <v>451.02381399999996</v>
      </c>
      <c r="E7" s="197">
        <v>334.70030000000003</v>
      </c>
      <c r="F7" s="203">
        <v>260.16429799999997</v>
      </c>
      <c r="G7" s="179">
        <v>130.135468</v>
      </c>
      <c r="H7" s="197">
        <v>193.52722100000003</v>
      </c>
      <c r="I7" s="203">
        <v>134.39613399999999</v>
      </c>
      <c r="J7" s="179">
        <v>150.06212500000004</v>
      </c>
      <c r="K7" s="197">
        <v>319.18229000000008</v>
      </c>
      <c r="L7" s="203">
        <v>444.1119710000001</v>
      </c>
      <c r="M7" s="179">
        <v>547.67397100000005</v>
      </c>
      <c r="N7" s="199">
        <f t="shared" ref="N7:N20" si="4">SUM(B7:M7)</f>
        <v>4192.2863690000004</v>
      </c>
      <c r="P7" s="9"/>
      <c r="Q7" s="150"/>
      <c r="R7" s="150"/>
      <c r="S7" s="150"/>
      <c r="U7" s="45"/>
    </row>
    <row r="8" spans="1:21" x14ac:dyDescent="0.2">
      <c r="A8" s="185" t="s">
        <v>107</v>
      </c>
      <c r="B8" s="178">
        <v>800.93615285511214</v>
      </c>
      <c r="C8" s="181">
        <v>630.11506769235552</v>
      </c>
      <c r="D8" s="200">
        <v>532.48223350106764</v>
      </c>
      <c r="E8" s="178">
        <v>373.24052525400731</v>
      </c>
      <c r="F8" s="181">
        <v>346.10522164008086</v>
      </c>
      <c r="G8" s="200">
        <v>170.83711958888574</v>
      </c>
      <c r="H8" s="178">
        <v>170.68420633497368</v>
      </c>
      <c r="I8" s="181">
        <v>159.63188115448119</v>
      </c>
      <c r="J8" s="200">
        <v>226.58290856065057</v>
      </c>
      <c r="K8" s="178">
        <v>384.73135403457286</v>
      </c>
      <c r="L8" s="181">
        <v>543.02848650487863</v>
      </c>
      <c r="M8" s="200">
        <v>668.40411887893379</v>
      </c>
      <c r="N8" s="199">
        <f t="shared" si="4"/>
        <v>5006.7792759999993</v>
      </c>
      <c r="P8" s="9"/>
      <c r="Q8" s="150"/>
      <c r="R8" s="150"/>
      <c r="S8" s="150"/>
      <c r="U8" s="45"/>
    </row>
    <row r="9" spans="1:21" x14ac:dyDescent="0.2">
      <c r="A9" s="185" t="s">
        <v>108</v>
      </c>
      <c r="B9" s="198">
        <v>924.88435900000013</v>
      </c>
      <c r="C9" s="196">
        <v>692.34260300000017</v>
      </c>
      <c r="D9" s="177">
        <v>555.02219100000002</v>
      </c>
      <c r="E9" s="198">
        <v>381.124594</v>
      </c>
      <c r="F9" s="196">
        <v>352.74048959999999</v>
      </c>
      <c r="G9" s="177">
        <v>183.78278599999996</v>
      </c>
      <c r="H9" s="198">
        <v>179.15109799999996</v>
      </c>
      <c r="I9" s="196">
        <v>175.16714899999994</v>
      </c>
      <c r="J9" s="177">
        <v>222.80585400000007</v>
      </c>
      <c r="K9" s="198">
        <v>392.74821099999991</v>
      </c>
      <c r="L9" s="196">
        <v>559.17263400000013</v>
      </c>
      <c r="M9" s="177">
        <v>757.46469499999978</v>
      </c>
      <c r="N9" s="199">
        <f t="shared" si="4"/>
        <v>5376.4066635999998</v>
      </c>
      <c r="P9" s="9"/>
      <c r="Q9" s="150"/>
      <c r="R9" s="150"/>
      <c r="S9" s="150"/>
      <c r="U9" s="45"/>
    </row>
    <row r="10" spans="1:21" x14ac:dyDescent="0.2">
      <c r="A10" s="185" t="s">
        <v>109</v>
      </c>
      <c r="B10" s="198">
        <v>526.58907399999987</v>
      </c>
      <c r="C10" s="196">
        <v>423.13976899999994</v>
      </c>
      <c r="D10" s="177">
        <v>375.51798600000001</v>
      </c>
      <c r="E10" s="198">
        <v>279.53911299999999</v>
      </c>
      <c r="F10" s="196">
        <v>254.26693300000002</v>
      </c>
      <c r="G10" s="177">
        <v>99.332345999999987</v>
      </c>
      <c r="H10" s="198">
        <v>93.802017000000006</v>
      </c>
      <c r="I10" s="196">
        <v>110.00192299999999</v>
      </c>
      <c r="J10" s="177">
        <v>175.97145700000004</v>
      </c>
      <c r="K10" s="198">
        <v>270.8000760000001</v>
      </c>
      <c r="L10" s="196">
        <v>366.70448599999997</v>
      </c>
      <c r="M10" s="177">
        <v>439.21533399999993</v>
      </c>
      <c r="N10" s="199">
        <f t="shared" si="4"/>
        <v>3414.8805139999999</v>
      </c>
      <c r="P10" s="9"/>
      <c r="Q10" s="150"/>
      <c r="R10" s="150"/>
      <c r="S10" s="150"/>
      <c r="U10" s="45"/>
    </row>
    <row r="11" spans="1:21" x14ac:dyDescent="0.2">
      <c r="A11" s="185" t="s">
        <v>139</v>
      </c>
      <c r="B11" s="198">
        <v>248.30264279999997</v>
      </c>
      <c r="C11" s="196">
        <v>186.01349560000008</v>
      </c>
      <c r="D11" s="177">
        <v>157.61381100000006</v>
      </c>
      <c r="E11" s="198">
        <v>108.5838358</v>
      </c>
      <c r="F11" s="196">
        <v>94.338965999999971</v>
      </c>
      <c r="G11" s="177">
        <v>36.152093400000012</v>
      </c>
      <c r="H11" s="198">
        <v>33.690285000000003</v>
      </c>
      <c r="I11" s="196">
        <v>33.960108999999996</v>
      </c>
      <c r="J11" s="177">
        <v>51.474709000000004</v>
      </c>
      <c r="K11" s="198">
        <v>107.92496399999999</v>
      </c>
      <c r="L11" s="196">
        <v>161.74268300000003</v>
      </c>
      <c r="M11" s="177">
        <v>201.97952420000001</v>
      </c>
      <c r="N11" s="199">
        <f t="shared" si="4"/>
        <v>1421.7771187999999</v>
      </c>
      <c r="P11" s="9"/>
      <c r="Q11" s="150"/>
      <c r="R11" s="150"/>
      <c r="S11" s="150"/>
      <c r="U11" s="45"/>
    </row>
    <row r="12" spans="1:21" x14ac:dyDescent="0.2">
      <c r="A12" s="185" t="s">
        <v>110</v>
      </c>
      <c r="B12" s="198">
        <v>459.47626892655842</v>
      </c>
      <c r="C12" s="196">
        <v>367.46108043861381</v>
      </c>
      <c r="D12" s="177">
        <v>331.99194750337711</v>
      </c>
      <c r="E12" s="198">
        <v>228.41590599999998</v>
      </c>
      <c r="F12" s="196">
        <v>208.03451200000003</v>
      </c>
      <c r="G12" s="177">
        <v>116.79235199999999</v>
      </c>
      <c r="H12" s="198">
        <v>93.977784000000014</v>
      </c>
      <c r="I12" s="196">
        <v>115.89509500000001</v>
      </c>
      <c r="J12" s="177">
        <v>157.76890900000001</v>
      </c>
      <c r="K12" s="198">
        <v>241.50270800000001</v>
      </c>
      <c r="L12" s="196">
        <v>294.07126299999999</v>
      </c>
      <c r="M12" s="177">
        <v>372.70705899999996</v>
      </c>
      <c r="N12" s="199">
        <f t="shared" si="4"/>
        <v>2988.0948848685489</v>
      </c>
      <c r="P12" s="9"/>
      <c r="Q12" s="150"/>
      <c r="R12" s="150"/>
      <c r="S12" s="150"/>
      <c r="U12" s="45"/>
    </row>
    <row r="13" spans="1:21" x14ac:dyDescent="0.2">
      <c r="A13" s="185" t="s">
        <v>111</v>
      </c>
      <c r="B13" s="198">
        <v>353.43264566809671</v>
      </c>
      <c r="C13" s="196">
        <v>272.89147714386439</v>
      </c>
      <c r="D13" s="177">
        <v>244.84533575991449</v>
      </c>
      <c r="E13" s="198">
        <v>171.4433581139231</v>
      </c>
      <c r="F13" s="196">
        <v>152.75388124752371</v>
      </c>
      <c r="G13" s="177">
        <v>63.950680420491707</v>
      </c>
      <c r="H13" s="198">
        <v>64.805675212105527</v>
      </c>
      <c r="I13" s="196">
        <v>63.353662705696607</v>
      </c>
      <c r="J13" s="177">
        <v>100.7130071647391</v>
      </c>
      <c r="K13" s="198">
        <v>160.92961687079159</v>
      </c>
      <c r="L13" s="196">
        <v>229.16387956131524</v>
      </c>
      <c r="M13" s="177">
        <v>282.67518823435864</v>
      </c>
      <c r="N13" s="199">
        <f t="shared" si="4"/>
        <v>2160.9584081028211</v>
      </c>
      <c r="P13" s="9"/>
      <c r="Q13" s="150"/>
      <c r="R13" s="150"/>
      <c r="S13" s="150"/>
      <c r="U13" s="45"/>
    </row>
    <row r="14" spans="1:21" x14ac:dyDescent="0.2">
      <c r="A14" s="185" t="s">
        <v>112</v>
      </c>
      <c r="B14" s="198">
        <v>2560.5836629999994</v>
      </c>
      <c r="C14" s="196">
        <v>1911.9799852714141</v>
      </c>
      <c r="D14" s="177">
        <v>1668.8800525060299</v>
      </c>
      <c r="E14" s="198">
        <v>1176.2895639999997</v>
      </c>
      <c r="F14" s="196">
        <v>1010.3881394</v>
      </c>
      <c r="G14" s="177">
        <v>498.26560200000011</v>
      </c>
      <c r="H14" s="198">
        <v>483.77672799999999</v>
      </c>
      <c r="I14" s="196">
        <v>476.36719600000004</v>
      </c>
      <c r="J14" s="177">
        <v>644.08574800000019</v>
      </c>
      <c r="K14" s="198">
        <v>1155.6689109999993</v>
      </c>
      <c r="L14" s="196">
        <v>1514.1052330000007</v>
      </c>
      <c r="M14" s="177">
        <v>1973.1487040000002</v>
      </c>
      <c r="N14" s="199">
        <f t="shared" si="4"/>
        <v>15073.539526177443</v>
      </c>
      <c r="P14" s="9"/>
      <c r="Q14" s="150"/>
      <c r="R14" s="150"/>
      <c r="S14" s="150"/>
      <c r="U14" s="45"/>
    </row>
    <row r="15" spans="1:21" x14ac:dyDescent="0.2">
      <c r="A15" s="185" t="s">
        <v>113</v>
      </c>
      <c r="B15" s="198">
        <v>559.23025200000018</v>
      </c>
      <c r="C15" s="196">
        <v>428.12044700000007</v>
      </c>
      <c r="D15" s="177">
        <v>347.56371399999995</v>
      </c>
      <c r="E15" s="198">
        <v>233.44950700000001</v>
      </c>
      <c r="F15" s="196">
        <v>204.85398699999996</v>
      </c>
      <c r="G15" s="177">
        <v>110.22871499999999</v>
      </c>
      <c r="H15" s="198">
        <v>106.396693</v>
      </c>
      <c r="I15" s="196">
        <v>101.68259399999998</v>
      </c>
      <c r="J15" s="177">
        <v>137.48246500000002</v>
      </c>
      <c r="K15" s="198">
        <v>258.31444799999997</v>
      </c>
      <c r="L15" s="196">
        <v>323.00551799999994</v>
      </c>
      <c r="M15" s="177">
        <v>457.41220300000009</v>
      </c>
      <c r="N15" s="199">
        <f t="shared" si="4"/>
        <v>3267.7405429999999</v>
      </c>
      <c r="P15" s="9"/>
      <c r="Q15" s="150"/>
      <c r="R15" s="150"/>
      <c r="S15" s="150"/>
      <c r="U15" s="45"/>
    </row>
    <row r="16" spans="1:21" x14ac:dyDescent="0.2">
      <c r="A16" s="185" t="s">
        <v>114</v>
      </c>
      <c r="B16" s="198">
        <v>748.0669292413304</v>
      </c>
      <c r="C16" s="196">
        <v>572.54304948598042</v>
      </c>
      <c r="D16" s="177">
        <v>468.50489207560685</v>
      </c>
      <c r="E16" s="198">
        <v>285.44306799999998</v>
      </c>
      <c r="F16" s="196">
        <v>235.87118099999998</v>
      </c>
      <c r="G16" s="177">
        <v>75.53259700000001</v>
      </c>
      <c r="H16" s="198">
        <v>74.708814000000018</v>
      </c>
      <c r="I16" s="196">
        <v>75.022005000000021</v>
      </c>
      <c r="J16" s="177">
        <v>134.426219</v>
      </c>
      <c r="K16" s="198">
        <v>307.71526699999998</v>
      </c>
      <c r="L16" s="196">
        <v>444.78714400000001</v>
      </c>
      <c r="M16" s="177">
        <v>589.53845199999989</v>
      </c>
      <c r="N16" s="199">
        <f t="shared" si="4"/>
        <v>4012.1596178029172</v>
      </c>
      <c r="P16" s="9"/>
      <c r="Q16" s="150"/>
      <c r="R16" s="150"/>
      <c r="S16" s="150"/>
      <c r="U16" s="45"/>
    </row>
    <row r="17" spans="1:21" x14ac:dyDescent="0.2">
      <c r="A17" s="185" t="s">
        <v>115</v>
      </c>
      <c r="B17" s="198">
        <v>698.47299799999996</v>
      </c>
      <c r="C17" s="196">
        <v>554.62363199999993</v>
      </c>
      <c r="D17" s="177">
        <v>442.22759900000011</v>
      </c>
      <c r="E17" s="198">
        <v>333.63381899999996</v>
      </c>
      <c r="F17" s="196">
        <v>272.47100200000006</v>
      </c>
      <c r="G17" s="177">
        <v>113.27184800000003</v>
      </c>
      <c r="H17" s="198">
        <v>111.885845</v>
      </c>
      <c r="I17" s="196">
        <v>96.222554000000002</v>
      </c>
      <c r="J17" s="177">
        <v>156.02056899999999</v>
      </c>
      <c r="K17" s="198">
        <v>298.60159700000003</v>
      </c>
      <c r="L17" s="196">
        <v>443.15505000000007</v>
      </c>
      <c r="M17" s="177">
        <v>549.00342599999988</v>
      </c>
      <c r="N17" s="199">
        <f t="shared" si="4"/>
        <v>4069.589938999999</v>
      </c>
      <c r="P17" s="9"/>
      <c r="Q17" s="150"/>
      <c r="R17" s="150"/>
      <c r="S17" s="150"/>
      <c r="U17" s="45"/>
    </row>
    <row r="18" spans="1:21" x14ac:dyDescent="0.2">
      <c r="A18" s="185" t="s">
        <v>116</v>
      </c>
      <c r="B18" s="198">
        <v>3034.5202169999993</v>
      </c>
      <c r="C18" s="196">
        <v>2412.3862929999996</v>
      </c>
      <c r="D18" s="177">
        <v>2079.9079200000001</v>
      </c>
      <c r="E18" s="198">
        <v>1468.8741890000001</v>
      </c>
      <c r="F18" s="196">
        <v>1446.2099090000002</v>
      </c>
      <c r="G18" s="177">
        <v>833.02919800000006</v>
      </c>
      <c r="H18" s="198">
        <v>712.2981759999999</v>
      </c>
      <c r="I18" s="196">
        <v>760.64515999999992</v>
      </c>
      <c r="J18" s="177">
        <v>1031.6644659999997</v>
      </c>
      <c r="K18" s="198">
        <v>1654.6101880000001</v>
      </c>
      <c r="L18" s="196">
        <v>2169.9778199999992</v>
      </c>
      <c r="M18" s="177">
        <v>2601.2929679999997</v>
      </c>
      <c r="N18" s="199">
        <f t="shared" si="4"/>
        <v>20205.416504000001</v>
      </c>
      <c r="P18" s="9"/>
      <c r="Q18" s="150"/>
      <c r="R18" s="150"/>
      <c r="S18" s="150"/>
      <c r="U18" s="45"/>
    </row>
    <row r="19" spans="1:21" x14ac:dyDescent="0.2">
      <c r="A19" s="185" t="s">
        <v>117</v>
      </c>
      <c r="B19" s="198">
        <v>1751.6545160000001</v>
      </c>
      <c r="C19" s="196">
        <v>1446.7609200000011</v>
      </c>
      <c r="D19" s="177">
        <v>1298.1410950000002</v>
      </c>
      <c r="E19" s="198">
        <v>962.39301499999976</v>
      </c>
      <c r="F19" s="196">
        <v>892.90472700000009</v>
      </c>
      <c r="G19" s="177">
        <v>495.10176699999994</v>
      </c>
      <c r="H19" s="198">
        <v>525.23397600000021</v>
      </c>
      <c r="I19" s="196">
        <v>537.5932770000004</v>
      </c>
      <c r="J19" s="177">
        <v>650.87900900000011</v>
      </c>
      <c r="K19" s="198">
        <v>979.8767959999999</v>
      </c>
      <c r="L19" s="196">
        <v>1299.3800829999998</v>
      </c>
      <c r="M19" s="177">
        <v>1497.6466889999997</v>
      </c>
      <c r="N19" s="199">
        <f t="shared" si="4"/>
        <v>12337.565870000002</v>
      </c>
      <c r="P19" s="9"/>
      <c r="Q19" s="150"/>
      <c r="R19" s="150"/>
      <c r="S19" s="150"/>
      <c r="U19" s="45"/>
    </row>
    <row r="20" spans="1:21" x14ac:dyDescent="0.2">
      <c r="A20" s="185" t="s">
        <v>118</v>
      </c>
      <c r="B20" s="197">
        <v>646.89569509718046</v>
      </c>
      <c r="C20" s="203">
        <v>514.84075309316404</v>
      </c>
      <c r="D20" s="179">
        <v>428.21385878466805</v>
      </c>
      <c r="E20" s="197">
        <v>312.25381996886199</v>
      </c>
      <c r="F20" s="203">
        <v>282.20244084710862</v>
      </c>
      <c r="G20" s="179">
        <v>163.44664367713395</v>
      </c>
      <c r="H20" s="197">
        <v>145.09021324386379</v>
      </c>
      <c r="I20" s="203">
        <v>148.40499602171724</v>
      </c>
      <c r="J20" s="179">
        <v>193.83455268699379</v>
      </c>
      <c r="K20" s="197">
        <v>308.44674694021279</v>
      </c>
      <c r="L20" s="203">
        <v>383.88315985766621</v>
      </c>
      <c r="M20" s="179">
        <v>488.78411874314116</v>
      </c>
      <c r="N20" s="199">
        <f t="shared" si="4"/>
        <v>4016.2969989617122</v>
      </c>
      <c r="P20" s="9"/>
      <c r="Q20" s="150"/>
      <c r="R20" s="150"/>
      <c r="S20" s="150"/>
      <c r="U20" s="45"/>
    </row>
    <row r="21" spans="1:21" x14ac:dyDescent="0.2">
      <c r="N21" s="4" t="s">
        <v>79</v>
      </c>
      <c r="P21" s="2"/>
      <c r="Q21" s="2"/>
      <c r="R21" s="2"/>
      <c r="S21" s="2"/>
      <c r="U21" s="167"/>
    </row>
    <row r="22" spans="1:21" x14ac:dyDescent="0.2">
      <c r="A22" s="11" t="s">
        <v>140</v>
      </c>
      <c r="B22" s="28">
        <v>4192.2863690000004</v>
      </c>
      <c r="P22" s="9"/>
      <c r="U22" s="163"/>
    </row>
    <row r="23" spans="1:21" x14ac:dyDescent="0.2">
      <c r="A23" s="11" t="s">
        <v>107</v>
      </c>
      <c r="B23" s="28">
        <v>5006.7792759999993</v>
      </c>
    </row>
    <row r="24" spans="1:21" x14ac:dyDescent="0.2">
      <c r="A24" s="11" t="s">
        <v>108</v>
      </c>
      <c r="B24" s="28">
        <v>5376.4066635999998</v>
      </c>
    </row>
    <row r="25" spans="1:21" x14ac:dyDescent="0.2">
      <c r="A25" s="11" t="s">
        <v>109</v>
      </c>
      <c r="B25" s="28">
        <v>3414.8805139999999</v>
      </c>
    </row>
    <row r="26" spans="1:21" x14ac:dyDescent="0.2">
      <c r="A26" s="11" t="s">
        <v>139</v>
      </c>
      <c r="B26" s="28">
        <v>1421.7771187999999</v>
      </c>
    </row>
    <row r="27" spans="1:21" x14ac:dyDescent="0.2">
      <c r="A27" s="11" t="s">
        <v>110</v>
      </c>
      <c r="B27" s="28">
        <v>2988.0948848685489</v>
      </c>
    </row>
    <row r="28" spans="1:21" x14ac:dyDescent="0.2">
      <c r="A28" s="11" t="s">
        <v>111</v>
      </c>
      <c r="B28" s="28">
        <v>2160.9584081028211</v>
      </c>
    </row>
    <row r="29" spans="1:21" x14ac:dyDescent="0.2">
      <c r="A29" s="11" t="s">
        <v>112</v>
      </c>
      <c r="B29" s="28">
        <v>15073.539526177443</v>
      </c>
    </row>
    <row r="30" spans="1:21" x14ac:dyDescent="0.2">
      <c r="A30" s="11" t="s">
        <v>113</v>
      </c>
      <c r="B30" s="28">
        <v>3267.7405429999999</v>
      </c>
    </row>
    <row r="31" spans="1:21" x14ac:dyDescent="0.2">
      <c r="A31" s="11" t="s">
        <v>114</v>
      </c>
      <c r="B31" s="28">
        <v>4012.1596178029172</v>
      </c>
    </row>
    <row r="32" spans="1:21" x14ac:dyDescent="0.2">
      <c r="A32" s="11" t="s">
        <v>115</v>
      </c>
      <c r="B32" s="28">
        <v>4069.589938999999</v>
      </c>
    </row>
    <row r="33" spans="1:2" x14ac:dyDescent="0.2">
      <c r="A33" s="11" t="s">
        <v>116</v>
      </c>
      <c r="B33" s="28">
        <v>20205.416504000001</v>
      </c>
    </row>
    <row r="34" spans="1:2" x14ac:dyDescent="0.2">
      <c r="A34" s="11" t="s">
        <v>117</v>
      </c>
      <c r="B34" s="28">
        <v>12337.565870000002</v>
      </c>
    </row>
    <row r="35" spans="1:2" x14ac:dyDescent="0.2">
      <c r="A35" s="11" t="s">
        <v>118</v>
      </c>
      <c r="B35" s="28">
        <v>4016.2969989617122</v>
      </c>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T46"/>
  <sheetViews>
    <sheetView showGridLines="0" zoomScaleNormal="100" workbookViewId="0"/>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20" s="82" customFormat="1" ht="15.75" x14ac:dyDescent="0.25">
      <c r="A1" s="182" t="s">
        <v>255</v>
      </c>
      <c r="B1" s="26"/>
      <c r="C1" s="26"/>
      <c r="D1" s="26"/>
      <c r="E1" s="26"/>
      <c r="G1" s="26"/>
      <c r="H1" s="26"/>
      <c r="I1" s="26"/>
      <c r="J1" s="26"/>
      <c r="K1" s="26"/>
      <c r="L1" s="26"/>
      <c r="M1" s="26"/>
      <c r="N1" s="26"/>
      <c r="P1" s="183" t="str">
        <f>'3'!N1</f>
        <v>2019</v>
      </c>
    </row>
    <row r="2" spans="1:20" s="8" customFormat="1" ht="6" customHeight="1" x14ac:dyDescent="0.2">
      <c r="B2" s="135"/>
      <c r="C2" s="135"/>
      <c r="D2" s="135"/>
      <c r="E2" s="135"/>
      <c r="F2" s="135"/>
      <c r="G2" s="135"/>
      <c r="H2" s="135"/>
      <c r="I2" s="135"/>
      <c r="J2" s="135"/>
      <c r="K2" s="135"/>
      <c r="L2" s="135"/>
      <c r="M2" s="135"/>
      <c r="N2" s="135"/>
      <c r="O2" s="135"/>
    </row>
    <row r="3" spans="1:20" s="8" customFormat="1" ht="12" customHeight="1" x14ac:dyDescent="0.2">
      <c r="A3" s="188"/>
      <c r="B3" s="172" t="s">
        <v>92</v>
      </c>
      <c r="C3" s="172" t="s">
        <v>83</v>
      </c>
      <c r="D3" s="172" t="s">
        <v>84</v>
      </c>
      <c r="E3" s="172" t="s">
        <v>85</v>
      </c>
      <c r="F3" s="172" t="s">
        <v>95</v>
      </c>
      <c r="G3" s="172" t="s">
        <v>86</v>
      </c>
      <c r="H3" s="172" t="s">
        <v>87</v>
      </c>
      <c r="I3" s="172" t="s">
        <v>88</v>
      </c>
      <c r="J3" s="172" t="s">
        <v>89</v>
      </c>
      <c r="K3" s="172" t="s">
        <v>90</v>
      </c>
      <c r="L3" s="172" t="s">
        <v>91</v>
      </c>
      <c r="M3" s="172" t="s">
        <v>93</v>
      </c>
      <c r="N3" s="172" t="s">
        <v>94</v>
      </c>
      <c r="O3" s="172" t="s">
        <v>96</v>
      </c>
      <c r="P3" s="172" t="s">
        <v>7</v>
      </c>
    </row>
    <row r="4" spans="1:20" s="130" customFormat="1" ht="12" customHeight="1" x14ac:dyDescent="0.2">
      <c r="A4" s="190" t="s">
        <v>126</v>
      </c>
      <c r="B4" s="201">
        <f>SUM(B5:B20)</f>
        <v>4192.2863690000004</v>
      </c>
      <c r="C4" s="201">
        <f>SUM(C5:C20)</f>
        <v>5006.7792759999993</v>
      </c>
      <c r="D4" s="201">
        <f t="shared" ref="D4:P4" si="0">SUM(D5:D20)</f>
        <v>5376.4066635999989</v>
      </c>
      <c r="E4" s="201">
        <f t="shared" si="0"/>
        <v>3414.8805139999995</v>
      </c>
      <c r="F4" s="201">
        <f>SUM(F5:F20)</f>
        <v>1421.7771187999997</v>
      </c>
      <c r="G4" s="201">
        <f t="shared" si="0"/>
        <v>2988.0948848685493</v>
      </c>
      <c r="H4" s="201">
        <f t="shared" si="0"/>
        <v>2160.9584081028211</v>
      </c>
      <c r="I4" s="201">
        <f t="shared" si="0"/>
        <v>15073.539526177445</v>
      </c>
      <c r="J4" s="201">
        <f t="shared" si="0"/>
        <v>3267.7405429999999</v>
      </c>
      <c r="K4" s="201">
        <f t="shared" si="0"/>
        <v>4012.1596178029176</v>
      </c>
      <c r="L4" s="201">
        <f t="shared" si="0"/>
        <v>4069.589938999999</v>
      </c>
      <c r="M4" s="201">
        <f t="shared" si="0"/>
        <v>20205.416503999993</v>
      </c>
      <c r="N4" s="201">
        <f t="shared" si="0"/>
        <v>12337.565869999995</v>
      </c>
      <c r="O4" s="205">
        <f t="shared" si="0"/>
        <v>4016.2969989617136</v>
      </c>
      <c r="P4" s="201">
        <f t="shared" si="0"/>
        <v>87543.492233313431</v>
      </c>
    </row>
    <row r="5" spans="1:20" s="8" customFormat="1" ht="12" customHeight="1" x14ac:dyDescent="0.2">
      <c r="A5" s="187" t="s">
        <v>41</v>
      </c>
      <c r="B5" s="203">
        <v>0</v>
      </c>
      <c r="C5" s="203">
        <v>1048.8210679999997</v>
      </c>
      <c r="D5" s="203">
        <v>464.40163999999999</v>
      </c>
      <c r="E5" s="203">
        <v>307.59063300000003</v>
      </c>
      <c r="F5" s="203">
        <v>528.30828600000007</v>
      </c>
      <c r="G5" s="203">
        <v>525.55311999999992</v>
      </c>
      <c r="H5" s="203">
        <v>10.847842000000002</v>
      </c>
      <c r="I5" s="203">
        <v>787.74738799999966</v>
      </c>
      <c r="J5" s="203">
        <v>91.241491000000025</v>
      </c>
      <c r="K5" s="203">
        <v>38.331240999999991</v>
      </c>
      <c r="L5" s="203">
        <v>565.46873699999992</v>
      </c>
      <c r="M5" s="203">
        <v>704.94316600000013</v>
      </c>
      <c r="N5" s="203">
        <v>1103.4190709999996</v>
      </c>
      <c r="O5" s="203">
        <v>314.28022800000008</v>
      </c>
      <c r="P5" s="175">
        <f>SUM(B5:O5)</f>
        <v>6490.9539109999987</v>
      </c>
      <c r="T5" s="9"/>
    </row>
    <row r="6" spans="1:20" s="8" customFormat="1" ht="12" customHeight="1" x14ac:dyDescent="0.2">
      <c r="A6" s="195" t="s">
        <v>40</v>
      </c>
      <c r="B6" s="196">
        <v>38.679000000000002</v>
      </c>
      <c r="C6" s="196">
        <v>67.182294999999996</v>
      </c>
      <c r="D6" s="196">
        <v>65.166932000000003</v>
      </c>
      <c r="E6" s="196">
        <v>5.9939999999999998</v>
      </c>
      <c r="F6" s="196">
        <v>53.557522000000006</v>
      </c>
      <c r="G6" s="196">
        <v>60.968486000000006</v>
      </c>
      <c r="H6" s="196">
        <v>12.791790000000001</v>
      </c>
      <c r="I6" s="196">
        <v>0.66405999999999998</v>
      </c>
      <c r="J6" s="196">
        <v>43.278139999999993</v>
      </c>
      <c r="K6" s="196">
        <v>50.235515000000028</v>
      </c>
      <c r="L6" s="196">
        <v>64.94174799999999</v>
      </c>
      <c r="M6" s="196">
        <v>38.388254000000003</v>
      </c>
      <c r="N6" s="196">
        <v>25.203291999999998</v>
      </c>
      <c r="O6" s="209">
        <v>10.798560000000002</v>
      </c>
      <c r="P6" s="175">
        <f t="shared" ref="P6:P20" si="1">SUM(B6:O6)</f>
        <v>537.84959400000002</v>
      </c>
      <c r="T6" s="9"/>
    </row>
    <row r="7" spans="1:20" s="8" customFormat="1" ht="12" customHeight="1" x14ac:dyDescent="0.2">
      <c r="A7" s="195" t="s">
        <v>39</v>
      </c>
      <c r="B7" s="196">
        <v>0</v>
      </c>
      <c r="C7" s="196">
        <v>0</v>
      </c>
      <c r="D7" s="196">
        <v>0</v>
      </c>
      <c r="E7" s="196">
        <v>0</v>
      </c>
      <c r="F7" s="196">
        <v>0</v>
      </c>
      <c r="G7" s="196">
        <v>49.790080000000003</v>
      </c>
      <c r="H7" s="196">
        <v>0</v>
      </c>
      <c r="I7" s="196">
        <v>8696.4627100000016</v>
      </c>
      <c r="J7" s="196">
        <v>1068.6005289999998</v>
      </c>
      <c r="K7" s="196">
        <v>51.566000000000003</v>
      </c>
      <c r="L7" s="196">
        <v>0</v>
      </c>
      <c r="M7" s="196">
        <v>0.44362999999999997</v>
      </c>
      <c r="N7" s="196">
        <v>0</v>
      </c>
      <c r="O7" s="209">
        <v>98.614000000000004</v>
      </c>
      <c r="P7" s="175">
        <f t="shared" si="1"/>
        <v>9965.4769490000017</v>
      </c>
      <c r="T7" s="9"/>
    </row>
    <row r="8" spans="1:20" s="8" customFormat="1" ht="12" customHeight="1" x14ac:dyDescent="0.2">
      <c r="A8" s="195" t="s">
        <v>64</v>
      </c>
      <c r="B8" s="208">
        <v>1.6990000000000001</v>
      </c>
      <c r="C8" s="208">
        <v>0.51194399999999995</v>
      </c>
      <c r="D8" s="208">
        <v>7.242</v>
      </c>
      <c r="E8" s="208">
        <v>2.7122999999999998E-2</v>
      </c>
      <c r="F8" s="208">
        <v>6.3E-2</v>
      </c>
      <c r="G8" s="208">
        <v>0</v>
      </c>
      <c r="H8" s="208">
        <v>0</v>
      </c>
      <c r="I8" s="208">
        <v>1.1600239999999999</v>
      </c>
      <c r="J8" s="208">
        <v>0</v>
      </c>
      <c r="K8" s="208">
        <v>0</v>
      </c>
      <c r="L8" s="208">
        <v>2.3466580000000006</v>
      </c>
      <c r="M8" s="208">
        <v>0</v>
      </c>
      <c r="N8" s="208">
        <v>0</v>
      </c>
      <c r="O8" s="209">
        <v>0.38754000000000005</v>
      </c>
      <c r="P8" s="175">
        <f t="shared" si="1"/>
        <v>13.437289000000002</v>
      </c>
      <c r="T8" s="9"/>
    </row>
    <row r="9" spans="1:20" s="8" customFormat="1" ht="12" customHeight="1" x14ac:dyDescent="0.2">
      <c r="A9" s="195" t="s">
        <v>65</v>
      </c>
      <c r="B9" s="208">
        <v>2.879</v>
      </c>
      <c r="C9" s="208">
        <v>7.2112000000000023E-2</v>
      </c>
      <c r="D9" s="208">
        <v>0.55800000000000005</v>
      </c>
      <c r="E9" s="208">
        <v>5.8498599999999996</v>
      </c>
      <c r="F9" s="208">
        <v>0</v>
      </c>
      <c r="G9" s="208">
        <v>0</v>
      </c>
      <c r="H9" s="208">
        <v>0</v>
      </c>
      <c r="I9" s="208">
        <v>0</v>
      </c>
      <c r="J9" s="208">
        <v>0</v>
      </c>
      <c r="K9" s="208">
        <v>0</v>
      </c>
      <c r="L9" s="208">
        <v>0</v>
      </c>
      <c r="M9" s="208">
        <v>0</v>
      </c>
      <c r="N9" s="208">
        <v>77.377349499999994</v>
      </c>
      <c r="O9" s="209">
        <v>0</v>
      </c>
      <c r="P9" s="175">
        <f t="shared" si="1"/>
        <v>86.736321499999988</v>
      </c>
      <c r="T9" s="9"/>
    </row>
    <row r="10" spans="1:20" s="8" customFormat="1" ht="12" customHeight="1" x14ac:dyDescent="0.2">
      <c r="A10" s="195" t="s">
        <v>66</v>
      </c>
      <c r="B10" s="208">
        <v>0</v>
      </c>
      <c r="C10" s="208">
        <v>0</v>
      </c>
      <c r="D10" s="208">
        <v>8.3000000000000004E-2</v>
      </c>
      <c r="E10" s="208">
        <v>0.14275500000000002</v>
      </c>
      <c r="F10" s="208">
        <v>0.16589999999999999</v>
      </c>
      <c r="G10" s="208">
        <v>0</v>
      </c>
      <c r="H10" s="208">
        <v>0</v>
      </c>
      <c r="I10" s="208">
        <v>0</v>
      </c>
      <c r="J10" s="208">
        <v>0</v>
      </c>
      <c r="K10" s="208">
        <v>0</v>
      </c>
      <c r="L10" s="208">
        <v>0</v>
      </c>
      <c r="M10" s="208">
        <v>0</v>
      </c>
      <c r="N10" s="208">
        <v>6.9519999999999998E-2</v>
      </c>
      <c r="O10" s="209">
        <v>0</v>
      </c>
      <c r="P10" s="175">
        <f t="shared" si="1"/>
        <v>0.461175</v>
      </c>
      <c r="T10" s="9"/>
    </row>
    <row r="11" spans="1:20" s="8" customFormat="1" ht="12" customHeight="1" x14ac:dyDescent="0.2">
      <c r="A11" s="195" t="s">
        <v>38</v>
      </c>
      <c r="B11" s="208">
        <v>0</v>
      </c>
      <c r="C11" s="208">
        <v>3205.7933510000003</v>
      </c>
      <c r="D11" s="208">
        <v>57.362430000000003</v>
      </c>
      <c r="E11" s="208">
        <v>2106.6445800000001</v>
      </c>
      <c r="F11" s="208">
        <v>253.812128</v>
      </c>
      <c r="G11" s="208">
        <v>1290.86742</v>
      </c>
      <c r="H11" s="208">
        <v>96.666743000000011</v>
      </c>
      <c r="I11" s="208">
        <v>458.51759599999991</v>
      </c>
      <c r="J11" s="208">
        <v>1159.220008</v>
      </c>
      <c r="K11" s="208">
        <v>3419.1897980000003</v>
      </c>
      <c r="L11" s="208">
        <v>2544.3391809999994</v>
      </c>
      <c r="M11" s="208">
        <v>13166.105326999999</v>
      </c>
      <c r="N11" s="208">
        <v>9780.9162319999959</v>
      </c>
      <c r="O11" s="209">
        <v>2595.8278740000005</v>
      </c>
      <c r="P11" s="175">
        <f t="shared" si="1"/>
        <v>40135.262667999996</v>
      </c>
      <c r="T11" s="9"/>
    </row>
    <row r="12" spans="1:20" s="8" customFormat="1" ht="12" customHeight="1" x14ac:dyDescent="0.2">
      <c r="A12" s="195" t="s">
        <v>77</v>
      </c>
      <c r="B12" s="208">
        <v>0</v>
      </c>
      <c r="C12" s="208">
        <v>190.82611000000003</v>
      </c>
      <c r="D12" s="208">
        <v>0</v>
      </c>
      <c r="E12" s="208">
        <v>0</v>
      </c>
      <c r="F12" s="208">
        <v>43.172330000000002</v>
      </c>
      <c r="G12" s="208">
        <v>0</v>
      </c>
      <c r="H12" s="208">
        <v>0</v>
      </c>
      <c r="I12" s="208">
        <v>0</v>
      </c>
      <c r="J12" s="208">
        <v>0</v>
      </c>
      <c r="K12" s="208">
        <v>0</v>
      </c>
      <c r="L12" s="208">
        <v>0</v>
      </c>
      <c r="M12" s="208">
        <v>0</v>
      </c>
      <c r="N12" s="208">
        <v>0</v>
      </c>
      <c r="O12" s="209">
        <v>0</v>
      </c>
      <c r="P12" s="175">
        <f t="shared" si="1"/>
        <v>233.99844000000002</v>
      </c>
      <c r="T12" s="9"/>
    </row>
    <row r="13" spans="1:20" s="8" customFormat="1" ht="12" customHeight="1" x14ac:dyDescent="0.2">
      <c r="A13" s="195" t="s">
        <v>37</v>
      </c>
      <c r="B13" s="208">
        <v>0</v>
      </c>
      <c r="C13" s="208">
        <v>0</v>
      </c>
      <c r="D13" s="208">
        <v>0</v>
      </c>
      <c r="E13" s="208">
        <v>0</v>
      </c>
      <c r="F13" s="208">
        <v>0</v>
      </c>
      <c r="G13" s="208">
        <v>0</v>
      </c>
      <c r="H13" s="208">
        <v>0</v>
      </c>
      <c r="I13" s="208">
        <v>0.238009</v>
      </c>
      <c r="J13" s="208">
        <v>0</v>
      </c>
      <c r="K13" s="208">
        <v>0</v>
      </c>
      <c r="L13" s="208">
        <v>0</v>
      </c>
      <c r="M13" s="208">
        <v>0</v>
      </c>
      <c r="N13" s="208">
        <v>0</v>
      </c>
      <c r="O13" s="209">
        <v>0</v>
      </c>
      <c r="P13" s="175">
        <f t="shared" si="1"/>
        <v>0.238009</v>
      </c>
      <c r="T13" s="9"/>
    </row>
    <row r="14" spans="1:20" s="8" customFormat="1" ht="12" customHeight="1" x14ac:dyDescent="0.2">
      <c r="A14" s="195" t="s">
        <v>36</v>
      </c>
      <c r="B14" s="208">
        <v>0</v>
      </c>
      <c r="C14" s="208">
        <v>0</v>
      </c>
      <c r="D14" s="208">
        <v>67.551150000000007</v>
      </c>
      <c r="E14" s="208">
        <v>0.27262999999999998</v>
      </c>
      <c r="F14" s="208">
        <v>21.366820000000001</v>
      </c>
      <c r="G14" s="208">
        <v>0</v>
      </c>
      <c r="H14" s="208">
        <v>3.08</v>
      </c>
      <c r="I14" s="208">
        <v>656.52703000000008</v>
      </c>
      <c r="J14" s="208">
        <v>0</v>
      </c>
      <c r="K14" s="208">
        <v>26.219000000000001</v>
      </c>
      <c r="L14" s="208">
        <v>0</v>
      </c>
      <c r="M14" s="208">
        <v>180.02507</v>
      </c>
      <c r="N14" s="208">
        <v>5.9550000000000001</v>
      </c>
      <c r="O14" s="209">
        <v>17.332999999999998</v>
      </c>
      <c r="P14" s="175">
        <f t="shared" si="1"/>
        <v>978.32970000000023</v>
      </c>
      <c r="T14" s="9"/>
    </row>
    <row r="15" spans="1:20" s="8" customFormat="1" ht="12" customHeight="1" x14ac:dyDescent="0.2">
      <c r="A15" s="195" t="s">
        <v>35</v>
      </c>
      <c r="B15" s="208">
        <v>0</v>
      </c>
      <c r="C15" s="208">
        <v>9.4090000000000007</v>
      </c>
      <c r="D15" s="208">
        <v>0</v>
      </c>
      <c r="E15" s="208">
        <v>0</v>
      </c>
      <c r="F15" s="208">
        <v>0</v>
      </c>
      <c r="G15" s="208">
        <v>0</v>
      </c>
      <c r="H15" s="208">
        <v>0</v>
      </c>
      <c r="I15" s="208">
        <v>0</v>
      </c>
      <c r="J15" s="208">
        <v>9.5029029999999999</v>
      </c>
      <c r="K15" s="208">
        <v>0</v>
      </c>
      <c r="L15" s="208">
        <v>0</v>
      </c>
      <c r="M15" s="208">
        <v>15.987984999999998</v>
      </c>
      <c r="N15" s="208">
        <v>0</v>
      </c>
      <c r="O15" s="209">
        <v>54.695999999999998</v>
      </c>
      <c r="P15" s="175">
        <f t="shared" si="1"/>
        <v>89.595888000000002</v>
      </c>
      <c r="T15" s="9"/>
    </row>
    <row r="16" spans="1:20" s="8" customFormat="1" ht="12" customHeight="1" x14ac:dyDescent="0.2">
      <c r="A16" s="195" t="s">
        <v>34</v>
      </c>
      <c r="B16" s="208">
        <v>825.62300000000005</v>
      </c>
      <c r="C16" s="208">
        <v>7.8570000000000002</v>
      </c>
      <c r="D16" s="208">
        <v>1054.4649999999999</v>
      </c>
      <c r="E16" s="208">
        <v>0</v>
      </c>
      <c r="F16" s="208">
        <v>6.4580000000000002</v>
      </c>
      <c r="G16" s="208">
        <v>0</v>
      </c>
      <c r="H16" s="208">
        <v>565.73500000000001</v>
      </c>
      <c r="I16" s="208">
        <v>7.9257700000000009</v>
      </c>
      <c r="J16" s="208">
        <v>9.9146999999999999E-2</v>
      </c>
      <c r="K16" s="208">
        <v>5.124999999999999E-2</v>
      </c>
      <c r="L16" s="208">
        <v>216.84006099999999</v>
      </c>
      <c r="M16" s="208">
        <v>94.061254874277168</v>
      </c>
      <c r="N16" s="208">
        <v>14.838139999999997</v>
      </c>
      <c r="O16" s="209">
        <v>28.303999999999998</v>
      </c>
      <c r="P16" s="175">
        <f t="shared" si="1"/>
        <v>2822.2576228742764</v>
      </c>
      <c r="T16" s="9"/>
    </row>
    <row r="17" spans="1:20" s="8" customFormat="1" ht="12" customHeight="1" x14ac:dyDescent="0.2">
      <c r="A17" s="195" t="s">
        <v>33</v>
      </c>
      <c r="B17" s="208">
        <v>0</v>
      </c>
      <c r="C17" s="208">
        <v>1.035825</v>
      </c>
      <c r="D17" s="208">
        <v>0</v>
      </c>
      <c r="E17" s="208">
        <v>352.73286999999999</v>
      </c>
      <c r="F17" s="208">
        <v>0</v>
      </c>
      <c r="G17" s="208">
        <v>0</v>
      </c>
      <c r="H17" s="208">
        <v>0</v>
      </c>
      <c r="I17" s="208">
        <v>2491.7024640000009</v>
      </c>
      <c r="J17" s="208">
        <v>0</v>
      </c>
      <c r="K17" s="208">
        <v>0</v>
      </c>
      <c r="L17" s="208">
        <v>0.97299999999999998</v>
      </c>
      <c r="M17" s="208">
        <v>946.73756700000001</v>
      </c>
      <c r="N17" s="208">
        <v>56.487000000000002</v>
      </c>
      <c r="O17" s="209">
        <v>88.599000000000004</v>
      </c>
      <c r="P17" s="175">
        <f t="shared" si="1"/>
        <v>3938.2677260000009</v>
      </c>
      <c r="T17" s="9"/>
    </row>
    <row r="18" spans="1:20" s="8" customFormat="1" ht="12" customHeight="1" x14ac:dyDescent="0.2">
      <c r="A18" s="195" t="s">
        <v>3</v>
      </c>
      <c r="B18" s="208">
        <v>0</v>
      </c>
      <c r="C18" s="208">
        <v>0</v>
      </c>
      <c r="D18" s="208">
        <v>0</v>
      </c>
      <c r="E18" s="208">
        <v>0</v>
      </c>
      <c r="F18" s="208">
        <v>0</v>
      </c>
      <c r="G18" s="208">
        <v>0</v>
      </c>
      <c r="H18" s="208">
        <v>0</v>
      </c>
      <c r="I18" s="208">
        <v>0</v>
      </c>
      <c r="J18" s="208">
        <v>0</v>
      </c>
      <c r="K18" s="208">
        <v>0</v>
      </c>
      <c r="L18" s="208">
        <v>0</v>
      </c>
      <c r="M18" s="208">
        <v>0</v>
      </c>
      <c r="N18" s="208">
        <v>0</v>
      </c>
      <c r="O18" s="209">
        <v>0</v>
      </c>
      <c r="P18" s="175">
        <f t="shared" si="1"/>
        <v>0</v>
      </c>
      <c r="T18" s="9"/>
    </row>
    <row r="19" spans="1:20" s="8" customFormat="1" ht="12" customHeight="1" x14ac:dyDescent="0.2">
      <c r="A19" s="195" t="s">
        <v>32</v>
      </c>
      <c r="B19" s="208">
        <v>2.1980009999999996</v>
      </c>
      <c r="C19" s="208">
        <v>6.7322119999999988</v>
      </c>
      <c r="D19" s="208">
        <v>9.6700999999999995E-2</v>
      </c>
      <c r="E19" s="208">
        <v>0</v>
      </c>
      <c r="F19" s="208">
        <v>0.14799999999999999</v>
      </c>
      <c r="G19" s="208">
        <v>2.6015799999999998</v>
      </c>
      <c r="H19" s="208">
        <v>2.1956320000000003</v>
      </c>
      <c r="I19" s="208">
        <v>2.2427860000000002</v>
      </c>
      <c r="J19" s="208">
        <v>66.547574000000012</v>
      </c>
      <c r="K19" s="208">
        <v>0.66492899999999999</v>
      </c>
      <c r="L19" s="208">
        <v>0.62543500000000007</v>
      </c>
      <c r="M19" s="208">
        <v>7.6051170000000008</v>
      </c>
      <c r="N19" s="208">
        <v>3.2868490000000015</v>
      </c>
      <c r="O19" s="209">
        <v>1.16967</v>
      </c>
      <c r="P19" s="175">
        <f t="shared" si="1"/>
        <v>96.114486000000014</v>
      </c>
      <c r="T19" s="9"/>
    </row>
    <row r="20" spans="1:20" s="8" customFormat="1" ht="12" customHeight="1" x14ac:dyDescent="0.2">
      <c r="A20" s="187" t="s">
        <v>31</v>
      </c>
      <c r="B20" s="186">
        <v>3321.2083680000005</v>
      </c>
      <c r="C20" s="186">
        <v>468.53835899999996</v>
      </c>
      <c r="D20" s="186">
        <v>3659.4798105999994</v>
      </c>
      <c r="E20" s="186">
        <v>635.62606299999993</v>
      </c>
      <c r="F20" s="186">
        <v>514.72513279999987</v>
      </c>
      <c r="G20" s="186">
        <v>1058.3141988685491</v>
      </c>
      <c r="H20" s="186">
        <v>1469.641401102821</v>
      </c>
      <c r="I20" s="186">
        <v>1970.3516891774416</v>
      </c>
      <c r="J20" s="186">
        <v>829.25075100000026</v>
      </c>
      <c r="K20" s="186">
        <v>425.90188480291749</v>
      </c>
      <c r="L20" s="186">
        <v>674.05511899999999</v>
      </c>
      <c r="M20" s="186">
        <v>5051.1191331257196</v>
      </c>
      <c r="N20" s="186">
        <v>1270.0134164999999</v>
      </c>
      <c r="O20" s="203">
        <v>806.28712696171249</v>
      </c>
      <c r="P20" s="175">
        <f t="shared" si="1"/>
        <v>22154.512453939158</v>
      </c>
      <c r="T20" s="9"/>
    </row>
    <row r="21" spans="1:20" s="5" customFormat="1" ht="11.25" x14ac:dyDescent="0.2">
      <c r="A21" s="29"/>
      <c r="P21" s="4" t="s">
        <v>79</v>
      </c>
    </row>
    <row r="22" spans="1:20" s="8" customFormat="1" x14ac:dyDescent="0.2">
      <c r="A22" s="83"/>
      <c r="B22" s="84"/>
      <c r="C22" s="84"/>
      <c r="D22" s="84"/>
      <c r="E22" s="84"/>
      <c r="F22" s="84"/>
      <c r="G22" s="84"/>
      <c r="H22" s="84"/>
      <c r="I22" s="84"/>
      <c r="J22" s="84"/>
      <c r="K22" s="84"/>
      <c r="L22" s="84"/>
      <c r="M22" s="84"/>
      <c r="N22" s="84"/>
      <c r="O22" s="84"/>
      <c r="P22" s="83"/>
    </row>
    <row r="23" spans="1:20" s="8" customFormat="1" x14ac:dyDescent="0.2">
      <c r="A23" s="83"/>
      <c r="B23" s="84"/>
      <c r="C23" s="84"/>
      <c r="D23" s="84"/>
      <c r="E23" s="84"/>
      <c r="F23" s="84"/>
      <c r="G23" s="84"/>
      <c r="H23" s="84"/>
      <c r="I23" s="84"/>
      <c r="J23" s="84"/>
      <c r="K23" s="84"/>
      <c r="L23" s="84"/>
      <c r="M23" s="84"/>
      <c r="N23" s="84"/>
      <c r="O23" s="84"/>
      <c r="P23" s="84"/>
    </row>
    <row r="24" spans="1:20" s="8" customFormat="1" x14ac:dyDescent="0.2">
      <c r="A24" s="83"/>
      <c r="B24" s="84"/>
      <c r="C24" s="84"/>
      <c r="D24" s="84"/>
      <c r="E24" s="84"/>
      <c r="F24" s="84"/>
      <c r="G24" s="84"/>
      <c r="H24" s="84"/>
      <c r="I24" s="84"/>
      <c r="J24" s="84"/>
      <c r="K24" s="84"/>
      <c r="L24" s="84"/>
      <c r="M24" s="84"/>
      <c r="N24" s="84"/>
      <c r="O24" s="84"/>
      <c r="P24" s="84"/>
      <c r="Q24" s="85"/>
    </row>
    <row r="25" spans="1:20" s="8" customFormat="1" x14ac:dyDescent="0.2">
      <c r="A25" s="83"/>
      <c r="B25" s="84"/>
      <c r="C25" s="84"/>
      <c r="D25" s="84"/>
      <c r="E25" s="84"/>
      <c r="F25" s="84"/>
      <c r="G25" s="84"/>
      <c r="H25" s="84"/>
      <c r="I25" s="84"/>
      <c r="J25" s="84"/>
      <c r="K25" s="84"/>
      <c r="L25" s="84"/>
      <c r="M25" s="84"/>
      <c r="N25" s="84"/>
      <c r="O25" s="84"/>
      <c r="P25" s="84"/>
      <c r="Q25" s="85"/>
    </row>
    <row r="26" spans="1:20" s="8" customFormat="1" x14ac:dyDescent="0.2">
      <c r="A26" s="83"/>
      <c r="B26" s="84"/>
      <c r="C26" s="84"/>
      <c r="D26" s="84"/>
      <c r="E26" s="84"/>
      <c r="F26" s="84"/>
      <c r="G26" s="84"/>
      <c r="H26" s="84"/>
      <c r="I26" s="84"/>
      <c r="J26" s="84"/>
      <c r="K26" s="84"/>
      <c r="L26" s="84"/>
      <c r="M26" s="84"/>
      <c r="N26" s="84"/>
      <c r="O26" s="84"/>
      <c r="P26" s="84"/>
      <c r="S26" s="9"/>
    </row>
    <row r="27" spans="1:20" s="8" customFormat="1" x14ac:dyDescent="0.2">
      <c r="A27" s="83"/>
      <c r="B27" s="84"/>
      <c r="C27" s="84"/>
      <c r="D27" s="84"/>
      <c r="E27" s="84"/>
      <c r="F27" s="84"/>
      <c r="G27" s="84"/>
      <c r="H27" s="84"/>
      <c r="I27" s="84"/>
      <c r="J27" s="84"/>
      <c r="K27" s="84"/>
      <c r="L27" s="84"/>
      <c r="M27" s="84"/>
      <c r="N27" s="84"/>
      <c r="O27" s="84"/>
      <c r="P27" s="84"/>
    </row>
    <row r="28" spans="1:20" s="8" customFormat="1" x14ac:dyDescent="0.2">
      <c r="A28" s="83"/>
      <c r="B28" s="84"/>
      <c r="C28" s="84"/>
      <c r="D28" s="84"/>
      <c r="E28" s="84"/>
      <c r="F28" s="84"/>
      <c r="G28" s="84"/>
      <c r="H28" s="84"/>
      <c r="I28" s="84"/>
      <c r="J28" s="84"/>
      <c r="K28" s="84"/>
      <c r="L28" s="84"/>
      <c r="M28" s="84"/>
      <c r="N28" s="84"/>
      <c r="O28" s="84"/>
      <c r="P28" s="84"/>
    </row>
    <row r="29" spans="1:20" s="8" customFormat="1" x14ac:dyDescent="0.2">
      <c r="A29" s="83"/>
      <c r="B29" s="84"/>
      <c r="C29" s="84"/>
      <c r="D29" s="84"/>
      <c r="E29" s="84"/>
      <c r="F29" s="84"/>
      <c r="G29" s="84"/>
      <c r="H29" s="84"/>
      <c r="I29" s="84"/>
      <c r="J29" s="84"/>
      <c r="K29" s="84"/>
      <c r="L29" s="84"/>
      <c r="M29" s="84"/>
      <c r="N29" s="84"/>
      <c r="O29" s="84"/>
      <c r="P29" s="84"/>
    </row>
    <row r="30" spans="1:20" s="8" customFormat="1" x14ac:dyDescent="0.2">
      <c r="A30" s="83"/>
      <c r="B30" s="84"/>
      <c r="C30" s="84"/>
      <c r="D30" s="84"/>
      <c r="E30" s="84"/>
      <c r="F30" s="84"/>
      <c r="G30" s="84"/>
      <c r="H30" s="84"/>
      <c r="I30" s="84"/>
      <c r="J30" s="84"/>
      <c r="K30" s="84"/>
      <c r="L30" s="84"/>
      <c r="M30" s="84"/>
      <c r="N30" s="84"/>
      <c r="O30" s="84"/>
      <c r="P30" s="84"/>
    </row>
    <row r="31" spans="1:20" s="8" customFormat="1" x14ac:dyDescent="0.2">
      <c r="A31" s="83"/>
      <c r="B31" s="84"/>
      <c r="C31" s="84"/>
      <c r="D31" s="84"/>
      <c r="E31" s="84"/>
      <c r="F31" s="84"/>
      <c r="G31" s="84"/>
      <c r="H31" s="84"/>
      <c r="I31" s="84"/>
      <c r="J31" s="84"/>
      <c r="K31" s="84"/>
      <c r="L31" s="84"/>
      <c r="M31" s="84"/>
      <c r="N31" s="84"/>
      <c r="O31" s="84"/>
      <c r="P31" s="84"/>
    </row>
    <row r="32" spans="1:20" s="8" customFormat="1" x14ac:dyDescent="0.2">
      <c r="A32" s="83"/>
      <c r="B32" s="84"/>
      <c r="C32" s="84"/>
      <c r="D32" s="84"/>
      <c r="E32" s="84"/>
      <c r="F32" s="84"/>
      <c r="G32" s="84"/>
      <c r="H32" s="84"/>
      <c r="I32" s="84"/>
      <c r="J32" s="84"/>
      <c r="K32" s="84"/>
      <c r="L32" s="84"/>
      <c r="M32" s="84"/>
      <c r="N32" s="84"/>
      <c r="O32" s="84"/>
      <c r="P32" s="84"/>
    </row>
    <row r="33" spans="1:16" s="8" customFormat="1" x14ac:dyDescent="0.2">
      <c r="A33" s="83"/>
      <c r="B33" s="84"/>
      <c r="C33" s="84"/>
      <c r="D33" s="84"/>
      <c r="E33" s="84"/>
      <c r="F33" s="84"/>
      <c r="G33" s="84"/>
      <c r="H33" s="84"/>
      <c r="I33" s="84"/>
      <c r="J33" s="84"/>
      <c r="K33" s="84"/>
      <c r="L33" s="84"/>
      <c r="M33" s="84"/>
      <c r="N33" s="84"/>
      <c r="O33" s="84"/>
      <c r="P33" s="84"/>
    </row>
    <row r="34" spans="1:16" s="8" customFormat="1" x14ac:dyDescent="0.2">
      <c r="A34" s="83"/>
      <c r="B34" s="84"/>
      <c r="C34" s="84"/>
      <c r="D34" s="84"/>
      <c r="E34" s="84"/>
      <c r="F34" s="84"/>
      <c r="G34" s="84"/>
      <c r="H34" s="84"/>
      <c r="I34" s="84"/>
      <c r="J34" s="84"/>
      <c r="K34" s="84"/>
      <c r="L34" s="84"/>
      <c r="M34" s="84"/>
      <c r="N34" s="84"/>
      <c r="O34" s="84"/>
      <c r="P34" s="84"/>
    </row>
    <row r="35" spans="1:16" s="8" customFormat="1" x14ac:dyDescent="0.2">
      <c r="A35" s="83"/>
      <c r="B35" s="84"/>
      <c r="C35" s="84"/>
      <c r="D35" s="84"/>
      <c r="E35" s="84"/>
      <c r="F35" s="84"/>
      <c r="G35" s="84"/>
      <c r="H35" s="84"/>
      <c r="I35" s="84"/>
      <c r="J35" s="84"/>
      <c r="K35" s="84"/>
      <c r="L35" s="84"/>
      <c r="M35" s="84"/>
      <c r="N35" s="84"/>
      <c r="O35" s="84"/>
      <c r="P35" s="84"/>
    </row>
    <row r="36" spans="1:16" s="8" customFormat="1" x14ac:dyDescent="0.2">
      <c r="A36" s="83"/>
      <c r="B36" s="84"/>
      <c r="C36" s="84"/>
      <c r="D36" s="84"/>
      <c r="E36" s="84"/>
      <c r="F36" s="84"/>
      <c r="G36" s="84"/>
      <c r="H36" s="84"/>
      <c r="I36" s="84"/>
      <c r="J36" s="84"/>
      <c r="K36" s="84"/>
      <c r="L36" s="84"/>
      <c r="M36" s="84"/>
      <c r="N36" s="84"/>
      <c r="O36" s="84"/>
      <c r="P36" s="84"/>
    </row>
    <row r="37" spans="1:16" s="8" customFormat="1" x14ac:dyDescent="0.2">
      <c r="A37" s="83"/>
      <c r="B37" s="84"/>
      <c r="C37" s="84"/>
      <c r="D37" s="84"/>
      <c r="E37" s="84"/>
      <c r="F37" s="84"/>
      <c r="G37" s="84"/>
      <c r="H37" s="84"/>
      <c r="I37" s="84"/>
      <c r="J37" s="84"/>
      <c r="K37" s="84"/>
      <c r="L37" s="84"/>
      <c r="M37" s="84"/>
      <c r="N37" s="84"/>
      <c r="O37" s="84"/>
      <c r="P37" s="84"/>
    </row>
    <row r="38" spans="1:16" s="8" customFormat="1" x14ac:dyDescent="0.2">
      <c r="A38" s="83"/>
      <c r="B38" s="84"/>
      <c r="C38" s="84"/>
      <c r="D38" s="84"/>
      <c r="E38" s="84"/>
      <c r="F38" s="84"/>
      <c r="G38" s="84"/>
      <c r="H38" s="84"/>
      <c r="I38" s="84"/>
      <c r="J38" s="84"/>
      <c r="K38" s="84"/>
      <c r="L38" s="84"/>
      <c r="M38" s="84"/>
      <c r="N38" s="84"/>
      <c r="O38" s="84"/>
      <c r="P38" s="84"/>
    </row>
    <row r="39" spans="1:16" s="8" customFormat="1" x14ac:dyDescent="0.2">
      <c r="A39" s="83"/>
      <c r="B39" s="84"/>
      <c r="C39" s="84"/>
      <c r="D39" s="84"/>
      <c r="E39" s="84"/>
      <c r="F39" s="84"/>
      <c r="G39" s="84"/>
      <c r="H39" s="84"/>
      <c r="I39" s="84"/>
      <c r="J39" s="84"/>
      <c r="K39" s="84"/>
      <c r="L39" s="84"/>
      <c r="M39" s="84"/>
      <c r="N39" s="84"/>
      <c r="O39" s="84"/>
      <c r="P39" s="84"/>
    </row>
    <row r="40" spans="1:16" s="8" customFormat="1" x14ac:dyDescent="0.2">
      <c r="A40" s="83"/>
      <c r="B40" s="84"/>
      <c r="C40" s="84"/>
      <c r="D40" s="84"/>
      <c r="E40" s="84"/>
      <c r="F40" s="84"/>
      <c r="G40" s="84"/>
      <c r="H40" s="84"/>
      <c r="I40" s="84"/>
      <c r="J40" s="84"/>
      <c r="K40" s="84"/>
      <c r="L40" s="84"/>
      <c r="M40" s="84"/>
      <c r="N40" s="84"/>
      <c r="O40" s="84"/>
      <c r="P40" s="84"/>
    </row>
    <row r="41" spans="1:16" s="8" customFormat="1" x14ac:dyDescent="0.2">
      <c r="A41" s="83"/>
      <c r="B41" s="84"/>
      <c r="C41" s="84"/>
      <c r="D41" s="84"/>
      <c r="E41" s="84"/>
      <c r="F41" s="84"/>
      <c r="G41" s="84"/>
      <c r="H41" s="84"/>
      <c r="I41" s="84"/>
      <c r="J41" s="84"/>
      <c r="K41" s="84"/>
      <c r="L41" s="84"/>
      <c r="M41" s="84"/>
      <c r="N41" s="84"/>
      <c r="O41" s="84"/>
      <c r="P41" s="84"/>
    </row>
    <row r="42" spans="1:16" s="8" customFormat="1" x14ac:dyDescent="0.2">
      <c r="A42" s="3"/>
      <c r="B42" s="3"/>
      <c r="C42" s="3"/>
      <c r="D42" s="3"/>
      <c r="E42" s="3"/>
      <c r="F42" s="3"/>
      <c r="G42" s="3"/>
      <c r="H42" s="3"/>
      <c r="I42" s="3"/>
      <c r="J42" s="3"/>
      <c r="K42" s="3"/>
      <c r="L42" s="3"/>
      <c r="M42" s="3"/>
      <c r="N42" s="3"/>
      <c r="O42" s="3"/>
      <c r="P42" s="3"/>
    </row>
    <row r="44" spans="1:16" x14ac:dyDescent="0.2">
      <c r="C44" s="86"/>
    </row>
    <row r="45" spans="1:16" x14ac:dyDescent="0.2">
      <c r="C45" s="86"/>
    </row>
    <row r="46" spans="1:16" x14ac:dyDescent="0.2">
      <c r="C46" s="86"/>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dimension ref="A1:Z35"/>
  <sheetViews>
    <sheetView showGridLines="0" zoomScaleNormal="100" workbookViewId="0"/>
  </sheetViews>
  <sheetFormatPr defaultRowHeight="12" x14ac:dyDescent="0.2"/>
  <cols>
    <col min="1" max="1" width="31.42578125" style="8" customWidth="1"/>
    <col min="2" max="13" width="8.5703125" style="8" customWidth="1"/>
    <col min="14" max="14" width="9.85546875" style="8" customWidth="1"/>
    <col min="15" max="16384" width="9.140625" style="8"/>
  </cols>
  <sheetData>
    <row r="1" spans="1:26" ht="15.75" x14ac:dyDescent="0.25">
      <c r="A1" s="182" t="s">
        <v>256</v>
      </c>
      <c r="B1" s="89"/>
      <c r="C1" s="89"/>
      <c r="D1" s="89"/>
      <c r="N1" s="183" t="str">
        <f>'3'!N1</f>
        <v>2019</v>
      </c>
    </row>
    <row r="2" spans="1:26" ht="6" customHeight="1" x14ac:dyDescent="0.2"/>
    <row r="3" spans="1:26" ht="12" customHeight="1" x14ac:dyDescent="0.2">
      <c r="A3" s="325"/>
      <c r="B3" s="330" t="s">
        <v>45</v>
      </c>
      <c r="C3" s="331"/>
      <c r="D3" s="332"/>
      <c r="E3" s="330" t="s">
        <v>46</v>
      </c>
      <c r="F3" s="331"/>
      <c r="G3" s="332"/>
      <c r="H3" s="330" t="s">
        <v>47</v>
      </c>
      <c r="I3" s="331"/>
      <c r="J3" s="332"/>
      <c r="K3" s="330" t="s">
        <v>48</v>
      </c>
      <c r="L3" s="331"/>
      <c r="M3" s="332"/>
      <c r="N3" s="324" t="s">
        <v>7</v>
      </c>
    </row>
    <row r="4" spans="1:26" x14ac:dyDescent="0.2">
      <c r="A4" s="340"/>
      <c r="B4" s="191" t="s">
        <v>8</v>
      </c>
      <c r="C4" s="188" t="s">
        <v>9</v>
      </c>
      <c r="D4" s="207" t="s">
        <v>10</v>
      </c>
      <c r="E4" s="191" t="s">
        <v>11</v>
      </c>
      <c r="F4" s="188" t="s">
        <v>12</v>
      </c>
      <c r="G4" s="207" t="s">
        <v>13</v>
      </c>
      <c r="H4" s="191" t="s">
        <v>14</v>
      </c>
      <c r="I4" s="188" t="s">
        <v>15</v>
      </c>
      <c r="J4" s="207" t="s">
        <v>16</v>
      </c>
      <c r="K4" s="191" t="s">
        <v>17</v>
      </c>
      <c r="L4" s="188" t="s">
        <v>18</v>
      </c>
      <c r="M4" s="207" t="s">
        <v>19</v>
      </c>
      <c r="N4" s="321"/>
    </row>
    <row r="5" spans="1:26" x14ac:dyDescent="0.2">
      <c r="A5" s="214" t="s">
        <v>80</v>
      </c>
      <c r="B5" s="206">
        <f>SUM(B6:B13)</f>
        <v>8714.3888800000004</v>
      </c>
      <c r="C5" s="205">
        <f t="shared" ref="C5:M5" si="0">SUM(C6:C13)</f>
        <v>6699.9284040000002</v>
      </c>
      <c r="D5" s="174">
        <f t="shared" si="0"/>
        <v>5527.5597629999993</v>
      </c>
      <c r="E5" s="206">
        <f t="shared" si="0"/>
        <v>3798.4192719999992</v>
      </c>
      <c r="F5" s="205">
        <f t="shared" si="0"/>
        <v>3270.7431569999999</v>
      </c>
      <c r="G5" s="174">
        <f t="shared" si="0"/>
        <v>1408.2305799999997</v>
      </c>
      <c r="H5" s="206">
        <f t="shared" si="0"/>
        <v>1269.017059</v>
      </c>
      <c r="I5" s="205">
        <f t="shared" si="0"/>
        <v>1366.4217990000002</v>
      </c>
      <c r="J5" s="174">
        <f t="shared" si="0"/>
        <v>2067.2313389999999</v>
      </c>
      <c r="K5" s="206">
        <f t="shared" si="0"/>
        <v>3903.6361420000007</v>
      </c>
      <c r="L5" s="205">
        <f t="shared" si="0"/>
        <v>5316.8625509999993</v>
      </c>
      <c r="M5" s="174">
        <f t="shared" si="0"/>
        <v>6758.3006710000009</v>
      </c>
      <c r="N5" s="206">
        <f t="shared" ref="N5" si="1">SUM(N6:N13)</f>
        <v>50100.739617000007</v>
      </c>
    </row>
    <row r="6" spans="1:26" x14ac:dyDescent="0.2">
      <c r="A6" s="223" t="s">
        <v>67</v>
      </c>
      <c r="B6" s="197">
        <v>22.308</v>
      </c>
      <c r="C6" s="203">
        <v>2.968</v>
      </c>
      <c r="D6" s="179">
        <v>15.95786</v>
      </c>
      <c r="E6" s="197">
        <v>27.834520000000001</v>
      </c>
      <c r="F6" s="203">
        <v>11.5898</v>
      </c>
      <c r="G6" s="179">
        <v>3.8843200000000002</v>
      </c>
      <c r="H6" s="197">
        <v>4.6950500000000002</v>
      </c>
      <c r="I6" s="203">
        <v>0.66652</v>
      </c>
      <c r="J6" s="179">
        <v>8.6322600000000005</v>
      </c>
      <c r="K6" s="197">
        <v>43.720369999999996</v>
      </c>
      <c r="L6" s="203">
        <v>59.974449999999997</v>
      </c>
      <c r="M6" s="179">
        <v>66.544890000000009</v>
      </c>
      <c r="N6" s="219">
        <f>SUM(B6:M6)</f>
        <v>268.77603999999997</v>
      </c>
      <c r="O6" s="12"/>
      <c r="T6" s="149"/>
    </row>
    <row r="7" spans="1:26" x14ac:dyDescent="0.2">
      <c r="A7" s="223" t="s">
        <v>68</v>
      </c>
      <c r="B7" s="198">
        <v>1952.7864090000003</v>
      </c>
      <c r="C7" s="196">
        <v>1340.238928</v>
      </c>
      <c r="D7" s="177">
        <v>1074.9239829999999</v>
      </c>
      <c r="E7" s="198">
        <v>649.09915699999999</v>
      </c>
      <c r="F7" s="196">
        <v>512.19216699999993</v>
      </c>
      <c r="G7" s="177">
        <v>261.88391599999994</v>
      </c>
      <c r="H7" s="198">
        <v>241.82125900000003</v>
      </c>
      <c r="I7" s="196">
        <v>243.748288</v>
      </c>
      <c r="J7" s="177">
        <v>313.16684500000002</v>
      </c>
      <c r="K7" s="198">
        <v>696.24345999999991</v>
      </c>
      <c r="L7" s="196">
        <v>925.44395100000008</v>
      </c>
      <c r="M7" s="177">
        <v>1287.8404750000002</v>
      </c>
      <c r="N7" s="219">
        <f t="shared" ref="N7:N13" si="2">SUM(B7:M7)</f>
        <v>9499.3888379999989</v>
      </c>
      <c r="O7" s="12"/>
      <c r="T7" s="149"/>
    </row>
    <row r="8" spans="1:26" x14ac:dyDescent="0.2">
      <c r="A8" s="223" t="s">
        <v>69</v>
      </c>
      <c r="B8" s="198">
        <v>31.892201</v>
      </c>
      <c r="C8" s="196">
        <v>32.527121000000001</v>
      </c>
      <c r="D8" s="177">
        <v>28.052679999999999</v>
      </c>
      <c r="E8" s="198">
        <v>0.67917499999999997</v>
      </c>
      <c r="F8" s="196">
        <v>0</v>
      </c>
      <c r="G8" s="177">
        <v>0</v>
      </c>
      <c r="H8" s="198">
        <v>0</v>
      </c>
      <c r="I8" s="196">
        <v>0</v>
      </c>
      <c r="J8" s="177">
        <v>2.1342399999999997</v>
      </c>
      <c r="K8" s="198">
        <v>11.460023999999999</v>
      </c>
      <c r="L8" s="196">
        <v>38.555418000000003</v>
      </c>
      <c r="M8" s="177">
        <v>52.011212</v>
      </c>
      <c r="N8" s="219">
        <f t="shared" si="2"/>
        <v>197.312071</v>
      </c>
      <c r="O8" s="12"/>
      <c r="T8" s="149"/>
    </row>
    <row r="9" spans="1:26" x14ac:dyDescent="0.2">
      <c r="A9" s="223" t="s">
        <v>70</v>
      </c>
      <c r="B9" s="198">
        <v>633.50736099999995</v>
      </c>
      <c r="C9" s="196">
        <v>516.460826</v>
      </c>
      <c r="D9" s="177">
        <v>418.90484299999991</v>
      </c>
      <c r="E9" s="198">
        <v>302.84639099999998</v>
      </c>
      <c r="F9" s="196">
        <v>301.17046000000005</v>
      </c>
      <c r="G9" s="177">
        <v>85.791540999999995</v>
      </c>
      <c r="H9" s="198">
        <v>135.20172199999999</v>
      </c>
      <c r="I9" s="196">
        <v>129.80651899999998</v>
      </c>
      <c r="J9" s="177">
        <v>200.30869700000002</v>
      </c>
      <c r="K9" s="198">
        <v>321.90911799999992</v>
      </c>
      <c r="L9" s="196">
        <v>364.05457500000006</v>
      </c>
      <c r="M9" s="177">
        <v>511.867549</v>
      </c>
      <c r="N9" s="219">
        <f t="shared" si="2"/>
        <v>3921.8296020000002</v>
      </c>
      <c r="O9" s="12"/>
      <c r="P9" s="90"/>
      <c r="Q9" s="90"/>
      <c r="R9" s="90"/>
      <c r="S9" s="90"/>
      <c r="T9" s="149"/>
    </row>
    <row r="10" spans="1:26" x14ac:dyDescent="0.2">
      <c r="A10" s="185" t="s">
        <v>71</v>
      </c>
      <c r="B10" s="198">
        <v>6073.0342090000013</v>
      </c>
      <c r="C10" s="196">
        <v>4807.0048290000004</v>
      </c>
      <c r="D10" s="177">
        <v>3989.0675970000002</v>
      </c>
      <c r="E10" s="198">
        <v>2817.561228999999</v>
      </c>
      <c r="F10" s="196">
        <v>2445.53883</v>
      </c>
      <c r="G10" s="177">
        <v>1056.5052029999997</v>
      </c>
      <c r="H10" s="198">
        <v>887.13718799999992</v>
      </c>
      <c r="I10" s="196">
        <v>991.95772200000033</v>
      </c>
      <c r="J10" s="177">
        <v>1542.6650869999999</v>
      </c>
      <c r="K10" s="198">
        <v>2829.8505000000009</v>
      </c>
      <c r="L10" s="196">
        <v>3928.2310469999989</v>
      </c>
      <c r="M10" s="177">
        <v>4839.3091150000009</v>
      </c>
      <c r="N10" s="219">
        <f t="shared" si="2"/>
        <v>36207.862556000007</v>
      </c>
      <c r="O10" s="12"/>
      <c r="P10" s="90"/>
      <c r="Q10" s="90"/>
      <c r="R10" s="90"/>
      <c r="S10" s="90"/>
      <c r="T10" s="149"/>
    </row>
    <row r="11" spans="1:26" x14ac:dyDescent="0.2">
      <c r="A11" s="185" t="s">
        <v>72</v>
      </c>
      <c r="B11" s="198">
        <v>0.86070000000000002</v>
      </c>
      <c r="C11" s="196">
        <v>0.72870000000000001</v>
      </c>
      <c r="D11" s="177">
        <v>0.65279999999999994</v>
      </c>
      <c r="E11" s="198">
        <v>0.39879999999999999</v>
      </c>
      <c r="F11" s="196">
        <v>0.25190000000000001</v>
      </c>
      <c r="G11" s="177">
        <v>0.1656</v>
      </c>
      <c r="H11" s="198">
        <v>0.16184000000000001</v>
      </c>
      <c r="I11" s="196">
        <v>0.24274999999999999</v>
      </c>
      <c r="J11" s="177">
        <v>0.32421</v>
      </c>
      <c r="K11" s="198">
        <v>0.45267000000000002</v>
      </c>
      <c r="L11" s="196">
        <v>0.60311000000000003</v>
      </c>
      <c r="M11" s="177">
        <v>0.72742999999999991</v>
      </c>
      <c r="N11" s="219">
        <f t="shared" si="2"/>
        <v>5.5705100000000005</v>
      </c>
      <c r="O11" s="12"/>
      <c r="P11" s="90"/>
      <c r="Q11" s="90"/>
      <c r="R11" s="90"/>
      <c r="S11" s="90"/>
      <c r="T11" s="149"/>
    </row>
    <row r="12" spans="1:26" x14ac:dyDescent="0.2">
      <c r="A12" s="185" t="s">
        <v>73</v>
      </c>
      <c r="B12" s="198">
        <v>0</v>
      </c>
      <c r="C12" s="196">
        <v>0</v>
      </c>
      <c r="D12" s="177">
        <v>0</v>
      </c>
      <c r="E12" s="198">
        <v>0</v>
      </c>
      <c r="F12" s="196">
        <v>0</v>
      </c>
      <c r="G12" s="177">
        <v>0</v>
      </c>
      <c r="H12" s="198">
        <v>0</v>
      </c>
      <c r="I12" s="196">
        <v>0</v>
      </c>
      <c r="J12" s="177">
        <v>0</v>
      </c>
      <c r="K12" s="198">
        <v>0</v>
      </c>
      <c r="L12" s="196">
        <v>0</v>
      </c>
      <c r="M12" s="177">
        <v>0</v>
      </c>
      <c r="N12" s="219">
        <f t="shared" si="2"/>
        <v>0</v>
      </c>
      <c r="O12" s="12"/>
      <c r="P12" s="90"/>
      <c r="Q12" s="90"/>
      <c r="R12" s="90"/>
      <c r="S12" s="90"/>
      <c r="T12" s="149"/>
    </row>
    <row r="13" spans="1:26" x14ac:dyDescent="0.2">
      <c r="A13" s="185" t="s">
        <v>74</v>
      </c>
      <c r="B13" s="197">
        <v>0</v>
      </c>
      <c r="C13" s="203">
        <v>0</v>
      </c>
      <c r="D13" s="179">
        <v>0</v>
      </c>
      <c r="E13" s="197">
        <v>0</v>
      </c>
      <c r="F13" s="203">
        <v>0</v>
      </c>
      <c r="G13" s="179">
        <v>0</v>
      </c>
      <c r="H13" s="197">
        <v>0</v>
      </c>
      <c r="I13" s="203">
        <v>0</v>
      </c>
      <c r="J13" s="179">
        <v>0</v>
      </c>
      <c r="K13" s="197">
        <v>0</v>
      </c>
      <c r="L13" s="203">
        <v>0</v>
      </c>
      <c r="M13" s="179">
        <v>0</v>
      </c>
      <c r="N13" s="219">
        <f t="shared" si="2"/>
        <v>0</v>
      </c>
      <c r="O13" s="12"/>
      <c r="P13" s="90"/>
      <c r="Q13" s="90"/>
      <c r="R13" s="90"/>
      <c r="S13" s="90"/>
      <c r="T13" s="149"/>
    </row>
    <row r="14" spans="1:26" x14ac:dyDescent="0.2">
      <c r="A14" s="220" t="s">
        <v>82</v>
      </c>
      <c r="B14" s="206">
        <f t="shared" ref="B14:M14" si="3">SUM(B15:B21)</f>
        <v>794.31843600000002</v>
      </c>
      <c r="C14" s="205">
        <f t="shared" si="3"/>
        <v>652.58594600000015</v>
      </c>
      <c r="D14" s="174">
        <f t="shared" si="3"/>
        <v>670.50189699999999</v>
      </c>
      <c r="E14" s="206">
        <f t="shared" si="3"/>
        <v>530.51532099999997</v>
      </c>
      <c r="F14" s="205">
        <f t="shared" si="3"/>
        <v>503.86346500000002</v>
      </c>
      <c r="G14" s="174">
        <f t="shared" si="3"/>
        <v>269.19003799999996</v>
      </c>
      <c r="H14" s="206">
        <f t="shared" si="3"/>
        <v>262.44780899999995</v>
      </c>
      <c r="I14" s="205">
        <f t="shared" si="3"/>
        <v>291.78938500000004</v>
      </c>
      <c r="J14" s="174">
        <f t="shared" si="3"/>
        <v>361.80188499999991</v>
      </c>
      <c r="K14" s="206">
        <f t="shared" si="3"/>
        <v>562.00562599999989</v>
      </c>
      <c r="L14" s="205">
        <f t="shared" si="3"/>
        <v>724.59459800000002</v>
      </c>
      <c r="M14" s="174">
        <f t="shared" si="3"/>
        <v>867.33950500000003</v>
      </c>
      <c r="N14" s="206">
        <f>SUM(N15:N21)</f>
        <v>6490.9539109999987</v>
      </c>
    </row>
    <row r="15" spans="1:26" x14ac:dyDescent="0.2">
      <c r="A15" s="223" t="s">
        <v>20</v>
      </c>
      <c r="B15" s="197">
        <v>78.965601155599686</v>
      </c>
      <c r="C15" s="203">
        <v>73.607455907781144</v>
      </c>
      <c r="D15" s="179">
        <v>60.323882566414859</v>
      </c>
      <c r="E15" s="197">
        <v>48.272876458247204</v>
      </c>
      <c r="F15" s="203">
        <v>36.589850999999996</v>
      </c>
      <c r="G15" s="179">
        <v>12.013292999999999</v>
      </c>
      <c r="H15" s="197">
        <v>12.473271</v>
      </c>
      <c r="I15" s="203">
        <v>10.819338000000002</v>
      </c>
      <c r="J15" s="179">
        <v>25.486112000000002</v>
      </c>
      <c r="K15" s="197">
        <v>59.383108026743272</v>
      </c>
      <c r="L15" s="203">
        <v>82.408462307761795</v>
      </c>
      <c r="M15" s="179">
        <v>88.417616500154963</v>
      </c>
      <c r="N15" s="219">
        <f>SUM(B15:M15)</f>
        <v>588.76086792270291</v>
      </c>
      <c r="O15" s="12"/>
      <c r="T15" s="149"/>
      <c r="U15" s="90"/>
      <c r="V15" s="90"/>
      <c r="W15" s="90"/>
      <c r="X15" s="90"/>
      <c r="Y15" s="90"/>
      <c r="Z15" s="90"/>
    </row>
    <row r="16" spans="1:26" x14ac:dyDescent="0.2">
      <c r="A16" s="223" t="s">
        <v>44</v>
      </c>
      <c r="B16" s="198">
        <v>78.185310000000001</v>
      </c>
      <c r="C16" s="209">
        <v>71.369070000000008</v>
      </c>
      <c r="D16" s="177">
        <v>75.069649999999996</v>
      </c>
      <c r="E16" s="197">
        <v>64.304050000000004</v>
      </c>
      <c r="F16" s="209">
        <v>62.750809999999994</v>
      </c>
      <c r="G16" s="177">
        <v>57.142809999999997</v>
      </c>
      <c r="H16" s="197">
        <v>54.453519999999997</v>
      </c>
      <c r="I16" s="209">
        <v>61.912889999999997</v>
      </c>
      <c r="J16" s="177">
        <v>61.368449999999996</v>
      </c>
      <c r="K16" s="197">
        <v>51.412939999999999</v>
      </c>
      <c r="L16" s="209">
        <v>68.812210000000007</v>
      </c>
      <c r="M16" s="177">
        <v>81.031240000000011</v>
      </c>
      <c r="N16" s="219">
        <f t="shared" ref="N16:N21" si="4">SUM(B16:M16)</f>
        <v>787.81295000000011</v>
      </c>
      <c r="O16" s="12"/>
      <c r="T16" s="149"/>
      <c r="U16" s="90"/>
      <c r="V16" s="90"/>
      <c r="W16" s="90"/>
      <c r="X16" s="90"/>
      <c r="Y16" s="90"/>
      <c r="Z16" s="90"/>
    </row>
    <row r="17" spans="1:26" x14ac:dyDescent="0.2">
      <c r="A17" s="223" t="s">
        <v>21</v>
      </c>
      <c r="B17" s="198">
        <v>0</v>
      </c>
      <c r="C17" s="209">
        <v>0</v>
      </c>
      <c r="D17" s="177">
        <v>0</v>
      </c>
      <c r="E17" s="197">
        <v>0</v>
      </c>
      <c r="F17" s="209">
        <v>0</v>
      </c>
      <c r="G17" s="177">
        <v>0</v>
      </c>
      <c r="H17" s="197">
        <v>0</v>
      </c>
      <c r="I17" s="209">
        <v>0</v>
      </c>
      <c r="J17" s="177">
        <v>0</v>
      </c>
      <c r="K17" s="197">
        <v>0</v>
      </c>
      <c r="L17" s="209">
        <v>0</v>
      </c>
      <c r="M17" s="177">
        <v>0</v>
      </c>
      <c r="N17" s="219">
        <f t="shared" si="4"/>
        <v>0</v>
      </c>
      <c r="O17" s="12"/>
      <c r="T17" s="149"/>
      <c r="U17" s="90"/>
      <c r="V17" s="90"/>
      <c r="W17" s="90"/>
      <c r="X17" s="90"/>
      <c r="Y17" s="90"/>
      <c r="Z17" s="90"/>
    </row>
    <row r="18" spans="1:26" x14ac:dyDescent="0.2">
      <c r="A18" s="223" t="s">
        <v>22</v>
      </c>
      <c r="B18" s="198">
        <v>0</v>
      </c>
      <c r="C18" s="209">
        <v>0</v>
      </c>
      <c r="D18" s="177">
        <v>0</v>
      </c>
      <c r="E18" s="197">
        <v>0</v>
      </c>
      <c r="F18" s="209">
        <v>0</v>
      </c>
      <c r="G18" s="177">
        <v>0</v>
      </c>
      <c r="H18" s="197">
        <v>0</v>
      </c>
      <c r="I18" s="209">
        <v>0</v>
      </c>
      <c r="J18" s="177">
        <v>0</v>
      </c>
      <c r="K18" s="197">
        <v>0</v>
      </c>
      <c r="L18" s="209">
        <v>0</v>
      </c>
      <c r="M18" s="177">
        <v>0</v>
      </c>
      <c r="N18" s="219">
        <f t="shared" si="4"/>
        <v>0</v>
      </c>
      <c r="O18" s="12"/>
      <c r="T18" s="149"/>
      <c r="U18" s="90"/>
      <c r="V18" s="90"/>
      <c r="W18" s="90"/>
      <c r="X18" s="90"/>
      <c r="Y18" s="90"/>
      <c r="Z18" s="90"/>
    </row>
    <row r="19" spans="1:26" x14ac:dyDescent="0.2">
      <c r="A19" s="223" t="s">
        <v>23</v>
      </c>
      <c r="B19" s="198">
        <v>0.03</v>
      </c>
      <c r="C19" s="209">
        <v>0</v>
      </c>
      <c r="D19" s="177">
        <v>0</v>
      </c>
      <c r="E19" s="197">
        <v>0</v>
      </c>
      <c r="F19" s="209">
        <v>0.49924099999999999</v>
      </c>
      <c r="G19" s="177">
        <v>0</v>
      </c>
      <c r="H19" s="197">
        <v>0</v>
      </c>
      <c r="I19" s="209">
        <v>0</v>
      </c>
      <c r="J19" s="177">
        <v>0</v>
      </c>
      <c r="K19" s="197">
        <v>0</v>
      </c>
      <c r="L19" s="209">
        <v>0</v>
      </c>
      <c r="M19" s="177">
        <v>0</v>
      </c>
      <c r="N19" s="219">
        <f t="shared" si="4"/>
        <v>0.52924099999999996</v>
      </c>
      <c r="O19" s="12"/>
      <c r="T19" s="149"/>
    </row>
    <row r="20" spans="1:26" x14ac:dyDescent="0.2">
      <c r="A20" s="223" t="s">
        <v>24</v>
      </c>
      <c r="B20" s="198">
        <v>569.88279184440034</v>
      </c>
      <c r="C20" s="209">
        <v>453.51505009221893</v>
      </c>
      <c r="D20" s="177">
        <v>488.6356824335852</v>
      </c>
      <c r="E20" s="197">
        <v>387.23343354175279</v>
      </c>
      <c r="F20" s="209">
        <v>383.21529200000003</v>
      </c>
      <c r="G20" s="177">
        <v>190.52176800000001</v>
      </c>
      <c r="H20" s="197">
        <v>188.17099199999996</v>
      </c>
      <c r="I20" s="209">
        <v>208.94319900000002</v>
      </c>
      <c r="J20" s="177">
        <v>260.34428899999995</v>
      </c>
      <c r="K20" s="197">
        <v>422.77801197325658</v>
      </c>
      <c r="L20" s="209">
        <v>526.43168369223827</v>
      </c>
      <c r="M20" s="177">
        <v>650.21104249984501</v>
      </c>
      <c r="N20" s="219">
        <f t="shared" si="4"/>
        <v>4729.8832360772958</v>
      </c>
      <c r="O20" s="12"/>
      <c r="T20" s="149"/>
    </row>
    <row r="21" spans="1:26" x14ac:dyDescent="0.2">
      <c r="A21" s="185" t="s">
        <v>125</v>
      </c>
      <c r="B21" s="197">
        <v>67.254733000000002</v>
      </c>
      <c r="C21" s="203">
        <v>54.094369999999998</v>
      </c>
      <c r="D21" s="179">
        <v>46.472681999999999</v>
      </c>
      <c r="E21" s="197">
        <v>30.704961000000001</v>
      </c>
      <c r="F21" s="203">
        <v>20.808271000000001</v>
      </c>
      <c r="G21" s="179">
        <v>9.5121669999999998</v>
      </c>
      <c r="H21" s="197">
        <v>7.3500259999999997</v>
      </c>
      <c r="I21" s="203">
        <v>10.113957999999998</v>
      </c>
      <c r="J21" s="179">
        <v>14.603033999999999</v>
      </c>
      <c r="K21" s="197">
        <v>28.431566</v>
      </c>
      <c r="L21" s="203">
        <v>46.942242000000007</v>
      </c>
      <c r="M21" s="179">
        <v>47.679606</v>
      </c>
      <c r="N21" s="219">
        <f t="shared" si="4"/>
        <v>383.96761599999996</v>
      </c>
      <c r="O21" s="12"/>
      <c r="T21" s="149"/>
    </row>
    <row r="22" spans="1:26" x14ac:dyDescent="0.2">
      <c r="A22" s="220" t="s">
        <v>81</v>
      </c>
      <c r="B22" s="206">
        <f t="shared" ref="B22:N22" si="5">SUM(B23:B25)</f>
        <v>66.885102999999987</v>
      </c>
      <c r="C22" s="205">
        <f t="shared" si="5"/>
        <v>57.573044000000017</v>
      </c>
      <c r="D22" s="174">
        <f t="shared" si="5"/>
        <v>56.767586999999992</v>
      </c>
      <c r="E22" s="206">
        <f t="shared" si="5"/>
        <v>46.317765999999999</v>
      </c>
      <c r="F22" s="205">
        <f t="shared" si="5"/>
        <v>41.633412000000007</v>
      </c>
      <c r="G22" s="174">
        <f t="shared" si="5"/>
        <v>26.371650000000002</v>
      </c>
      <c r="H22" s="206">
        <f t="shared" si="5"/>
        <v>26.122696999999995</v>
      </c>
      <c r="I22" s="205">
        <f t="shared" si="5"/>
        <v>25.854942999999999</v>
      </c>
      <c r="J22" s="174">
        <f t="shared" si="5"/>
        <v>31.909328999999996</v>
      </c>
      <c r="K22" s="206">
        <f t="shared" si="5"/>
        <v>46.39000699999999</v>
      </c>
      <c r="L22" s="205">
        <f t="shared" si="5"/>
        <v>53.115822999999999</v>
      </c>
      <c r="M22" s="174">
        <f t="shared" si="5"/>
        <v>58.908233000000017</v>
      </c>
      <c r="N22" s="206">
        <f t="shared" si="5"/>
        <v>537.84959400000002</v>
      </c>
      <c r="O22" s="90"/>
      <c r="P22" s="90"/>
      <c r="Q22" s="90"/>
      <c r="R22" s="90"/>
      <c r="S22" s="90"/>
      <c r="T22" s="90"/>
    </row>
    <row r="23" spans="1:26" x14ac:dyDescent="0.2">
      <c r="A23" s="185" t="s">
        <v>27</v>
      </c>
      <c r="B23" s="197">
        <v>4.2320000000000002</v>
      </c>
      <c r="C23" s="203">
        <v>3.681</v>
      </c>
      <c r="D23" s="179">
        <v>3.8769999999999998</v>
      </c>
      <c r="E23" s="197">
        <v>2.931</v>
      </c>
      <c r="F23" s="203">
        <v>2.5270000000000001</v>
      </c>
      <c r="G23" s="179">
        <v>2.9990000000000001</v>
      </c>
      <c r="H23" s="197">
        <v>2.7130000000000001</v>
      </c>
      <c r="I23" s="203">
        <v>2.5939999999999999</v>
      </c>
      <c r="J23" s="179">
        <v>3.4249999999999998</v>
      </c>
      <c r="K23" s="197">
        <v>4.6340000000000003</v>
      </c>
      <c r="L23" s="203">
        <v>3.7240000000000002</v>
      </c>
      <c r="M23" s="179">
        <v>4.0890000000000004</v>
      </c>
      <c r="N23" s="219">
        <f>SUM(B23:M23)</f>
        <v>41.426000000000002</v>
      </c>
      <c r="O23" s="134"/>
      <c r="P23" s="90"/>
      <c r="Q23" s="90"/>
      <c r="R23" s="90"/>
      <c r="S23" s="90"/>
      <c r="T23" s="149"/>
    </row>
    <row r="24" spans="1:26" x14ac:dyDescent="0.2">
      <c r="A24" s="185" t="s">
        <v>28</v>
      </c>
      <c r="B24" s="198">
        <v>0.34</v>
      </c>
      <c r="C24" s="196">
        <v>0.315</v>
      </c>
      <c r="D24" s="177">
        <v>0.33400000000000002</v>
      </c>
      <c r="E24" s="197">
        <v>0.32865</v>
      </c>
      <c r="F24" s="209">
        <v>0.34405000000000002</v>
      </c>
      <c r="G24" s="177">
        <v>0.21603999999999998</v>
      </c>
      <c r="H24" s="197">
        <v>8.500400000000001E-2</v>
      </c>
      <c r="I24" s="209">
        <v>1.0020000000000001E-3</v>
      </c>
      <c r="J24" s="177">
        <v>0.01</v>
      </c>
      <c r="K24" s="197">
        <v>1.111E-3</v>
      </c>
      <c r="L24" s="209">
        <v>0.162137</v>
      </c>
      <c r="M24" s="177">
        <v>0.38867599999999997</v>
      </c>
      <c r="N24" s="219">
        <f t="shared" ref="N24:N25" si="6">SUM(B24:M24)</f>
        <v>2.5256699999999999</v>
      </c>
      <c r="O24" s="134"/>
      <c r="P24" s="90"/>
      <c r="Q24" s="90"/>
      <c r="R24" s="90"/>
      <c r="S24" s="90"/>
      <c r="T24" s="149"/>
    </row>
    <row r="25" spans="1:26" x14ac:dyDescent="0.2">
      <c r="A25" s="185" t="s">
        <v>29</v>
      </c>
      <c r="B25" s="197">
        <v>62.313102999999991</v>
      </c>
      <c r="C25" s="203">
        <v>53.577044000000015</v>
      </c>
      <c r="D25" s="179">
        <v>52.556586999999993</v>
      </c>
      <c r="E25" s="197">
        <v>43.058115999999998</v>
      </c>
      <c r="F25" s="203">
        <v>38.76236200000001</v>
      </c>
      <c r="G25" s="179">
        <v>23.156610000000001</v>
      </c>
      <c r="H25" s="197">
        <v>23.324692999999996</v>
      </c>
      <c r="I25" s="203">
        <v>23.259940999999998</v>
      </c>
      <c r="J25" s="179">
        <v>28.474328999999997</v>
      </c>
      <c r="K25" s="197">
        <v>41.754895999999988</v>
      </c>
      <c r="L25" s="203">
        <v>49.229686000000001</v>
      </c>
      <c r="M25" s="179">
        <v>54.430557000000015</v>
      </c>
      <c r="N25" s="219">
        <f t="shared" si="6"/>
        <v>493.89792400000005</v>
      </c>
      <c r="O25" s="134"/>
      <c r="P25" s="90"/>
      <c r="Q25" s="90"/>
      <c r="R25" s="90"/>
      <c r="S25" s="90"/>
      <c r="T25" s="149"/>
    </row>
    <row r="26" spans="1:26" x14ac:dyDescent="0.2">
      <c r="A26" s="29"/>
      <c r="B26" s="5"/>
      <c r="C26" s="5"/>
      <c r="D26" s="5"/>
      <c r="E26" s="5"/>
      <c r="F26" s="5"/>
      <c r="G26" s="5"/>
      <c r="H26" s="5"/>
      <c r="I26" s="5"/>
      <c r="J26" s="5"/>
      <c r="K26" s="5"/>
      <c r="L26" s="5"/>
      <c r="M26" s="5"/>
      <c r="N26" s="4" t="s">
        <v>79</v>
      </c>
      <c r="O26" s="91"/>
      <c r="P26" s="91"/>
      <c r="Q26" s="91"/>
      <c r="R26" s="91"/>
      <c r="S26" s="91"/>
      <c r="T26" s="91"/>
    </row>
    <row r="27" spans="1:26" x14ac:dyDescent="0.2">
      <c r="A27" s="11"/>
      <c r="B27" s="11"/>
      <c r="C27" s="11"/>
      <c r="D27" s="11"/>
      <c r="E27" s="11"/>
      <c r="F27" s="11"/>
      <c r="G27" s="11"/>
      <c r="H27" s="11"/>
      <c r="I27" s="11"/>
      <c r="J27" s="11"/>
    </row>
    <row r="28" spans="1:26" x14ac:dyDescent="0.2">
      <c r="A28" s="11"/>
      <c r="B28" s="11"/>
      <c r="C28" s="11"/>
      <c r="D28" s="11"/>
      <c r="E28" s="11"/>
      <c r="F28" s="11"/>
      <c r="G28" s="11"/>
      <c r="H28" s="11"/>
      <c r="I28" s="11"/>
      <c r="J28" s="11"/>
    </row>
    <row r="29" spans="1:26" x14ac:dyDescent="0.2">
      <c r="A29" s="11"/>
      <c r="B29" s="11"/>
      <c r="C29" s="11"/>
      <c r="D29" s="11"/>
      <c r="E29" s="11"/>
      <c r="F29" s="11"/>
      <c r="G29" s="11"/>
      <c r="H29" s="11"/>
      <c r="I29" s="11"/>
      <c r="J29" s="11"/>
    </row>
    <row r="30" spans="1:26" x14ac:dyDescent="0.2">
      <c r="A30" s="11"/>
      <c r="B30" s="11"/>
      <c r="C30" s="11"/>
      <c r="D30" s="11"/>
      <c r="E30" s="11"/>
      <c r="F30" s="11"/>
      <c r="G30" s="11"/>
      <c r="H30" s="11"/>
      <c r="I30" s="11"/>
      <c r="J30" s="11"/>
    </row>
    <row r="31" spans="1:26" x14ac:dyDescent="0.2">
      <c r="A31" s="11"/>
      <c r="B31" s="11"/>
      <c r="C31" s="11"/>
      <c r="D31" s="11"/>
      <c r="E31" s="11"/>
      <c r="F31" s="11"/>
      <c r="G31" s="11"/>
      <c r="H31" s="11"/>
      <c r="I31" s="11"/>
      <c r="J31" s="11"/>
    </row>
    <row r="32" spans="1:26" x14ac:dyDescent="0.2">
      <c r="A32" s="11"/>
      <c r="B32" s="11"/>
      <c r="C32" s="11"/>
      <c r="D32" s="11"/>
      <c r="E32" s="11"/>
      <c r="F32" s="11"/>
      <c r="G32" s="11"/>
      <c r="H32" s="11"/>
      <c r="I32" s="11"/>
      <c r="J32" s="11"/>
    </row>
    <row r="33" spans="1:10" x14ac:dyDescent="0.2">
      <c r="A33" s="11"/>
      <c r="B33" s="11"/>
      <c r="C33" s="11"/>
      <c r="D33" s="11"/>
      <c r="E33" s="11"/>
      <c r="F33" s="11"/>
      <c r="G33" s="11"/>
      <c r="H33" s="11"/>
      <c r="I33" s="11"/>
      <c r="J33" s="11"/>
    </row>
    <row r="34" spans="1:10" x14ac:dyDescent="0.2">
      <c r="A34" s="11"/>
      <c r="B34" s="11"/>
      <c r="C34" s="11"/>
      <c r="D34" s="11"/>
      <c r="E34" s="11"/>
      <c r="F34" s="11"/>
      <c r="G34" s="11"/>
      <c r="H34" s="11"/>
      <c r="I34" s="11"/>
      <c r="J34" s="11"/>
    </row>
    <row r="35" spans="1:10" x14ac:dyDescent="0.2">
      <c r="A35" s="90"/>
      <c r="B35" s="90"/>
      <c r="C35" s="90"/>
      <c r="D35" s="90"/>
      <c r="E35" s="90"/>
      <c r="F35" s="90"/>
      <c r="G35" s="90"/>
      <c r="H35" s="90"/>
      <c r="I35" s="90"/>
      <c r="J35" s="90"/>
    </row>
  </sheetData>
  <mergeCells count="6">
    <mergeCell ref="N3:N4"/>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T36"/>
  <sheetViews>
    <sheetView showGridLines="0" zoomScaleNormal="100" workbookViewId="0"/>
  </sheetViews>
  <sheetFormatPr defaultRowHeight="12" x14ac:dyDescent="0.2"/>
  <cols>
    <col min="1" max="1" width="24" style="8" customWidth="1"/>
    <col min="2" max="13" width="10" style="8" customWidth="1"/>
    <col min="14" max="14" width="9.140625" style="8" customWidth="1"/>
    <col min="15" max="16384" width="9.140625" style="8"/>
  </cols>
  <sheetData>
    <row r="1" spans="1:20" ht="20.25" x14ac:dyDescent="0.35">
      <c r="A1" s="155" t="s">
        <v>263</v>
      </c>
      <c r="M1" s="183" t="str">
        <f>'3'!N1</f>
        <v>2019</v>
      </c>
    </row>
    <row r="2" spans="1:20" ht="6" customHeight="1" x14ac:dyDescent="0.2"/>
    <row r="3" spans="1:20" x14ac:dyDescent="0.2">
      <c r="A3" s="325"/>
      <c r="B3" s="330" t="s">
        <v>45</v>
      </c>
      <c r="C3" s="331"/>
      <c r="D3" s="332"/>
      <c r="E3" s="330" t="s">
        <v>46</v>
      </c>
      <c r="F3" s="331"/>
      <c r="G3" s="332"/>
      <c r="H3" s="330" t="s">
        <v>47</v>
      </c>
      <c r="I3" s="331"/>
      <c r="J3" s="332"/>
      <c r="K3" s="330" t="s">
        <v>48</v>
      </c>
      <c r="L3" s="331"/>
      <c r="M3" s="343"/>
    </row>
    <row r="4" spans="1:20" x14ac:dyDescent="0.2">
      <c r="A4" s="340"/>
      <c r="B4" s="222" t="s">
        <v>8</v>
      </c>
      <c r="C4" s="217" t="s">
        <v>9</v>
      </c>
      <c r="D4" s="221" t="s">
        <v>10</v>
      </c>
      <c r="E4" s="222" t="s">
        <v>11</v>
      </c>
      <c r="F4" s="217" t="s">
        <v>12</v>
      </c>
      <c r="G4" s="221" t="s">
        <v>13</v>
      </c>
      <c r="H4" s="222" t="s">
        <v>14</v>
      </c>
      <c r="I4" s="217" t="s">
        <v>15</v>
      </c>
      <c r="J4" s="221" t="s">
        <v>16</v>
      </c>
      <c r="K4" s="222" t="s">
        <v>17</v>
      </c>
      <c r="L4" s="217" t="s">
        <v>18</v>
      </c>
      <c r="M4" s="217" t="s">
        <v>19</v>
      </c>
    </row>
    <row r="5" spans="1:20" x14ac:dyDescent="0.2">
      <c r="A5" s="344" t="s">
        <v>168</v>
      </c>
      <c r="B5" s="346">
        <f>D6</f>
        <v>41821.140499999987</v>
      </c>
      <c r="C5" s="347"/>
      <c r="D5" s="348"/>
      <c r="E5" s="346">
        <f>G6</f>
        <v>41752.744499999993</v>
      </c>
      <c r="F5" s="347"/>
      <c r="G5" s="348"/>
      <c r="H5" s="346">
        <f>J6</f>
        <v>41681.996499999987</v>
      </c>
      <c r="I5" s="347"/>
      <c r="J5" s="348"/>
      <c r="K5" s="346">
        <f>M6</f>
        <v>41348.344399999987</v>
      </c>
      <c r="L5" s="347"/>
      <c r="M5" s="347"/>
    </row>
    <row r="6" spans="1:20" x14ac:dyDescent="0.2">
      <c r="A6" s="345"/>
      <c r="B6" s="206">
        <f>SUM(B7:B20)</f>
        <v>41849.703499999989</v>
      </c>
      <c r="C6" s="205">
        <f t="shared" ref="C6:M6" si="0">SUM(C7:C20)</f>
        <v>41811.071499999991</v>
      </c>
      <c r="D6" s="174">
        <f t="shared" si="0"/>
        <v>41821.140499999987</v>
      </c>
      <c r="E6" s="206">
        <f t="shared" si="0"/>
        <v>41772.000499999987</v>
      </c>
      <c r="F6" s="205">
        <f t="shared" si="0"/>
        <v>41764.489499999989</v>
      </c>
      <c r="G6" s="174">
        <f t="shared" si="0"/>
        <v>41752.744499999993</v>
      </c>
      <c r="H6" s="206">
        <f t="shared" si="0"/>
        <v>41797.662499999991</v>
      </c>
      <c r="I6" s="205">
        <f t="shared" si="0"/>
        <v>41682.20949999999</v>
      </c>
      <c r="J6" s="174">
        <f t="shared" si="0"/>
        <v>41681.996499999987</v>
      </c>
      <c r="K6" s="206">
        <f t="shared" si="0"/>
        <v>41706.571499999991</v>
      </c>
      <c r="L6" s="205">
        <f t="shared" si="0"/>
        <v>41701.883399999999</v>
      </c>
      <c r="M6" s="205">
        <f t="shared" si="0"/>
        <v>41348.344399999987</v>
      </c>
    </row>
    <row r="7" spans="1:20" x14ac:dyDescent="0.2">
      <c r="A7" s="185" t="s">
        <v>137</v>
      </c>
      <c r="B7" s="203">
        <v>2111.5919999999983</v>
      </c>
      <c r="C7" s="203">
        <v>2111.5919999999983</v>
      </c>
      <c r="D7" s="203">
        <v>2111.5919999999983</v>
      </c>
      <c r="E7" s="197">
        <v>2108.2359999999985</v>
      </c>
      <c r="F7" s="203">
        <v>2108.2189999999987</v>
      </c>
      <c r="G7" s="179">
        <v>2104.9879999999985</v>
      </c>
      <c r="H7" s="197">
        <v>2102.9999999999986</v>
      </c>
      <c r="I7" s="203">
        <v>2102.9999999999986</v>
      </c>
      <c r="J7" s="179">
        <v>2102.9999999999986</v>
      </c>
      <c r="K7" s="203">
        <v>2101.4219999999982</v>
      </c>
      <c r="L7" s="203">
        <v>2102.3925999999983</v>
      </c>
      <c r="M7" s="203">
        <v>2102.3925999999983</v>
      </c>
      <c r="T7" s="45"/>
    </row>
    <row r="8" spans="1:20" x14ac:dyDescent="0.2">
      <c r="A8" s="185" t="s">
        <v>164</v>
      </c>
      <c r="B8" s="218">
        <v>2294.3560000000002</v>
      </c>
      <c r="C8" s="181">
        <v>2294.3570000000004</v>
      </c>
      <c r="D8" s="216">
        <v>2295.3750000000005</v>
      </c>
      <c r="E8" s="178">
        <v>2291.9690000000005</v>
      </c>
      <c r="F8" s="181">
        <v>2284.9710000000005</v>
      </c>
      <c r="G8" s="200">
        <v>2284.9710000000005</v>
      </c>
      <c r="H8" s="178">
        <v>2283.9710000000005</v>
      </c>
      <c r="I8" s="181">
        <v>2283.9710000000005</v>
      </c>
      <c r="J8" s="200">
        <v>2283.9710000000005</v>
      </c>
      <c r="K8" s="218">
        <v>2284.1620000000007</v>
      </c>
      <c r="L8" s="181">
        <v>2284.2182000000007</v>
      </c>
      <c r="M8" s="216">
        <v>2284.2182000000007</v>
      </c>
      <c r="T8" s="45"/>
    </row>
    <row r="9" spans="1:20" x14ac:dyDescent="0.2">
      <c r="A9" s="185" t="s">
        <v>165</v>
      </c>
      <c r="B9" s="215">
        <v>1932.7659999999994</v>
      </c>
      <c r="C9" s="196">
        <v>1927.5329999999992</v>
      </c>
      <c r="D9" s="209">
        <v>1927.5329999999992</v>
      </c>
      <c r="E9" s="198">
        <v>1921.8429999999992</v>
      </c>
      <c r="F9" s="196">
        <v>1922.299999999999</v>
      </c>
      <c r="G9" s="177">
        <v>1922.302999999999</v>
      </c>
      <c r="H9" s="198">
        <v>1911.9659999999994</v>
      </c>
      <c r="I9" s="196">
        <v>1911.9659999999994</v>
      </c>
      <c r="J9" s="177">
        <v>1911.9659999999994</v>
      </c>
      <c r="K9" s="215">
        <v>1911.7139999999995</v>
      </c>
      <c r="L9" s="196">
        <v>1911.7139999999995</v>
      </c>
      <c r="M9" s="209">
        <v>1914.3209999999995</v>
      </c>
      <c r="T9" s="45"/>
    </row>
    <row r="10" spans="1:20" x14ac:dyDescent="0.2">
      <c r="A10" s="185" t="s">
        <v>166</v>
      </c>
      <c r="B10" s="215">
        <v>2914.0929999999998</v>
      </c>
      <c r="C10" s="196">
        <v>2914.0929999999998</v>
      </c>
      <c r="D10" s="209">
        <v>2914.0929999999998</v>
      </c>
      <c r="E10" s="198">
        <v>2913.1929999999998</v>
      </c>
      <c r="F10" s="196">
        <v>2913.1929999999998</v>
      </c>
      <c r="G10" s="177">
        <v>2912.9229999999998</v>
      </c>
      <c r="H10" s="198">
        <v>2913.1929999999998</v>
      </c>
      <c r="I10" s="196">
        <v>2913.7009999999996</v>
      </c>
      <c r="J10" s="177">
        <v>2913.95</v>
      </c>
      <c r="K10" s="215">
        <v>2914.95</v>
      </c>
      <c r="L10" s="196">
        <v>2916.95</v>
      </c>
      <c r="M10" s="209">
        <v>2914.95</v>
      </c>
      <c r="T10" s="45"/>
    </row>
    <row r="11" spans="1:20" x14ac:dyDescent="0.2">
      <c r="A11" s="185" t="s">
        <v>138</v>
      </c>
      <c r="B11" s="215">
        <v>603.94900000000052</v>
      </c>
      <c r="C11" s="196">
        <v>604.13900000000058</v>
      </c>
      <c r="D11" s="209">
        <v>604.85300000000063</v>
      </c>
      <c r="E11" s="198">
        <v>604.99000000000058</v>
      </c>
      <c r="F11" s="196">
        <v>605.07800000000066</v>
      </c>
      <c r="G11" s="177">
        <v>604.96300000000065</v>
      </c>
      <c r="H11" s="198">
        <v>603.14500000000055</v>
      </c>
      <c r="I11" s="196">
        <v>605.64500000000055</v>
      </c>
      <c r="J11" s="177">
        <v>605.69000000000051</v>
      </c>
      <c r="K11" s="215">
        <v>608.29500000000053</v>
      </c>
      <c r="L11" s="196">
        <v>608.33800000000053</v>
      </c>
      <c r="M11" s="209">
        <v>607.52600000000052</v>
      </c>
      <c r="T11" s="45"/>
    </row>
    <row r="12" spans="1:20" x14ac:dyDescent="0.2">
      <c r="A12" s="185" t="s">
        <v>155</v>
      </c>
      <c r="B12" s="215">
        <v>1056.4824999999998</v>
      </c>
      <c r="C12" s="196">
        <v>1056.5754999999997</v>
      </c>
      <c r="D12" s="209">
        <v>1056.5734999999997</v>
      </c>
      <c r="E12" s="198">
        <v>1056.6394999999998</v>
      </c>
      <c r="F12" s="196">
        <v>1056.6394999999998</v>
      </c>
      <c r="G12" s="177">
        <v>1056.6394999999998</v>
      </c>
      <c r="H12" s="198">
        <v>1060.0355</v>
      </c>
      <c r="I12" s="196">
        <v>1060.0355</v>
      </c>
      <c r="J12" s="177">
        <v>1060.0355</v>
      </c>
      <c r="K12" s="215">
        <v>1060.0355</v>
      </c>
      <c r="L12" s="196">
        <v>1059.9144999999999</v>
      </c>
      <c r="M12" s="209">
        <v>1059.3844999999997</v>
      </c>
      <c r="T12" s="45"/>
    </row>
    <row r="13" spans="1:20" x14ac:dyDescent="0.2">
      <c r="A13" s="185" t="s">
        <v>156</v>
      </c>
      <c r="B13" s="215">
        <v>599.98400000000061</v>
      </c>
      <c r="C13" s="196">
        <v>599.90900000000056</v>
      </c>
      <c r="D13" s="209">
        <v>599.90900000000056</v>
      </c>
      <c r="E13" s="198">
        <v>600.24500000000069</v>
      </c>
      <c r="F13" s="196">
        <v>597.65900000000056</v>
      </c>
      <c r="G13" s="177">
        <v>597.65900000000056</v>
      </c>
      <c r="H13" s="198">
        <v>597.6670000000006</v>
      </c>
      <c r="I13" s="196">
        <v>597.66400000000056</v>
      </c>
      <c r="J13" s="177">
        <v>597.66400000000056</v>
      </c>
      <c r="K13" s="215">
        <v>588.12100000000055</v>
      </c>
      <c r="L13" s="196">
        <v>588.12100000000055</v>
      </c>
      <c r="M13" s="209">
        <v>588.12100000000055</v>
      </c>
      <c r="T13" s="45"/>
    </row>
    <row r="14" spans="1:20" x14ac:dyDescent="0.2">
      <c r="A14" s="185" t="s">
        <v>157</v>
      </c>
      <c r="B14" s="215">
        <v>7392.4779999999964</v>
      </c>
      <c r="C14" s="196">
        <v>7358.3919999999953</v>
      </c>
      <c r="D14" s="209">
        <v>7366.1589999999951</v>
      </c>
      <c r="E14" s="198">
        <v>7319.4089999999951</v>
      </c>
      <c r="F14" s="196">
        <v>7319.4949999999963</v>
      </c>
      <c r="G14" s="177">
        <v>7319.4949999999963</v>
      </c>
      <c r="H14" s="198">
        <v>7320.0039999999944</v>
      </c>
      <c r="I14" s="196">
        <v>7319.863999999995</v>
      </c>
      <c r="J14" s="177">
        <v>7319.2319999999945</v>
      </c>
      <c r="K14" s="215">
        <v>7318.4869999999946</v>
      </c>
      <c r="L14" s="196">
        <v>7311.1368999999959</v>
      </c>
      <c r="M14" s="209">
        <v>7311.1368999999959</v>
      </c>
      <c r="T14" s="45"/>
    </row>
    <row r="15" spans="1:20" x14ac:dyDescent="0.2">
      <c r="A15" s="185" t="s">
        <v>158</v>
      </c>
      <c r="B15" s="215">
        <v>1290.374</v>
      </c>
      <c r="C15" s="196">
        <v>1290.374</v>
      </c>
      <c r="D15" s="209">
        <v>1290.374</v>
      </c>
      <c r="E15" s="198">
        <v>1290.374</v>
      </c>
      <c r="F15" s="196">
        <v>1290.3630000000001</v>
      </c>
      <c r="G15" s="177">
        <v>1290.3630000000001</v>
      </c>
      <c r="H15" s="198">
        <v>1290.6440000000002</v>
      </c>
      <c r="I15" s="196">
        <v>1290.6440000000002</v>
      </c>
      <c r="J15" s="177">
        <v>1290.5670000000002</v>
      </c>
      <c r="K15" s="215">
        <v>1301.8540000000003</v>
      </c>
      <c r="L15" s="196">
        <v>1301.8542000000002</v>
      </c>
      <c r="M15" s="209">
        <v>1301.1772000000001</v>
      </c>
      <c r="T15" s="45"/>
    </row>
    <row r="16" spans="1:20" x14ac:dyDescent="0.2">
      <c r="A16" s="185" t="s">
        <v>159</v>
      </c>
      <c r="B16" s="215">
        <v>3704.3139999999989</v>
      </c>
      <c r="C16" s="196">
        <v>3704.791999999999</v>
      </c>
      <c r="D16" s="209">
        <v>3704.9739999999993</v>
      </c>
      <c r="E16" s="198">
        <v>3704.8269999999989</v>
      </c>
      <c r="F16" s="196">
        <v>3704.8269999999989</v>
      </c>
      <c r="G16" s="177">
        <v>3704.8269999999989</v>
      </c>
      <c r="H16" s="198">
        <v>3704.8719999999994</v>
      </c>
      <c r="I16" s="196">
        <v>3704.8719999999994</v>
      </c>
      <c r="J16" s="177">
        <v>3705.0739999999987</v>
      </c>
      <c r="K16" s="215">
        <v>3704.8339999999989</v>
      </c>
      <c r="L16" s="196">
        <v>3704.838999999999</v>
      </c>
      <c r="M16" s="209">
        <v>3704.838999999999</v>
      </c>
      <c r="T16" s="45"/>
    </row>
    <row r="17" spans="1:20" x14ac:dyDescent="0.2">
      <c r="A17" s="185" t="s">
        <v>160</v>
      </c>
      <c r="B17" s="215">
        <v>1184.4589999999996</v>
      </c>
      <c r="C17" s="196">
        <v>1184.4589999999996</v>
      </c>
      <c r="D17" s="209">
        <v>1184.8489999999993</v>
      </c>
      <c r="E17" s="198">
        <v>1184.8489999999993</v>
      </c>
      <c r="F17" s="196">
        <v>1184.8489999999993</v>
      </c>
      <c r="G17" s="177">
        <v>1180.9189999999992</v>
      </c>
      <c r="H17" s="198">
        <v>1180.8409999999992</v>
      </c>
      <c r="I17" s="196">
        <v>1180.8229999999992</v>
      </c>
      <c r="J17" s="177">
        <v>1180.8229999999992</v>
      </c>
      <c r="K17" s="215">
        <v>1182.2849999999992</v>
      </c>
      <c r="L17" s="196">
        <v>1182.2849999999992</v>
      </c>
      <c r="M17" s="209">
        <v>1182.434999999999</v>
      </c>
      <c r="T17" s="45"/>
    </row>
    <row r="18" spans="1:20" x14ac:dyDescent="0.2">
      <c r="A18" s="185" t="s">
        <v>161</v>
      </c>
      <c r="B18" s="215">
        <v>4567.9590000000007</v>
      </c>
      <c r="C18" s="196">
        <v>4567.9590000000007</v>
      </c>
      <c r="D18" s="209">
        <v>4567.9590000000007</v>
      </c>
      <c r="E18" s="198">
        <v>4578.7130000000016</v>
      </c>
      <c r="F18" s="196">
        <v>4578.7130000000016</v>
      </c>
      <c r="G18" s="177">
        <v>4576.5640000000012</v>
      </c>
      <c r="H18" s="198">
        <v>4528.4310000000005</v>
      </c>
      <c r="I18" s="196">
        <v>4410.4310000000014</v>
      </c>
      <c r="J18" s="177">
        <v>4410.4310000000014</v>
      </c>
      <c r="K18" s="215">
        <v>4434.1150000000007</v>
      </c>
      <c r="L18" s="196">
        <v>4434.1150000000007</v>
      </c>
      <c r="M18" s="209">
        <v>4434.1150000000007</v>
      </c>
      <c r="T18" s="45"/>
    </row>
    <row r="19" spans="1:20" x14ac:dyDescent="0.2">
      <c r="A19" s="185" t="s">
        <v>162</v>
      </c>
      <c r="B19" s="215">
        <v>10763.364999999998</v>
      </c>
      <c r="C19" s="196">
        <v>10763.364999999998</v>
      </c>
      <c r="D19" s="209">
        <v>10763.364999999998</v>
      </c>
      <c r="E19" s="198">
        <v>10762.854999999998</v>
      </c>
      <c r="F19" s="196">
        <v>10762.854999999998</v>
      </c>
      <c r="G19" s="177">
        <v>10760.801999999998</v>
      </c>
      <c r="H19" s="198">
        <v>10863.852999999997</v>
      </c>
      <c r="I19" s="196">
        <v>10863.552999999996</v>
      </c>
      <c r="J19" s="177">
        <v>10863.552999999996</v>
      </c>
      <c r="K19" s="215">
        <v>10863.442999999996</v>
      </c>
      <c r="L19" s="196">
        <v>10863.695999999996</v>
      </c>
      <c r="M19" s="209">
        <v>10512.695999999994</v>
      </c>
      <c r="T19" s="45"/>
    </row>
    <row r="20" spans="1:20" x14ac:dyDescent="0.2">
      <c r="A20" s="185" t="s">
        <v>163</v>
      </c>
      <c r="B20" s="203">
        <v>1433.5319999999997</v>
      </c>
      <c r="C20" s="203">
        <v>1433.5319999999997</v>
      </c>
      <c r="D20" s="203">
        <v>1433.5319999999997</v>
      </c>
      <c r="E20" s="197">
        <v>1433.8579999999997</v>
      </c>
      <c r="F20" s="203">
        <v>1435.3279999999997</v>
      </c>
      <c r="G20" s="179">
        <v>1435.3279999999997</v>
      </c>
      <c r="H20" s="197">
        <v>1436.0399999999995</v>
      </c>
      <c r="I20" s="203">
        <v>1436.0399999999995</v>
      </c>
      <c r="J20" s="179">
        <v>1436.0399999999995</v>
      </c>
      <c r="K20" s="203">
        <v>1432.8539999999996</v>
      </c>
      <c r="L20" s="203">
        <v>1432.3089999999995</v>
      </c>
      <c r="M20" s="203">
        <v>1431.0319999999997</v>
      </c>
      <c r="T20" s="45"/>
    </row>
    <row r="21" spans="1:20" x14ac:dyDescent="0.2">
      <c r="M21" s="4" t="s">
        <v>79</v>
      </c>
    </row>
    <row r="23" spans="1:20" x14ac:dyDescent="0.2">
      <c r="A23" s="11" t="s">
        <v>92</v>
      </c>
      <c r="B23" s="11">
        <v>2102.3925999999983</v>
      </c>
    </row>
    <row r="24" spans="1:20" x14ac:dyDescent="0.2">
      <c r="A24" s="11" t="s">
        <v>83</v>
      </c>
      <c r="B24" s="11">
        <v>2284.2182000000007</v>
      </c>
    </row>
    <row r="25" spans="1:20" x14ac:dyDescent="0.2">
      <c r="A25" s="11" t="s">
        <v>84</v>
      </c>
      <c r="B25" s="11">
        <v>1914.3209999999995</v>
      </c>
    </row>
    <row r="26" spans="1:20" x14ac:dyDescent="0.2">
      <c r="A26" s="11" t="s">
        <v>85</v>
      </c>
      <c r="B26" s="11">
        <v>2914.95</v>
      </c>
    </row>
    <row r="27" spans="1:20" x14ac:dyDescent="0.2">
      <c r="A27" s="11" t="s">
        <v>95</v>
      </c>
      <c r="B27" s="11">
        <v>607.52600000000052</v>
      </c>
    </row>
    <row r="28" spans="1:20" x14ac:dyDescent="0.2">
      <c r="A28" s="11" t="s">
        <v>86</v>
      </c>
      <c r="B28" s="11">
        <v>1059.3844999999997</v>
      </c>
    </row>
    <row r="29" spans="1:20" x14ac:dyDescent="0.2">
      <c r="A29" s="11" t="s">
        <v>87</v>
      </c>
      <c r="B29" s="11">
        <v>588.12100000000055</v>
      </c>
    </row>
    <row r="30" spans="1:20" x14ac:dyDescent="0.2">
      <c r="A30" s="11" t="s">
        <v>88</v>
      </c>
      <c r="B30" s="11">
        <v>7311.1368999999959</v>
      </c>
    </row>
    <row r="31" spans="1:20" x14ac:dyDescent="0.2">
      <c r="A31" s="11" t="s">
        <v>89</v>
      </c>
      <c r="B31" s="11">
        <v>1301.1772000000001</v>
      </c>
    </row>
    <row r="32" spans="1:20" x14ac:dyDescent="0.2">
      <c r="A32" s="11" t="s">
        <v>90</v>
      </c>
      <c r="B32" s="11">
        <v>3704.838999999999</v>
      </c>
    </row>
    <row r="33" spans="1:2" x14ac:dyDescent="0.2">
      <c r="A33" s="11" t="s">
        <v>91</v>
      </c>
      <c r="B33" s="11">
        <v>1182.434999999999</v>
      </c>
    </row>
    <row r="34" spans="1:2" x14ac:dyDescent="0.2">
      <c r="A34" s="11" t="s">
        <v>93</v>
      </c>
      <c r="B34" s="11">
        <v>4434.1150000000007</v>
      </c>
    </row>
    <row r="35" spans="1:2" x14ac:dyDescent="0.2">
      <c r="A35" s="11" t="s">
        <v>94</v>
      </c>
      <c r="B35" s="11">
        <v>10512.695999999994</v>
      </c>
    </row>
    <row r="36" spans="1:2" x14ac:dyDescent="0.2">
      <c r="A36" s="11" t="s">
        <v>96</v>
      </c>
      <c r="B36" s="11">
        <v>1431.0319999999997</v>
      </c>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Q30"/>
  <sheetViews>
    <sheetView showGridLines="0" zoomScaleNormal="100" zoomScaleSheetLayoutView="100" workbookViewId="0"/>
  </sheetViews>
  <sheetFormatPr defaultRowHeight="12" x14ac:dyDescent="0.2"/>
  <cols>
    <col min="1" max="1" width="31.5703125" style="8" customWidth="1"/>
    <col min="2" max="13" width="8.5703125" style="8" customWidth="1"/>
    <col min="14" max="14" width="9.7109375" style="8" customWidth="1"/>
    <col min="15" max="16384" width="9.140625" style="8"/>
  </cols>
  <sheetData>
    <row r="1" spans="1:17" s="153" customFormat="1" ht="18.75" x14ac:dyDescent="0.3">
      <c r="A1" s="232" t="s">
        <v>252</v>
      </c>
      <c r="N1" s="183" t="str">
        <f>'3'!N1</f>
        <v>2019</v>
      </c>
    </row>
    <row r="2" spans="1:17" ht="15.75" x14ac:dyDescent="0.25">
      <c r="A2" s="182" t="s">
        <v>253</v>
      </c>
    </row>
    <row r="3" spans="1:17" ht="6" customHeight="1" x14ac:dyDescent="0.2"/>
    <row r="4" spans="1:17" x14ac:dyDescent="0.2">
      <c r="A4" s="325"/>
      <c r="B4" s="330" t="s">
        <v>45</v>
      </c>
      <c r="C4" s="331"/>
      <c r="D4" s="332"/>
      <c r="E4" s="330" t="s">
        <v>46</v>
      </c>
      <c r="F4" s="331"/>
      <c r="G4" s="332"/>
      <c r="H4" s="330" t="s">
        <v>47</v>
      </c>
      <c r="I4" s="331"/>
      <c r="J4" s="332"/>
      <c r="K4" s="330" t="s">
        <v>48</v>
      </c>
      <c r="L4" s="331"/>
      <c r="M4" s="332"/>
      <c r="N4" s="323" t="s">
        <v>7</v>
      </c>
    </row>
    <row r="5" spans="1:17" x14ac:dyDescent="0.2">
      <c r="A5" s="340"/>
      <c r="B5" s="222" t="s">
        <v>8</v>
      </c>
      <c r="C5" s="217" t="s">
        <v>9</v>
      </c>
      <c r="D5" s="221" t="s">
        <v>10</v>
      </c>
      <c r="E5" s="222" t="s">
        <v>11</v>
      </c>
      <c r="F5" s="217" t="s">
        <v>12</v>
      </c>
      <c r="G5" s="221" t="s">
        <v>13</v>
      </c>
      <c r="H5" s="222" t="s">
        <v>14</v>
      </c>
      <c r="I5" s="217" t="s">
        <v>15</v>
      </c>
      <c r="J5" s="221" t="s">
        <v>16</v>
      </c>
      <c r="K5" s="222" t="s">
        <v>17</v>
      </c>
      <c r="L5" s="217" t="s">
        <v>18</v>
      </c>
      <c r="M5" s="221" t="s">
        <v>19</v>
      </c>
      <c r="N5" s="323"/>
    </row>
    <row r="6" spans="1:17" x14ac:dyDescent="0.2">
      <c r="A6" s="341" t="s">
        <v>167</v>
      </c>
      <c r="B6" s="335">
        <f>SUM(B7:D7)</f>
        <v>31757.761179716799</v>
      </c>
      <c r="C6" s="336"/>
      <c r="D6" s="337"/>
      <c r="E6" s="335">
        <f t="shared" ref="E6" si="0">SUM(E7:G7)</f>
        <v>14030.112353014682</v>
      </c>
      <c r="F6" s="336"/>
      <c r="G6" s="337"/>
      <c r="H6" s="335">
        <f t="shared" ref="H6" si="1">SUM(H7:J7)</f>
        <v>8641.0958964776128</v>
      </c>
      <c r="I6" s="336"/>
      <c r="J6" s="337"/>
      <c r="K6" s="335">
        <f t="shared" ref="K6" si="2">SUM(K7:M7)</f>
        <v>25172.260039395522</v>
      </c>
      <c r="L6" s="336"/>
      <c r="M6" s="337"/>
      <c r="N6" s="338">
        <f>SUM(B7:M7)</f>
        <v>79601.229468604623</v>
      </c>
    </row>
    <row r="7" spans="1:17" x14ac:dyDescent="0.2">
      <c r="A7" s="342"/>
      <c r="B7" s="206">
        <f t="shared" ref="B7:M7" si="3">SUM(B8:B15)</f>
        <v>13085.850990993948</v>
      </c>
      <c r="C7" s="205">
        <f t="shared" si="3"/>
        <v>10118.20412852365</v>
      </c>
      <c r="D7" s="174">
        <f t="shared" si="3"/>
        <v>8553.7060601992016</v>
      </c>
      <c r="E7" s="206">
        <f t="shared" si="3"/>
        <v>6015.6665741158586</v>
      </c>
      <c r="F7" s="205">
        <f t="shared" si="3"/>
        <v>5366.3768386375623</v>
      </c>
      <c r="G7" s="174">
        <f t="shared" si="3"/>
        <v>2648.0689402612611</v>
      </c>
      <c r="H7" s="206">
        <f t="shared" si="3"/>
        <v>2565.6943183349731</v>
      </c>
      <c r="I7" s="205">
        <f t="shared" si="3"/>
        <v>2535.6404701544802</v>
      </c>
      <c r="J7" s="174">
        <f t="shared" si="3"/>
        <v>3539.7611079881585</v>
      </c>
      <c r="K7" s="206">
        <f t="shared" si="3"/>
        <v>6173.5673454570688</v>
      </c>
      <c r="L7" s="205">
        <f t="shared" si="3"/>
        <v>8413.8085084178583</v>
      </c>
      <c r="M7" s="174">
        <f t="shared" si="3"/>
        <v>10584.884185520592</v>
      </c>
      <c r="N7" s="339"/>
    </row>
    <row r="8" spans="1:17" x14ac:dyDescent="0.2">
      <c r="A8" s="185" t="s">
        <v>26</v>
      </c>
      <c r="B8" s="212">
        <v>3028.7237269265574</v>
      </c>
      <c r="C8" s="213">
        <v>2426.4517514386139</v>
      </c>
      <c r="D8" s="231">
        <v>2202.2838415033775</v>
      </c>
      <c r="E8" s="212">
        <v>1714.8342290000003</v>
      </c>
      <c r="F8" s="213">
        <v>1704.9470053999996</v>
      </c>
      <c r="G8" s="231">
        <v>1211.5087689999998</v>
      </c>
      <c r="H8" s="212">
        <v>1218.2302909999996</v>
      </c>
      <c r="I8" s="213">
        <v>1171.2796669999996</v>
      </c>
      <c r="J8" s="231">
        <v>1349.9686719999993</v>
      </c>
      <c r="K8" s="212">
        <v>1762.8140769999991</v>
      </c>
      <c r="L8" s="213">
        <v>2111.4765260000004</v>
      </c>
      <c r="M8" s="231">
        <v>2376.4818069999997</v>
      </c>
      <c r="N8" s="199">
        <f t="shared" ref="N8:N13" si="4">SUM(B8:M8)</f>
        <v>22279.000363268544</v>
      </c>
      <c r="P8" s="144"/>
      <c r="Q8" s="45"/>
    </row>
    <row r="9" spans="1:17" x14ac:dyDescent="0.2">
      <c r="A9" s="185" t="s">
        <v>0</v>
      </c>
      <c r="B9" s="198">
        <v>311.43007900000003</v>
      </c>
      <c r="C9" s="196">
        <v>249.91576800000001</v>
      </c>
      <c r="D9" s="177">
        <v>211.49352799999997</v>
      </c>
      <c r="E9" s="198">
        <v>139.946215</v>
      </c>
      <c r="F9" s="196">
        <v>118.568235</v>
      </c>
      <c r="G9" s="177">
        <v>95.364827999999989</v>
      </c>
      <c r="H9" s="198">
        <v>62.574326999999997</v>
      </c>
      <c r="I9" s="196">
        <v>84.727605999999994</v>
      </c>
      <c r="J9" s="177">
        <v>97.703525999999997</v>
      </c>
      <c r="K9" s="198">
        <v>135.915201</v>
      </c>
      <c r="L9" s="196">
        <v>194.40482900000003</v>
      </c>
      <c r="M9" s="177">
        <v>222.68373499999998</v>
      </c>
      <c r="N9" s="199">
        <f t="shared" si="4"/>
        <v>1924.727877</v>
      </c>
      <c r="P9" s="144"/>
      <c r="Q9" s="45"/>
    </row>
    <row r="10" spans="1:17" x14ac:dyDescent="0.2">
      <c r="A10" s="185" t="s">
        <v>1</v>
      </c>
      <c r="B10" s="198">
        <v>136.81833599999999</v>
      </c>
      <c r="C10" s="196">
        <v>105.64354399999998</v>
      </c>
      <c r="D10" s="177">
        <v>85.106993999999986</v>
      </c>
      <c r="E10" s="198">
        <v>51.914721000000021</v>
      </c>
      <c r="F10" s="196">
        <v>36.410905000000007</v>
      </c>
      <c r="G10" s="177">
        <v>6.7030069999999995</v>
      </c>
      <c r="H10" s="198">
        <v>5.7085370000000015</v>
      </c>
      <c r="I10" s="196">
        <v>6.01302</v>
      </c>
      <c r="J10" s="177">
        <v>11.463899999999999</v>
      </c>
      <c r="K10" s="198">
        <v>51.097887000000007</v>
      </c>
      <c r="L10" s="196">
        <v>80.622</v>
      </c>
      <c r="M10" s="177">
        <v>113.17343200000002</v>
      </c>
      <c r="N10" s="199">
        <f t="shared" si="4"/>
        <v>690.67628300000001</v>
      </c>
      <c r="P10" s="144"/>
      <c r="Q10" s="45"/>
    </row>
    <row r="11" spans="1:17" x14ac:dyDescent="0.2">
      <c r="A11" s="185" t="s">
        <v>2</v>
      </c>
      <c r="B11" s="198">
        <v>64.451399000000023</v>
      </c>
      <c r="C11" s="196">
        <v>45.548406</v>
      </c>
      <c r="D11" s="177">
        <v>34.547209999999993</v>
      </c>
      <c r="E11" s="198">
        <v>31.720772000000007</v>
      </c>
      <c r="F11" s="196">
        <v>29.327980000000004</v>
      </c>
      <c r="G11" s="177">
        <v>10.147165000000001</v>
      </c>
      <c r="H11" s="198">
        <v>15.343069</v>
      </c>
      <c r="I11" s="196">
        <v>19.029313999999992</v>
      </c>
      <c r="J11" s="177">
        <v>18.549794000000006</v>
      </c>
      <c r="K11" s="198">
        <v>26.882493999999998</v>
      </c>
      <c r="L11" s="196">
        <v>46.869400000000006</v>
      </c>
      <c r="M11" s="177">
        <v>59.811614999999989</v>
      </c>
      <c r="N11" s="199">
        <f t="shared" si="4"/>
        <v>402.22861799999998</v>
      </c>
      <c r="P11" s="144"/>
      <c r="Q11" s="45"/>
    </row>
    <row r="12" spans="1:17" x14ac:dyDescent="0.2">
      <c r="A12" s="185" t="s">
        <v>6</v>
      </c>
      <c r="B12" s="198">
        <v>39.98608521227176</v>
      </c>
      <c r="C12" s="196">
        <v>37.329208121269843</v>
      </c>
      <c r="D12" s="177">
        <v>38.267180688725979</v>
      </c>
      <c r="E12" s="198">
        <v>27.976648861849377</v>
      </c>
      <c r="F12" s="196">
        <v>20.548595597480876</v>
      </c>
      <c r="G12" s="177">
        <v>8.9962266723755864</v>
      </c>
      <c r="H12" s="198">
        <v>9.0841920000000016</v>
      </c>
      <c r="I12" s="196">
        <v>9.7616110000000003</v>
      </c>
      <c r="J12" s="177">
        <v>16.194422427507956</v>
      </c>
      <c r="K12" s="198">
        <v>27.716496422498853</v>
      </c>
      <c r="L12" s="196">
        <v>38.112897912980166</v>
      </c>
      <c r="M12" s="177">
        <v>39.654995641661195</v>
      </c>
      <c r="N12" s="199">
        <f t="shared" si="4"/>
        <v>313.62856055862159</v>
      </c>
      <c r="P12" s="144"/>
      <c r="Q12" s="45"/>
    </row>
    <row r="13" spans="1:17" x14ac:dyDescent="0.2">
      <c r="A13" s="185" t="s">
        <v>25</v>
      </c>
      <c r="B13" s="198">
        <v>5839.2648066627235</v>
      </c>
      <c r="C13" s="196">
        <v>4435.7091296229628</v>
      </c>
      <c r="D13" s="177">
        <v>3694.3734192771303</v>
      </c>
      <c r="E13" s="198">
        <v>2531.1514549584822</v>
      </c>
      <c r="F13" s="196">
        <v>2210.9263336094673</v>
      </c>
      <c r="G13" s="177">
        <v>882.58308097233009</v>
      </c>
      <c r="H13" s="198">
        <v>850.22814158284871</v>
      </c>
      <c r="I13" s="196">
        <v>847.16663904329823</v>
      </c>
      <c r="J13" s="177">
        <v>1367.247349847117</v>
      </c>
      <c r="K13" s="198">
        <v>2619.074695501537</v>
      </c>
      <c r="L13" s="196">
        <v>3660.1036530444349</v>
      </c>
      <c r="M13" s="177">
        <v>4719.5292114868689</v>
      </c>
      <c r="N13" s="199">
        <f t="shared" si="4"/>
        <v>33657.357915609202</v>
      </c>
      <c r="P13" s="144"/>
      <c r="Q13" s="45"/>
    </row>
    <row r="14" spans="1:17" x14ac:dyDescent="0.2">
      <c r="A14" s="185" t="s">
        <v>5</v>
      </c>
      <c r="B14" s="198">
        <v>3328.8055271923945</v>
      </c>
      <c r="C14" s="196">
        <v>2560.956976340804</v>
      </c>
      <c r="D14" s="177">
        <v>2083.4327897299681</v>
      </c>
      <c r="E14" s="198">
        <v>1389.1952082955268</v>
      </c>
      <c r="F14" s="196">
        <v>1138.3996610306144</v>
      </c>
      <c r="G14" s="177">
        <v>402.18871461655567</v>
      </c>
      <c r="H14" s="198">
        <v>375.12683475212486</v>
      </c>
      <c r="I14" s="196">
        <v>367.7007601111826</v>
      </c>
      <c r="J14" s="177">
        <v>622.35883871353406</v>
      </c>
      <c r="K14" s="198">
        <v>1421.6343925330336</v>
      </c>
      <c r="L14" s="196">
        <v>2091.7749484604433</v>
      </c>
      <c r="M14" s="177">
        <v>2793.906382392061</v>
      </c>
      <c r="N14" s="199">
        <f t="shared" ref="N14:N15" si="5">SUM(B14:M14)</f>
        <v>18575.481034168242</v>
      </c>
      <c r="P14" s="144"/>
      <c r="Q14" s="45"/>
    </row>
    <row r="15" spans="1:17" x14ac:dyDescent="0.2">
      <c r="A15" s="185" t="s">
        <v>3</v>
      </c>
      <c r="B15" s="197">
        <v>336.37103099999996</v>
      </c>
      <c r="C15" s="203">
        <v>256.64934499999998</v>
      </c>
      <c r="D15" s="179">
        <v>204.20109699999995</v>
      </c>
      <c r="E15" s="197">
        <v>128.927325</v>
      </c>
      <c r="F15" s="203">
        <v>107.24812300000001</v>
      </c>
      <c r="G15" s="179">
        <v>30.577149000000002</v>
      </c>
      <c r="H15" s="197">
        <v>29.398926000000003</v>
      </c>
      <c r="I15" s="203">
        <v>29.961852999999991</v>
      </c>
      <c r="J15" s="179">
        <v>56.274605000000008</v>
      </c>
      <c r="K15" s="197">
        <v>128.43210199999999</v>
      </c>
      <c r="L15" s="203">
        <v>190.44425400000011</v>
      </c>
      <c r="M15" s="179">
        <v>259.64300700000001</v>
      </c>
      <c r="N15" s="199">
        <f t="shared" si="5"/>
        <v>1758.1288170000003</v>
      </c>
      <c r="P15" s="144"/>
      <c r="Q15" s="45"/>
    </row>
    <row r="16" spans="1:17" x14ac:dyDescent="0.2">
      <c r="A16" s="142" t="s">
        <v>183</v>
      </c>
      <c r="N16" s="4" t="s">
        <v>79</v>
      </c>
    </row>
    <row r="17" spans="2:2" x14ac:dyDescent="0.2">
      <c r="B17" s="9"/>
    </row>
    <row r="18" spans="2:2" x14ac:dyDescent="0.2">
      <c r="B18" s="9"/>
    </row>
    <row r="19" spans="2:2" x14ac:dyDescent="0.2">
      <c r="B19" s="9"/>
    </row>
    <row r="20" spans="2:2" x14ac:dyDescent="0.2">
      <c r="B20" s="9"/>
    </row>
    <row r="21" spans="2:2" x14ac:dyDescent="0.2">
      <c r="B21" s="9"/>
    </row>
    <row r="22" spans="2:2" x14ac:dyDescent="0.2">
      <c r="B22" s="9"/>
    </row>
    <row r="23" spans="2:2" x14ac:dyDescent="0.2">
      <c r="B23" s="9"/>
    </row>
    <row r="24" spans="2:2" x14ac:dyDescent="0.2">
      <c r="B24" s="9"/>
    </row>
    <row r="25" spans="2:2" x14ac:dyDescent="0.2">
      <c r="B25" s="9"/>
    </row>
    <row r="26" spans="2:2" x14ac:dyDescent="0.2">
      <c r="B26" s="9"/>
    </row>
    <row r="27" spans="2:2" x14ac:dyDescent="0.2">
      <c r="B27" s="9"/>
    </row>
    <row r="28" spans="2:2" x14ac:dyDescent="0.2">
      <c r="B28" s="9"/>
    </row>
    <row r="29" spans="2:2" x14ac:dyDescent="0.2">
      <c r="B29" s="9"/>
    </row>
    <row r="30" spans="2:2" x14ac:dyDescent="0.2">
      <c r="B30" s="9"/>
    </row>
  </sheetData>
  <mergeCells count="12">
    <mergeCell ref="N6:N7"/>
    <mergeCell ref="A4:A5"/>
    <mergeCell ref="B4:D4"/>
    <mergeCell ref="E4:G4"/>
    <mergeCell ref="H4:J4"/>
    <mergeCell ref="K4:M4"/>
    <mergeCell ref="N4:N5"/>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W32"/>
  <sheetViews>
    <sheetView showGridLines="0" zoomScaleNormal="100" workbookViewId="0"/>
  </sheetViews>
  <sheetFormatPr defaultRowHeight="12" x14ac:dyDescent="0.2"/>
  <cols>
    <col min="1" max="1" width="28.28515625" style="8" customWidth="1"/>
    <col min="2" max="7" width="12" style="8" customWidth="1"/>
    <col min="8" max="8" width="16.5703125" style="8" customWidth="1"/>
    <col min="9" max="9" width="12" style="8" customWidth="1"/>
    <col min="10" max="10" width="15.28515625" style="8" customWidth="1"/>
    <col min="11" max="11" width="9.140625" style="8" bestFit="1" customWidth="1"/>
    <col min="12" max="13" width="9.140625" style="8" customWidth="1"/>
    <col min="14" max="14" width="10.5703125" style="8" customWidth="1"/>
    <col min="15" max="15" width="12.7109375" style="8" customWidth="1"/>
    <col min="16" max="16384" width="9.140625" style="8"/>
  </cols>
  <sheetData>
    <row r="1" spans="1:18" ht="15.75" x14ac:dyDescent="0.25">
      <c r="A1" s="182" t="s">
        <v>264</v>
      </c>
      <c r="B1" s="7"/>
      <c r="J1" s="183" t="str">
        <f>'3'!N1</f>
        <v>2019</v>
      </c>
    </row>
    <row r="2" spans="1:18" ht="6" customHeight="1" x14ac:dyDescent="0.2">
      <c r="A2" s="7"/>
      <c r="B2" s="349"/>
      <c r="C2" s="349"/>
      <c r="D2" s="349"/>
      <c r="E2" s="349"/>
      <c r="F2" s="349"/>
      <c r="G2" s="349"/>
      <c r="H2" s="349"/>
      <c r="I2" s="349"/>
      <c r="J2" s="349"/>
    </row>
    <row r="3" spans="1:18" ht="24" x14ac:dyDescent="0.2">
      <c r="A3" s="230"/>
      <c r="B3" s="229" t="s">
        <v>26</v>
      </c>
      <c r="C3" s="229" t="s">
        <v>0</v>
      </c>
      <c r="D3" s="229" t="s">
        <v>1</v>
      </c>
      <c r="E3" s="229" t="s">
        <v>2</v>
      </c>
      <c r="F3" s="229" t="s">
        <v>6</v>
      </c>
      <c r="G3" s="229" t="s">
        <v>25</v>
      </c>
      <c r="H3" s="229" t="s">
        <v>5</v>
      </c>
      <c r="I3" s="229" t="s">
        <v>3</v>
      </c>
      <c r="J3" s="229" t="s">
        <v>4</v>
      </c>
    </row>
    <row r="4" spans="1:18" ht="12" customHeight="1" x14ac:dyDescent="0.2">
      <c r="A4" s="228" t="s">
        <v>169</v>
      </c>
      <c r="B4" s="205">
        <f>SUM(B5:B18)</f>
        <v>22279.00036326854</v>
      </c>
      <c r="C4" s="205">
        <f t="shared" ref="C4:I4" si="0">SUM(C5:C18)</f>
        <v>1924.7278770000005</v>
      </c>
      <c r="D4" s="205">
        <f t="shared" si="0"/>
        <v>690.67628300000001</v>
      </c>
      <c r="E4" s="205">
        <f t="shared" si="0"/>
        <v>402.2286180000001</v>
      </c>
      <c r="F4" s="205">
        <f t="shared" si="0"/>
        <v>313.6285605586217</v>
      </c>
      <c r="G4" s="205">
        <f t="shared" si="0"/>
        <v>33657.357915609187</v>
      </c>
      <c r="H4" s="205">
        <f t="shared" si="0"/>
        <v>18575.481034168242</v>
      </c>
      <c r="I4" s="205">
        <f t="shared" si="0"/>
        <v>1758.1288169999996</v>
      </c>
      <c r="J4" s="205">
        <f t="shared" ref="J4" si="1">SUM(B4:I4)</f>
        <v>79601.229468604593</v>
      </c>
      <c r="R4" s="45"/>
    </row>
    <row r="5" spans="1:18" x14ac:dyDescent="0.2">
      <c r="A5" s="187" t="s">
        <v>140</v>
      </c>
      <c r="B5" s="211">
        <v>338.38974899999999</v>
      </c>
      <c r="C5" s="211">
        <v>22.973638000000005</v>
      </c>
      <c r="D5" s="211">
        <v>275.52352800000006</v>
      </c>
      <c r="E5" s="211">
        <v>37.314478000000001</v>
      </c>
      <c r="F5" s="211">
        <v>3.3041290000000001</v>
      </c>
      <c r="G5" s="211">
        <v>6427.4464365484318</v>
      </c>
      <c r="H5" s="211">
        <v>4094.1865864515621</v>
      </c>
      <c r="I5" s="211">
        <v>141.21715599999999</v>
      </c>
      <c r="J5" s="203">
        <f t="shared" ref="J5:J18" si="2">SUM(B5:I5)</f>
        <v>11340.355700999995</v>
      </c>
      <c r="R5" s="45"/>
    </row>
    <row r="6" spans="1:18" x14ac:dyDescent="0.2">
      <c r="A6" s="227" t="s">
        <v>107</v>
      </c>
      <c r="B6" s="225">
        <v>1045.3749599999996</v>
      </c>
      <c r="C6" s="225">
        <v>31.856389999999998</v>
      </c>
      <c r="D6" s="225">
        <v>50.625739999999993</v>
      </c>
      <c r="E6" s="225">
        <v>6.7415329999999987</v>
      </c>
      <c r="F6" s="225">
        <v>18.86320695862161</v>
      </c>
      <c r="G6" s="225">
        <v>2138.6297460000001</v>
      </c>
      <c r="H6" s="225">
        <v>1394.6406489999995</v>
      </c>
      <c r="I6" s="225">
        <v>133.98832200000001</v>
      </c>
      <c r="J6" s="209">
        <f t="shared" si="2"/>
        <v>4820.7205469586206</v>
      </c>
      <c r="R6" s="45"/>
    </row>
    <row r="7" spans="1:18" x14ac:dyDescent="0.2">
      <c r="A7" s="227" t="s">
        <v>108</v>
      </c>
      <c r="B7" s="225">
        <v>422.14237900000006</v>
      </c>
      <c r="C7" s="225">
        <v>4.4466099999999997</v>
      </c>
      <c r="D7" s="225">
        <v>0.69579999999999997</v>
      </c>
      <c r="E7" s="225">
        <v>0.76400000000000001</v>
      </c>
      <c r="F7" s="225">
        <v>25.928408599999997</v>
      </c>
      <c r="G7" s="225">
        <v>2762.2026209999995</v>
      </c>
      <c r="H7" s="225">
        <v>764.82967699999995</v>
      </c>
      <c r="I7" s="225">
        <v>689.13160799999957</v>
      </c>
      <c r="J7" s="209">
        <f t="shared" si="2"/>
        <v>4670.141103599999</v>
      </c>
      <c r="R7" s="45"/>
    </row>
    <row r="8" spans="1:18" x14ac:dyDescent="0.2">
      <c r="A8" s="227" t="s">
        <v>109</v>
      </c>
      <c r="B8" s="225">
        <v>194.99276799999996</v>
      </c>
      <c r="C8" s="225">
        <v>211.26484000000002</v>
      </c>
      <c r="D8" s="225">
        <v>17.181829000000004</v>
      </c>
      <c r="E8" s="225">
        <v>18.948139999999999</v>
      </c>
      <c r="F8" s="225">
        <v>5.9714700000000001</v>
      </c>
      <c r="G8" s="225">
        <v>1678.1328590607616</v>
      </c>
      <c r="H8" s="225">
        <v>764.23017593923748</v>
      </c>
      <c r="I8" s="225">
        <v>168.93137000000004</v>
      </c>
      <c r="J8" s="209">
        <f t="shared" si="2"/>
        <v>3059.6534519999996</v>
      </c>
      <c r="R8" s="45"/>
    </row>
    <row r="9" spans="1:18" x14ac:dyDescent="0.2">
      <c r="A9" s="227" t="s">
        <v>139</v>
      </c>
      <c r="B9" s="225">
        <v>91.653354999999976</v>
      </c>
      <c r="C9" s="225">
        <v>43.172330000000002</v>
      </c>
      <c r="D9" s="225">
        <v>3.2293900000000004</v>
      </c>
      <c r="E9" s="225">
        <v>3.4100559999999995</v>
      </c>
      <c r="F9" s="225">
        <v>16.341131000000001</v>
      </c>
      <c r="G9" s="225">
        <v>851.47865400000092</v>
      </c>
      <c r="H9" s="225">
        <v>309.00771099999997</v>
      </c>
      <c r="I9" s="225">
        <v>0.40949000000000008</v>
      </c>
      <c r="J9" s="209">
        <f t="shared" si="2"/>
        <v>1318.7021170000007</v>
      </c>
      <c r="R9" s="45"/>
    </row>
    <row r="10" spans="1:18" x14ac:dyDescent="0.2">
      <c r="A10" s="227" t="s">
        <v>110</v>
      </c>
      <c r="B10" s="225">
        <v>844.93397786854905</v>
      </c>
      <c r="C10" s="225">
        <v>8.5429600000000008</v>
      </c>
      <c r="D10" s="225">
        <v>16.884150000000002</v>
      </c>
      <c r="E10" s="225">
        <v>7.8329300000000002</v>
      </c>
      <c r="F10" s="225">
        <v>1.0952599999999999</v>
      </c>
      <c r="G10" s="225">
        <v>1590.5685059999996</v>
      </c>
      <c r="H10" s="225">
        <v>1019.9763829999997</v>
      </c>
      <c r="I10" s="225">
        <v>24.318001000000002</v>
      </c>
      <c r="J10" s="209">
        <f t="shared" si="2"/>
        <v>3514.1521678685485</v>
      </c>
      <c r="R10" s="45"/>
    </row>
    <row r="11" spans="1:18" x14ac:dyDescent="0.2">
      <c r="A11" s="227" t="s">
        <v>111</v>
      </c>
      <c r="B11" s="225">
        <v>176.33142900000007</v>
      </c>
      <c r="C11" s="225">
        <v>6.1319999999999997</v>
      </c>
      <c r="D11" s="225">
        <v>7.3959999999999999</v>
      </c>
      <c r="E11" s="225">
        <v>1.2475000000000001</v>
      </c>
      <c r="F11" s="225">
        <v>12.791790000000001</v>
      </c>
      <c r="G11" s="225">
        <v>1059.0627580000005</v>
      </c>
      <c r="H11" s="225">
        <v>556.01347499999974</v>
      </c>
      <c r="I11" s="225">
        <v>45.925705999999998</v>
      </c>
      <c r="J11" s="209">
        <f t="shared" si="2"/>
        <v>1864.9006580000002</v>
      </c>
      <c r="R11" s="45"/>
    </row>
    <row r="12" spans="1:18" x14ac:dyDescent="0.2">
      <c r="A12" s="227" t="s">
        <v>112</v>
      </c>
      <c r="B12" s="225">
        <v>5553.5689063999962</v>
      </c>
      <c r="C12" s="225">
        <v>786.49082200000021</v>
      </c>
      <c r="D12" s="225">
        <v>48.51052599999997</v>
      </c>
      <c r="E12" s="225">
        <v>76.47010499999999</v>
      </c>
      <c r="F12" s="225">
        <v>0.66405999999999998</v>
      </c>
      <c r="G12" s="225">
        <v>4834.0182849999983</v>
      </c>
      <c r="H12" s="225">
        <v>3264.815969777444</v>
      </c>
      <c r="I12" s="225">
        <v>80.427424999999985</v>
      </c>
      <c r="J12" s="209">
        <f t="shared" si="2"/>
        <v>14644.96609917744</v>
      </c>
    </row>
    <row r="13" spans="1:18" x14ac:dyDescent="0.2">
      <c r="A13" s="227" t="s">
        <v>113</v>
      </c>
      <c r="B13" s="225">
        <v>577.06276100000014</v>
      </c>
      <c r="C13" s="225">
        <v>0</v>
      </c>
      <c r="D13" s="225">
        <v>1.3502000000000001</v>
      </c>
      <c r="E13" s="225">
        <v>23.303829999999998</v>
      </c>
      <c r="F13" s="225">
        <v>8.1755650000000006</v>
      </c>
      <c r="G13" s="225">
        <v>1484.2342460000004</v>
      </c>
      <c r="H13" s="225">
        <v>876.29266500000051</v>
      </c>
      <c r="I13" s="225">
        <v>17.012599000000002</v>
      </c>
      <c r="J13" s="209">
        <f t="shared" si="2"/>
        <v>2987.4318660000008</v>
      </c>
    </row>
    <row r="14" spans="1:18" x14ac:dyDescent="0.2">
      <c r="A14" s="227" t="s">
        <v>114</v>
      </c>
      <c r="B14" s="225">
        <v>455.54722399999997</v>
      </c>
      <c r="C14" s="225">
        <v>6.3964300000000014</v>
      </c>
      <c r="D14" s="225">
        <v>58.895879999999998</v>
      </c>
      <c r="E14" s="225">
        <v>27.014375000000001</v>
      </c>
      <c r="F14" s="225">
        <v>47.534601000000002</v>
      </c>
      <c r="G14" s="225">
        <v>1223.3942339999996</v>
      </c>
      <c r="H14" s="225">
        <v>792.12054900000032</v>
      </c>
      <c r="I14" s="225">
        <v>196.76953000000003</v>
      </c>
      <c r="J14" s="209">
        <f t="shared" si="2"/>
        <v>2807.6728229999999</v>
      </c>
    </row>
    <row r="15" spans="1:18" x14ac:dyDescent="0.2">
      <c r="A15" s="227" t="s">
        <v>115</v>
      </c>
      <c r="B15" s="225">
        <v>901.026973</v>
      </c>
      <c r="C15" s="225">
        <v>3.1523300000000001</v>
      </c>
      <c r="D15" s="225">
        <v>32.299639999999997</v>
      </c>
      <c r="E15" s="225">
        <v>3.0831100000000005</v>
      </c>
      <c r="F15" s="225">
        <v>40.055550000000004</v>
      </c>
      <c r="G15" s="225">
        <v>1831.7976609999992</v>
      </c>
      <c r="H15" s="225">
        <v>1142.5351329999999</v>
      </c>
      <c r="I15" s="225">
        <v>55.465129000000005</v>
      </c>
      <c r="J15" s="209">
        <f t="shared" si="2"/>
        <v>4009.4155259999993</v>
      </c>
    </row>
    <row r="16" spans="1:18" x14ac:dyDescent="0.2">
      <c r="A16" s="227" t="s">
        <v>116</v>
      </c>
      <c r="B16" s="225">
        <v>5594.2395949999982</v>
      </c>
      <c r="C16" s="225">
        <v>169.95809399999999</v>
      </c>
      <c r="D16" s="225">
        <v>22.597979999999993</v>
      </c>
      <c r="E16" s="225">
        <v>170.94797500000004</v>
      </c>
      <c r="F16" s="225">
        <v>16.016859</v>
      </c>
      <c r="G16" s="225">
        <v>2559.6139079999998</v>
      </c>
      <c r="H16" s="225">
        <v>1118.5233699999999</v>
      </c>
      <c r="I16" s="225">
        <v>34.701935999999996</v>
      </c>
      <c r="J16" s="209">
        <f t="shared" si="2"/>
        <v>9686.5997169999955</v>
      </c>
    </row>
    <row r="17" spans="1:23" x14ac:dyDescent="0.2">
      <c r="A17" s="227" t="s">
        <v>117</v>
      </c>
      <c r="B17" s="225">
        <v>4074.8924470000002</v>
      </c>
      <c r="C17" s="225">
        <v>626.6960600000001</v>
      </c>
      <c r="D17" s="225">
        <v>136.64573000000001</v>
      </c>
      <c r="E17" s="225">
        <v>8.1779880000000009</v>
      </c>
      <c r="F17" s="225">
        <v>106.07611000000003</v>
      </c>
      <c r="G17" s="225">
        <v>3960.7122679999998</v>
      </c>
      <c r="H17" s="225">
        <v>1835.394362</v>
      </c>
      <c r="I17" s="225">
        <v>165.69273600000002</v>
      </c>
      <c r="J17" s="209">
        <f t="shared" si="2"/>
        <v>10914.287701000001</v>
      </c>
    </row>
    <row r="18" spans="1:23" x14ac:dyDescent="0.2">
      <c r="A18" s="187" t="s">
        <v>118</v>
      </c>
      <c r="B18" s="211">
        <v>2008.8438390000003</v>
      </c>
      <c r="C18" s="211">
        <v>3.6453730000000002</v>
      </c>
      <c r="D18" s="211">
        <v>18.839889999999997</v>
      </c>
      <c r="E18" s="211">
        <v>16.972598000000001</v>
      </c>
      <c r="F18" s="211">
        <v>10.810420000000001</v>
      </c>
      <c r="G18" s="211">
        <v>1256.0657329999999</v>
      </c>
      <c r="H18" s="211">
        <v>642.91432799999973</v>
      </c>
      <c r="I18" s="211">
        <v>4.137808999999999</v>
      </c>
      <c r="J18" s="203">
        <f t="shared" si="2"/>
        <v>3962.2299899999998</v>
      </c>
    </row>
    <row r="19" spans="1:23" x14ac:dyDescent="0.2">
      <c r="A19" s="142" t="s">
        <v>183</v>
      </c>
      <c r="J19" s="4" t="s">
        <v>79</v>
      </c>
    </row>
    <row r="32" spans="1:23" x14ac:dyDescent="0.2">
      <c r="P32" s="45"/>
      <c r="Q32" s="45"/>
      <c r="R32" s="45"/>
      <c r="S32" s="45"/>
      <c r="T32" s="45"/>
      <c r="U32" s="45"/>
      <c r="V32" s="45"/>
      <c r="W32" s="45"/>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U42"/>
  <sheetViews>
    <sheetView showGridLines="0" view="pageBreakPreview" zoomScale="85" zoomScaleNormal="100" zoomScaleSheetLayoutView="85"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8.75" x14ac:dyDescent="0.3">
      <c r="A1" s="233" t="s">
        <v>257</v>
      </c>
    </row>
    <row r="2" spans="1:21" ht="15.75" x14ac:dyDescent="0.25">
      <c r="A2" s="226" t="s">
        <v>269</v>
      </c>
      <c r="O2" s="274" t="str">
        <f>'3'!N1</f>
        <v>2019</v>
      </c>
    </row>
    <row r="3" spans="1:21" ht="12" customHeight="1" x14ac:dyDescent="0.2">
      <c r="F3" s="123"/>
      <c r="G3" s="123"/>
      <c r="H3" s="123"/>
      <c r="I3" s="123"/>
      <c r="J3" s="123"/>
      <c r="K3" s="123"/>
    </row>
    <row r="4" spans="1:21" x14ac:dyDescent="0.2">
      <c r="A4" s="8"/>
      <c r="B4" s="148"/>
      <c r="C4" s="148"/>
      <c r="D4" s="148"/>
      <c r="E4" s="148"/>
      <c r="F4" s="129"/>
      <c r="K4" s="129"/>
      <c r="L4" s="146"/>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2111.5919999999983</v>
      </c>
      <c r="C7" s="205">
        <v>2111.5919999999983</v>
      </c>
      <c r="D7" s="174">
        <v>2111.5919999999983</v>
      </c>
      <c r="E7" s="206">
        <v>2108.2359999999985</v>
      </c>
      <c r="F7" s="205">
        <v>2108.2189999999987</v>
      </c>
      <c r="G7" s="174">
        <v>2104.9879999999985</v>
      </c>
      <c r="H7" s="206">
        <v>2102.9999999999986</v>
      </c>
      <c r="I7" s="205">
        <v>2102.9999999999986</v>
      </c>
      <c r="J7" s="174">
        <v>2102.9999999999986</v>
      </c>
      <c r="K7" s="206">
        <v>2101.4219999999982</v>
      </c>
      <c r="L7" s="205">
        <v>2102.3925999999983</v>
      </c>
      <c r="M7" s="174">
        <v>2102.3925999999983</v>
      </c>
      <c r="N7" s="269">
        <v>2102.3925999999983</v>
      </c>
      <c r="O7" s="270">
        <v>5.0845871352469409E-2</v>
      </c>
      <c r="P7" s="131"/>
      <c r="U7" s="64"/>
    </row>
    <row r="8" spans="1:21" x14ac:dyDescent="0.2">
      <c r="A8" s="266" t="s">
        <v>173</v>
      </c>
      <c r="B8" s="206">
        <v>904.17552563311801</v>
      </c>
      <c r="C8" s="205">
        <v>663.43918561438898</v>
      </c>
      <c r="D8" s="174">
        <v>588.98514297290899</v>
      </c>
      <c r="E8" s="206">
        <v>437.70445962414931</v>
      </c>
      <c r="F8" s="205">
        <v>361.42580227163097</v>
      </c>
      <c r="G8" s="174">
        <v>206.82977011519577</v>
      </c>
      <c r="H8" s="206">
        <v>282.58244539835579</v>
      </c>
      <c r="I8" s="205">
        <v>218.02537322010343</v>
      </c>
      <c r="J8" s="174">
        <v>230.06231368301297</v>
      </c>
      <c r="K8" s="206">
        <v>441.27985287870234</v>
      </c>
      <c r="L8" s="205">
        <v>597.52835057573304</v>
      </c>
      <c r="M8" s="174">
        <v>720.3723716127007</v>
      </c>
      <c r="N8" s="269">
        <v>5652.4105936000014</v>
      </c>
      <c r="O8" s="270">
        <v>3.4966641421338533E-2</v>
      </c>
      <c r="P8" s="131"/>
      <c r="U8" s="64"/>
    </row>
    <row r="9" spans="1:21" x14ac:dyDescent="0.2">
      <c r="A9" s="266" t="s">
        <v>174</v>
      </c>
      <c r="B9" s="206">
        <v>712.42147799999987</v>
      </c>
      <c r="C9" s="205">
        <v>514.88729900000021</v>
      </c>
      <c r="D9" s="174">
        <v>451.02381400000002</v>
      </c>
      <c r="E9" s="206">
        <v>334.70029999999997</v>
      </c>
      <c r="F9" s="205">
        <v>260.16429800000003</v>
      </c>
      <c r="G9" s="174">
        <v>130.135468</v>
      </c>
      <c r="H9" s="206">
        <v>193.52722099999997</v>
      </c>
      <c r="I9" s="205">
        <v>134.39613400000002</v>
      </c>
      <c r="J9" s="174">
        <v>150.06212500000001</v>
      </c>
      <c r="K9" s="206">
        <v>319.18228999999997</v>
      </c>
      <c r="L9" s="205">
        <v>444.11197100000004</v>
      </c>
      <c r="M9" s="174">
        <v>547.67397099999994</v>
      </c>
      <c r="N9" s="269">
        <v>4192.2863690000004</v>
      </c>
      <c r="O9" s="271">
        <v>4.7888041270127503E-2</v>
      </c>
      <c r="P9" s="121"/>
      <c r="U9" s="124"/>
    </row>
    <row r="10" spans="1:21" x14ac:dyDescent="0.2">
      <c r="A10" s="267" t="s">
        <v>41</v>
      </c>
      <c r="B10" s="268">
        <v>0</v>
      </c>
      <c r="C10" s="213">
        <v>0</v>
      </c>
      <c r="D10" s="231">
        <v>0</v>
      </c>
      <c r="E10" s="212">
        <v>0</v>
      </c>
      <c r="F10" s="213">
        <v>0</v>
      </c>
      <c r="G10" s="231">
        <v>0</v>
      </c>
      <c r="H10" s="212">
        <v>0</v>
      </c>
      <c r="I10" s="213">
        <v>0</v>
      </c>
      <c r="J10" s="231">
        <v>0</v>
      </c>
      <c r="K10" s="212">
        <v>0</v>
      </c>
      <c r="L10" s="213">
        <v>0</v>
      </c>
      <c r="M10" s="231">
        <v>0</v>
      </c>
      <c r="N10" s="272">
        <v>0</v>
      </c>
      <c r="O10" s="273">
        <v>0</v>
      </c>
      <c r="P10" s="121"/>
      <c r="U10" s="149"/>
    </row>
    <row r="11" spans="1:21" x14ac:dyDescent="0.2">
      <c r="A11" s="267" t="s">
        <v>40</v>
      </c>
      <c r="B11" s="268">
        <v>3.8330000000000002</v>
      </c>
      <c r="C11" s="181">
        <v>3.407</v>
      </c>
      <c r="D11" s="200">
        <v>3.8069999999999999</v>
      </c>
      <c r="E11" s="178">
        <v>2.931</v>
      </c>
      <c r="F11" s="181">
        <v>2.52</v>
      </c>
      <c r="G11" s="200">
        <v>2.4649999999999999</v>
      </c>
      <c r="H11" s="178">
        <v>2.3610000000000002</v>
      </c>
      <c r="I11" s="181">
        <v>2.3210000000000002</v>
      </c>
      <c r="J11" s="200">
        <v>3.1080000000000001</v>
      </c>
      <c r="K11" s="178">
        <v>4.3559999999999999</v>
      </c>
      <c r="L11" s="181">
        <v>3.7240000000000002</v>
      </c>
      <c r="M11" s="200">
        <v>3.8460000000000001</v>
      </c>
      <c r="N11" s="272">
        <v>38.679000000000002</v>
      </c>
      <c r="O11" s="273">
        <v>7.1914156729845927E-2</v>
      </c>
      <c r="P11" s="121"/>
      <c r="U11" s="149"/>
    </row>
    <row r="12" spans="1:21" x14ac:dyDescent="0.2">
      <c r="A12" s="267" t="s">
        <v>39</v>
      </c>
      <c r="B12" s="268">
        <v>0</v>
      </c>
      <c r="C12" s="181">
        <v>0</v>
      </c>
      <c r="D12" s="200">
        <v>0</v>
      </c>
      <c r="E12" s="178">
        <v>0</v>
      </c>
      <c r="F12" s="181">
        <v>0</v>
      </c>
      <c r="G12" s="200">
        <v>0</v>
      </c>
      <c r="H12" s="178">
        <v>0</v>
      </c>
      <c r="I12" s="181">
        <v>0</v>
      </c>
      <c r="J12" s="200">
        <v>0</v>
      </c>
      <c r="K12" s="178">
        <v>0</v>
      </c>
      <c r="L12" s="181">
        <v>0</v>
      </c>
      <c r="M12" s="200">
        <v>0</v>
      </c>
      <c r="N12" s="272">
        <v>0</v>
      </c>
      <c r="O12" s="273">
        <v>0</v>
      </c>
      <c r="P12" s="121"/>
      <c r="U12" s="149"/>
    </row>
    <row r="13" spans="1:21" x14ac:dyDescent="0.2">
      <c r="A13" s="267" t="s">
        <v>64</v>
      </c>
      <c r="B13" s="268">
        <v>0</v>
      </c>
      <c r="C13" s="181">
        <v>0</v>
      </c>
      <c r="D13" s="200">
        <v>0</v>
      </c>
      <c r="E13" s="178">
        <v>8.8999999999999996E-2</v>
      </c>
      <c r="F13" s="181">
        <v>0.161</v>
      </c>
      <c r="G13" s="200">
        <v>0.48599999999999999</v>
      </c>
      <c r="H13" s="178">
        <v>0.23200000000000001</v>
      </c>
      <c r="I13" s="181">
        <v>0.73</v>
      </c>
      <c r="J13" s="200">
        <v>1E-3</v>
      </c>
      <c r="K13" s="178">
        <v>0</v>
      </c>
      <c r="L13" s="181">
        <v>0</v>
      </c>
      <c r="M13" s="200">
        <v>0</v>
      </c>
      <c r="N13" s="272">
        <v>1.6989999999999998</v>
      </c>
      <c r="O13" s="273">
        <v>0.12643919469172685</v>
      </c>
      <c r="P13" s="121"/>
      <c r="U13" s="149"/>
    </row>
    <row r="14" spans="1:21" x14ac:dyDescent="0.2">
      <c r="A14" s="267" t="s">
        <v>65</v>
      </c>
      <c r="B14" s="268">
        <v>0</v>
      </c>
      <c r="C14" s="181">
        <v>0</v>
      </c>
      <c r="D14" s="200">
        <v>0</v>
      </c>
      <c r="E14" s="178">
        <v>5.6000000000000001E-2</v>
      </c>
      <c r="F14" s="181">
        <v>5.0999999999999997E-2</v>
      </c>
      <c r="G14" s="200">
        <v>0.45300000000000001</v>
      </c>
      <c r="H14" s="178">
        <v>0.67200000000000004</v>
      </c>
      <c r="I14" s="181">
        <v>0.18099999999999999</v>
      </c>
      <c r="J14" s="200">
        <v>0.52600000000000002</v>
      </c>
      <c r="K14" s="178">
        <v>0.52100000000000002</v>
      </c>
      <c r="L14" s="181">
        <v>0.30599999999999999</v>
      </c>
      <c r="M14" s="200">
        <v>0.113</v>
      </c>
      <c r="N14" s="272">
        <v>2.8790000000000004</v>
      </c>
      <c r="O14" s="273">
        <v>3.3192553594747508E-2</v>
      </c>
      <c r="P14" s="121"/>
      <c r="U14" s="149"/>
    </row>
    <row r="15" spans="1:21" x14ac:dyDescent="0.2">
      <c r="A15" s="267" t="s">
        <v>66</v>
      </c>
      <c r="B15" s="268">
        <v>0</v>
      </c>
      <c r="C15" s="181">
        <v>0</v>
      </c>
      <c r="D15" s="200">
        <v>0</v>
      </c>
      <c r="E15" s="178">
        <v>0</v>
      </c>
      <c r="F15" s="181">
        <v>0</v>
      </c>
      <c r="G15" s="200">
        <v>0</v>
      </c>
      <c r="H15" s="178">
        <v>0</v>
      </c>
      <c r="I15" s="181">
        <v>0</v>
      </c>
      <c r="J15" s="200">
        <v>0</v>
      </c>
      <c r="K15" s="178">
        <v>0</v>
      </c>
      <c r="L15" s="181">
        <v>0</v>
      </c>
      <c r="M15" s="200">
        <v>0</v>
      </c>
      <c r="N15" s="272">
        <v>0</v>
      </c>
      <c r="O15" s="273">
        <v>0</v>
      </c>
      <c r="P15" s="121"/>
      <c r="U15" s="149"/>
    </row>
    <row r="16" spans="1:21" x14ac:dyDescent="0.2">
      <c r="A16" s="267" t="s">
        <v>38</v>
      </c>
      <c r="B16" s="268">
        <v>0</v>
      </c>
      <c r="C16" s="181">
        <v>0</v>
      </c>
      <c r="D16" s="200">
        <v>0</v>
      </c>
      <c r="E16" s="178">
        <v>0</v>
      </c>
      <c r="F16" s="181">
        <v>0</v>
      </c>
      <c r="G16" s="200">
        <v>0</v>
      </c>
      <c r="H16" s="178">
        <v>0</v>
      </c>
      <c r="I16" s="181">
        <v>0</v>
      </c>
      <c r="J16" s="200">
        <v>0</v>
      </c>
      <c r="K16" s="178">
        <v>0</v>
      </c>
      <c r="L16" s="181">
        <v>0</v>
      </c>
      <c r="M16" s="200">
        <v>0</v>
      </c>
      <c r="N16" s="272">
        <v>0</v>
      </c>
      <c r="O16" s="273">
        <v>0</v>
      </c>
      <c r="P16" s="121"/>
      <c r="U16" s="149"/>
    </row>
    <row r="17" spans="1:21" x14ac:dyDescent="0.2">
      <c r="A17" s="267" t="s">
        <v>77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0</v>
      </c>
      <c r="C19" s="181">
        <v>0</v>
      </c>
      <c r="D19" s="200">
        <v>0</v>
      </c>
      <c r="E19" s="178">
        <v>0</v>
      </c>
      <c r="F19" s="181">
        <v>0</v>
      </c>
      <c r="G19" s="200">
        <v>0</v>
      </c>
      <c r="H19" s="178">
        <v>0</v>
      </c>
      <c r="I19" s="181">
        <v>0</v>
      </c>
      <c r="J19" s="200">
        <v>0</v>
      </c>
      <c r="K19" s="178">
        <v>0</v>
      </c>
      <c r="L19" s="181">
        <v>0</v>
      </c>
      <c r="M19" s="200">
        <v>0</v>
      </c>
      <c r="N19" s="272">
        <v>0</v>
      </c>
      <c r="O19" s="273">
        <v>0</v>
      </c>
      <c r="P19" s="121"/>
      <c r="U19" s="149"/>
    </row>
    <row r="20" spans="1:21" x14ac:dyDescent="0.2">
      <c r="A20" s="267" t="s">
        <v>35</v>
      </c>
      <c r="B20" s="268">
        <v>0</v>
      </c>
      <c r="C20" s="181">
        <v>0</v>
      </c>
      <c r="D20" s="200">
        <v>0</v>
      </c>
      <c r="E20" s="178">
        <v>0</v>
      </c>
      <c r="F20" s="181">
        <v>0</v>
      </c>
      <c r="G20" s="200">
        <v>0</v>
      </c>
      <c r="H20" s="178">
        <v>0</v>
      </c>
      <c r="I20" s="181">
        <v>0</v>
      </c>
      <c r="J20" s="200">
        <v>0</v>
      </c>
      <c r="K20" s="178">
        <v>0</v>
      </c>
      <c r="L20" s="181">
        <v>0</v>
      </c>
      <c r="M20" s="200">
        <v>0</v>
      </c>
      <c r="N20" s="272">
        <v>0</v>
      </c>
      <c r="O20" s="273">
        <v>0</v>
      </c>
      <c r="P20" s="121"/>
      <c r="U20" s="149"/>
    </row>
    <row r="21" spans="1:21" x14ac:dyDescent="0.2">
      <c r="A21" s="267" t="s">
        <v>34</v>
      </c>
      <c r="B21" s="268">
        <v>85.394000000000005</v>
      </c>
      <c r="C21" s="181">
        <v>75.554000000000002</v>
      </c>
      <c r="D21" s="200">
        <v>79.760999999999996</v>
      </c>
      <c r="E21" s="178">
        <v>84.152000000000001</v>
      </c>
      <c r="F21" s="181">
        <v>56.036000000000001</v>
      </c>
      <c r="G21" s="200">
        <v>54.398000000000003</v>
      </c>
      <c r="H21" s="178">
        <v>65.263000000000005</v>
      </c>
      <c r="I21" s="181">
        <v>59.356000000000002</v>
      </c>
      <c r="J21" s="200">
        <v>31.013999999999999</v>
      </c>
      <c r="K21" s="178">
        <v>65.305999999999997</v>
      </c>
      <c r="L21" s="181">
        <v>82.558000000000007</v>
      </c>
      <c r="M21" s="200">
        <v>86.831000000000003</v>
      </c>
      <c r="N21" s="272">
        <v>825.62300000000005</v>
      </c>
      <c r="O21" s="273">
        <v>0.29253991319160988</v>
      </c>
      <c r="P21" s="121"/>
      <c r="U21" s="149"/>
    </row>
    <row r="22" spans="1:21" x14ac:dyDescent="0.2">
      <c r="A22" s="267" t="s">
        <v>33</v>
      </c>
      <c r="B22" s="268">
        <v>0</v>
      </c>
      <c r="C22" s="181">
        <v>0</v>
      </c>
      <c r="D22" s="200">
        <v>0</v>
      </c>
      <c r="E22" s="178">
        <v>0</v>
      </c>
      <c r="F22" s="181">
        <v>0</v>
      </c>
      <c r="G22" s="200">
        <v>0</v>
      </c>
      <c r="H22" s="178">
        <v>0</v>
      </c>
      <c r="I22" s="181">
        <v>0</v>
      </c>
      <c r="J22" s="200">
        <v>0</v>
      </c>
      <c r="K22" s="178">
        <v>0</v>
      </c>
      <c r="L22" s="181">
        <v>0</v>
      </c>
      <c r="M22" s="200">
        <v>0</v>
      </c>
      <c r="N22" s="272">
        <v>0</v>
      </c>
      <c r="O22" s="273">
        <v>0</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0.46517900000000001</v>
      </c>
      <c r="C24" s="181">
        <v>0.36012299999999997</v>
      </c>
      <c r="D24" s="200">
        <v>0.20849799999999999</v>
      </c>
      <c r="E24" s="178">
        <v>0.14817</v>
      </c>
      <c r="F24" s="181">
        <v>7.8973000000000002E-2</v>
      </c>
      <c r="G24" s="200">
        <v>3.1689999999999999E-3</v>
      </c>
      <c r="H24" s="178">
        <v>9.2843000000000009E-2</v>
      </c>
      <c r="I24" s="181">
        <v>2.6111000000000002E-2</v>
      </c>
      <c r="J24" s="200">
        <v>6.2071000000000001E-2</v>
      </c>
      <c r="K24" s="178">
        <v>0.17483800000000002</v>
      </c>
      <c r="L24" s="181">
        <v>0.24735099999999999</v>
      </c>
      <c r="M24" s="200">
        <v>0.33067499999999994</v>
      </c>
      <c r="N24" s="272">
        <v>2.1980009999999996</v>
      </c>
      <c r="O24" s="273">
        <v>2.286857154914192E-2</v>
      </c>
      <c r="P24" s="121"/>
      <c r="U24" s="149"/>
    </row>
    <row r="25" spans="1:21" x14ac:dyDescent="0.2">
      <c r="A25" s="267" t="s">
        <v>31</v>
      </c>
      <c r="B25" s="268">
        <v>622.72929899999986</v>
      </c>
      <c r="C25" s="213">
        <v>435.56617600000021</v>
      </c>
      <c r="D25" s="231">
        <v>367.24731600000001</v>
      </c>
      <c r="E25" s="212">
        <v>247.32412999999997</v>
      </c>
      <c r="F25" s="213">
        <v>201.31732500000001</v>
      </c>
      <c r="G25" s="231">
        <v>72.330298999999997</v>
      </c>
      <c r="H25" s="212">
        <v>124.90637799999996</v>
      </c>
      <c r="I25" s="213">
        <v>71.782023000000009</v>
      </c>
      <c r="J25" s="231">
        <v>115.351054</v>
      </c>
      <c r="K25" s="212">
        <v>248.82445200000001</v>
      </c>
      <c r="L25" s="213">
        <v>357.27662000000004</v>
      </c>
      <c r="M25" s="231">
        <v>456.55329599999999</v>
      </c>
      <c r="N25" s="272">
        <v>3321.2083680000005</v>
      </c>
      <c r="O25" s="273">
        <v>0.14991114676547426</v>
      </c>
      <c r="P25" s="121"/>
      <c r="U25" s="118"/>
    </row>
    <row r="26" spans="1:21" ht="13.5" customHeight="1" x14ac:dyDescent="0.2">
      <c r="A26" s="220" t="s">
        <v>205</v>
      </c>
      <c r="B26" s="206">
        <v>1578.528</v>
      </c>
      <c r="C26" s="205">
        <v>1249.0340000000001</v>
      </c>
      <c r="D26" s="174">
        <v>1027.4860000000001</v>
      </c>
      <c r="E26" s="206">
        <v>710.298</v>
      </c>
      <c r="F26" s="205">
        <v>632.01400000000001</v>
      </c>
      <c r="G26" s="174">
        <v>258.40199999999999</v>
      </c>
      <c r="H26" s="206">
        <v>161.02500000000001</v>
      </c>
      <c r="I26" s="205">
        <v>234.648</v>
      </c>
      <c r="J26" s="174">
        <v>406.29300000000001</v>
      </c>
      <c r="K26" s="206">
        <v>768.63699999999994</v>
      </c>
      <c r="L26" s="205">
        <v>1083.83</v>
      </c>
      <c r="M26" s="174">
        <v>1352.7370000000001</v>
      </c>
      <c r="N26" s="269">
        <v>9462.9319999999989</v>
      </c>
      <c r="O26" s="271"/>
      <c r="P26" s="11"/>
      <c r="U26" s="94"/>
    </row>
    <row r="27" spans="1:21" ht="13.5" customHeight="1" x14ac:dyDescent="0.2">
      <c r="A27" s="220" t="s">
        <v>175</v>
      </c>
      <c r="B27" s="206">
        <v>2008.8571229999995</v>
      </c>
      <c r="C27" s="205">
        <v>1515.6509069999997</v>
      </c>
      <c r="D27" s="174">
        <v>1242.0365430000002</v>
      </c>
      <c r="E27" s="206">
        <v>875.92045800000005</v>
      </c>
      <c r="F27" s="205">
        <v>715.69916599999988</v>
      </c>
      <c r="G27" s="174">
        <v>279.03352500000005</v>
      </c>
      <c r="H27" s="206">
        <v>247.54373800000005</v>
      </c>
      <c r="I27" s="205">
        <v>253.37899499999997</v>
      </c>
      <c r="J27" s="174">
        <v>422.90179300000005</v>
      </c>
      <c r="K27" s="206">
        <v>877.5608400000001</v>
      </c>
      <c r="L27" s="205">
        <v>1290.7354800000001</v>
      </c>
      <c r="M27" s="174">
        <v>1611.037133</v>
      </c>
      <c r="N27" s="269">
        <v>11340.355700999999</v>
      </c>
      <c r="O27" s="271">
        <v>0.14246457971447202</v>
      </c>
      <c r="P27" s="11"/>
      <c r="U27" s="94"/>
    </row>
    <row r="28" spans="1:21" ht="12.75" customHeight="1" x14ac:dyDescent="0.2">
      <c r="A28" s="267" t="s">
        <v>26</v>
      </c>
      <c r="B28" s="268">
        <v>65.217884999999995</v>
      </c>
      <c r="C28" s="213">
        <v>47.134273</v>
      </c>
      <c r="D28" s="231">
        <v>32.116515</v>
      </c>
      <c r="E28" s="212">
        <v>39.586728999999998</v>
      </c>
      <c r="F28" s="213">
        <v>17.789073999999999</v>
      </c>
      <c r="G28" s="231">
        <v>6.1478019999999995</v>
      </c>
      <c r="H28" s="212">
        <v>7.0814570000000003</v>
      </c>
      <c r="I28" s="213">
        <v>6.8936260000000003</v>
      </c>
      <c r="J28" s="231">
        <v>9.4724439999999994</v>
      </c>
      <c r="K28" s="212">
        <v>23.548264</v>
      </c>
      <c r="L28" s="213">
        <v>37.562744999999993</v>
      </c>
      <c r="M28" s="231">
        <v>45.838934999999999</v>
      </c>
      <c r="N28" s="272">
        <v>338.38974899999999</v>
      </c>
      <c r="O28" s="273">
        <v>1.5188731248368944E-2</v>
      </c>
      <c r="P28" s="121"/>
      <c r="U28" s="94"/>
    </row>
    <row r="29" spans="1:21" ht="12.75" customHeight="1" x14ac:dyDescent="0.2">
      <c r="A29" s="267" t="s">
        <v>0</v>
      </c>
      <c r="B29" s="268">
        <v>4.2905120000000005</v>
      </c>
      <c r="C29" s="181">
        <v>3.2153800000000001</v>
      </c>
      <c r="D29" s="200">
        <v>2.6777510000000002</v>
      </c>
      <c r="E29" s="178">
        <v>1.6927719999999999</v>
      </c>
      <c r="F29" s="181">
        <v>1.4605380000000001</v>
      </c>
      <c r="G29" s="200">
        <v>0.30861900000000003</v>
      </c>
      <c r="H29" s="178">
        <v>0.28946100000000002</v>
      </c>
      <c r="I29" s="181">
        <v>0.29810199999999998</v>
      </c>
      <c r="J29" s="200">
        <v>0.70286000000000004</v>
      </c>
      <c r="K29" s="178">
        <v>1.7923030000000002</v>
      </c>
      <c r="L29" s="181">
        <v>2.814174</v>
      </c>
      <c r="M29" s="200">
        <v>3.4311660000000002</v>
      </c>
      <c r="N29" s="272">
        <v>22.973638000000001</v>
      </c>
      <c r="O29" s="273">
        <v>1.193604471288073E-2</v>
      </c>
      <c r="P29" s="121"/>
      <c r="U29" s="94"/>
    </row>
    <row r="30" spans="1:21" ht="12.75" customHeight="1" x14ac:dyDescent="0.2">
      <c r="A30" s="267" t="s">
        <v>1</v>
      </c>
      <c r="B30" s="268">
        <v>56.510956</v>
      </c>
      <c r="C30" s="181">
        <v>40.970343999999997</v>
      </c>
      <c r="D30" s="200">
        <v>32.723119000000004</v>
      </c>
      <c r="E30" s="178">
        <v>21.524905999999998</v>
      </c>
      <c r="F30" s="181">
        <v>15.876142</v>
      </c>
      <c r="G30" s="200">
        <v>2.719627</v>
      </c>
      <c r="H30" s="178">
        <v>1.95502</v>
      </c>
      <c r="I30" s="181">
        <v>2.2602379999999997</v>
      </c>
      <c r="J30" s="200">
        <v>4.406479</v>
      </c>
      <c r="K30" s="178">
        <v>21.002967000000002</v>
      </c>
      <c r="L30" s="181">
        <v>32.717806000000003</v>
      </c>
      <c r="M30" s="200">
        <v>42.855924000000002</v>
      </c>
      <c r="N30" s="272">
        <v>275.52352799999994</v>
      </c>
      <c r="O30" s="273">
        <v>0.39891847278039505</v>
      </c>
      <c r="P30" s="121"/>
      <c r="U30" s="94"/>
    </row>
    <row r="31" spans="1:21" ht="12.75" customHeight="1" x14ac:dyDescent="0.2">
      <c r="A31" s="267" t="s">
        <v>2</v>
      </c>
      <c r="B31" s="268">
        <v>6.9855990000000006</v>
      </c>
      <c r="C31" s="181">
        <v>5.734667</v>
      </c>
      <c r="D31" s="200">
        <v>4.2916939999999997</v>
      </c>
      <c r="E31" s="178">
        <v>2.92652</v>
      </c>
      <c r="F31" s="181">
        <v>1.9692560000000001</v>
      </c>
      <c r="G31" s="200">
        <v>0.47106799999999999</v>
      </c>
      <c r="H31" s="178">
        <v>0.44897199999999998</v>
      </c>
      <c r="I31" s="181">
        <v>0.449492</v>
      </c>
      <c r="J31" s="200">
        <v>1.0498530000000001</v>
      </c>
      <c r="K31" s="178">
        <v>2.6140320000000004</v>
      </c>
      <c r="L31" s="181">
        <v>4.3030609999999996</v>
      </c>
      <c r="M31" s="200">
        <v>6.0702639999999999</v>
      </c>
      <c r="N31" s="272">
        <v>37.314478000000001</v>
      </c>
      <c r="O31" s="273">
        <v>9.2769326522659318E-2</v>
      </c>
      <c r="P31" s="121"/>
    </row>
    <row r="32" spans="1:21" x14ac:dyDescent="0.2">
      <c r="A32" s="267" t="s">
        <v>6</v>
      </c>
      <c r="B32" s="268">
        <v>0.57251199999999991</v>
      </c>
      <c r="C32" s="181">
        <v>0.44833000000000006</v>
      </c>
      <c r="D32" s="200">
        <v>0.36608299999999999</v>
      </c>
      <c r="E32" s="178">
        <v>0.26500999999999997</v>
      </c>
      <c r="F32" s="181">
        <v>0.22900299999999998</v>
      </c>
      <c r="G32" s="200">
        <v>6.0222000000000005E-2</v>
      </c>
      <c r="H32" s="178">
        <v>5.0999999999999997E-2</v>
      </c>
      <c r="I32" s="181">
        <v>4.9000000000000002E-2</v>
      </c>
      <c r="J32" s="200">
        <v>0.10413500000000001</v>
      </c>
      <c r="K32" s="178">
        <v>0.26657900000000001</v>
      </c>
      <c r="L32" s="181">
        <v>0.39202300000000001</v>
      </c>
      <c r="M32" s="200">
        <v>0.50023200000000001</v>
      </c>
      <c r="N32" s="272">
        <v>3.3041290000000001</v>
      </c>
      <c r="O32" s="273">
        <v>1.0535166166355605E-2</v>
      </c>
      <c r="P32" s="121"/>
    </row>
    <row r="33" spans="1:16" x14ac:dyDescent="0.2">
      <c r="A33" s="267" t="s">
        <v>25</v>
      </c>
      <c r="B33" s="268">
        <v>1091.0213539696529</v>
      </c>
      <c r="C33" s="181">
        <v>824.25874117754233</v>
      </c>
      <c r="D33" s="200">
        <v>688.28730406015188</v>
      </c>
      <c r="E33" s="178">
        <v>492.23144353052737</v>
      </c>
      <c r="F33" s="181">
        <v>421.80236357218655</v>
      </c>
      <c r="G33" s="200">
        <v>188.8265271464054</v>
      </c>
      <c r="H33" s="178">
        <v>167.09490217643608</v>
      </c>
      <c r="I33" s="181">
        <v>172.28300897593022</v>
      </c>
      <c r="J33" s="200">
        <v>273.93600608401829</v>
      </c>
      <c r="K33" s="178">
        <v>503.31565382537019</v>
      </c>
      <c r="L33" s="181">
        <v>717.78130365004074</v>
      </c>
      <c r="M33" s="200">
        <v>886.60782838017076</v>
      </c>
      <c r="N33" s="272">
        <v>6427.4464365484328</v>
      </c>
      <c r="O33" s="273">
        <v>0.19096705251387511</v>
      </c>
      <c r="P33" s="121"/>
    </row>
    <row r="34" spans="1:16" x14ac:dyDescent="0.2">
      <c r="A34" s="267" t="s">
        <v>5</v>
      </c>
      <c r="B34" s="268">
        <v>759.69167003034681</v>
      </c>
      <c r="C34" s="181">
        <v>574.75579082245747</v>
      </c>
      <c r="D34" s="200">
        <v>466.6247439398482</v>
      </c>
      <c r="E34" s="178">
        <v>308.14922346947264</v>
      </c>
      <c r="F34" s="181">
        <v>248.20201242781337</v>
      </c>
      <c r="G34" s="200">
        <v>78.224654853594657</v>
      </c>
      <c r="H34" s="178">
        <v>68.549623823563962</v>
      </c>
      <c r="I34" s="181">
        <v>69.059406024069787</v>
      </c>
      <c r="J34" s="200">
        <v>129.02315391598177</v>
      </c>
      <c r="K34" s="178">
        <v>314.61833817462986</v>
      </c>
      <c r="L34" s="181">
        <v>477.05807934995937</v>
      </c>
      <c r="M34" s="200">
        <v>600.22988961982935</v>
      </c>
      <c r="N34" s="272">
        <v>4094.1865864515676</v>
      </c>
      <c r="O34" s="273">
        <v>0.22040810565931562</v>
      </c>
      <c r="P34" s="121"/>
    </row>
    <row r="35" spans="1:16" x14ac:dyDescent="0.2">
      <c r="A35" s="267" t="s">
        <v>3</v>
      </c>
      <c r="B35" s="268">
        <v>24.566635000000002</v>
      </c>
      <c r="C35" s="213">
        <v>19.133381</v>
      </c>
      <c r="D35" s="231">
        <v>14.949333000000001</v>
      </c>
      <c r="E35" s="212">
        <v>9.5438540000000014</v>
      </c>
      <c r="F35" s="213">
        <v>8.3707770000000004</v>
      </c>
      <c r="G35" s="231">
        <v>2.2750050000000002</v>
      </c>
      <c r="H35" s="212">
        <v>2.0733019999999995</v>
      </c>
      <c r="I35" s="213">
        <v>2.0861220000000005</v>
      </c>
      <c r="J35" s="231">
        <v>4.2068620000000001</v>
      </c>
      <c r="K35" s="212">
        <v>10.402703000000001</v>
      </c>
      <c r="L35" s="213">
        <v>18.106287999999999</v>
      </c>
      <c r="M35" s="231">
        <v>25.502893999999998</v>
      </c>
      <c r="N35" s="272">
        <v>141.21715600000002</v>
      </c>
      <c r="O35" s="273">
        <v>8.0322417012063566E-2</v>
      </c>
      <c r="P35" s="121"/>
    </row>
    <row r="36" spans="1:16" ht="12" customHeight="1" x14ac:dyDescent="0.2">
      <c r="A36" s="87" t="s">
        <v>204</v>
      </c>
      <c r="B36" s="87"/>
      <c r="C36" s="87"/>
      <c r="D36" s="9"/>
      <c r="F36" s="11"/>
      <c r="G36" s="123"/>
      <c r="H36" s="123"/>
      <c r="I36" s="123"/>
      <c r="J36" s="123"/>
      <c r="K36" s="123"/>
      <c r="O36" s="4" t="s">
        <v>79</v>
      </c>
    </row>
    <row r="37" spans="1:16" x14ac:dyDescent="0.2">
      <c r="A37" s="87"/>
      <c r="B37" s="87"/>
      <c r="C37" s="87"/>
    </row>
    <row r="38" spans="1:16" x14ac:dyDescent="0.2">
      <c r="B38" s="94"/>
      <c r="C38" s="94"/>
      <c r="D38" s="94"/>
    </row>
    <row r="39" spans="1:16" x14ac:dyDescent="0.2">
      <c r="B39" s="94"/>
      <c r="C39" s="94"/>
      <c r="D39" s="94"/>
    </row>
    <row r="40" spans="1:16" x14ac:dyDescent="0.2">
      <c r="B40" s="94"/>
      <c r="C40" s="94"/>
      <c r="D40" s="94"/>
      <c r="M40" s="129" t="s">
        <v>179</v>
      </c>
      <c r="N40" s="136">
        <f>O7</f>
        <v>5.0845871352469409E-2</v>
      </c>
    </row>
    <row r="41" spans="1:16" x14ac:dyDescent="0.2">
      <c r="B41" s="140"/>
      <c r="C41" s="140"/>
      <c r="D41" s="140"/>
      <c r="M41" s="129" t="s">
        <v>63</v>
      </c>
      <c r="N41" s="136">
        <f>O8</f>
        <v>3.4966641421338533E-2</v>
      </c>
    </row>
    <row r="42" spans="1:16" x14ac:dyDescent="0.2">
      <c r="B42" s="94"/>
      <c r="C42" s="94"/>
      <c r="D42" s="94"/>
      <c r="M42" s="129" t="s">
        <v>126</v>
      </c>
      <c r="N42" s="136">
        <f>O9</f>
        <v>4.7888041270127503E-2</v>
      </c>
    </row>
  </sheetData>
  <mergeCells count="6">
    <mergeCell ref="N5:N6"/>
    <mergeCell ref="O5:O6"/>
    <mergeCell ref="B5:D5"/>
    <mergeCell ref="E5:G5"/>
    <mergeCell ref="H5:J5"/>
    <mergeCell ref="K5:M5"/>
  </mergeCells>
  <conditionalFormatting sqref="O10:O25 O28:O35">
    <cfRule type="dataBar" priority="1">
      <dataBar>
        <cfvo type="num" val="0"/>
        <cfvo type="num" val="1"/>
        <color rgb="FF63C384"/>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U41"/>
  <sheetViews>
    <sheetView showGridLines="0"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270</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2294.3560000000002</v>
      </c>
      <c r="C7" s="205">
        <v>2294.3570000000004</v>
      </c>
      <c r="D7" s="174">
        <v>2295.3750000000005</v>
      </c>
      <c r="E7" s="206">
        <v>2291.9690000000005</v>
      </c>
      <c r="F7" s="205">
        <v>2284.9710000000005</v>
      </c>
      <c r="G7" s="174">
        <v>2284.9710000000005</v>
      </c>
      <c r="H7" s="206">
        <v>2283.9710000000005</v>
      </c>
      <c r="I7" s="205">
        <v>2283.9710000000005</v>
      </c>
      <c r="J7" s="174">
        <v>2283.9710000000005</v>
      </c>
      <c r="K7" s="206">
        <v>2284.1620000000007</v>
      </c>
      <c r="L7" s="205">
        <v>2284.2182000000007</v>
      </c>
      <c r="M7" s="174">
        <v>2284.2182000000007</v>
      </c>
      <c r="N7" s="269">
        <v>2284.2182000000007</v>
      </c>
      <c r="O7" s="270">
        <v>5.5243280792640431E-2</v>
      </c>
      <c r="P7" s="131"/>
      <c r="U7" s="64"/>
    </row>
    <row r="8" spans="1:21" x14ac:dyDescent="0.2">
      <c r="A8" s="266" t="s">
        <v>173</v>
      </c>
      <c r="B8" s="206">
        <v>1093.4487007102246</v>
      </c>
      <c r="C8" s="205">
        <v>870.28603438471191</v>
      </c>
      <c r="D8" s="174">
        <v>766.18871200213539</v>
      </c>
      <c r="E8" s="206">
        <v>569.21455450801454</v>
      </c>
      <c r="F8" s="205">
        <v>532.44349728016175</v>
      </c>
      <c r="G8" s="174">
        <v>303.62572917777152</v>
      </c>
      <c r="H8" s="206">
        <v>311.13238866994737</v>
      </c>
      <c r="I8" s="205">
        <v>297.93741230896222</v>
      </c>
      <c r="J8" s="174">
        <v>383.67964312130135</v>
      </c>
      <c r="K8" s="206">
        <v>599.67846906914576</v>
      </c>
      <c r="L8" s="205">
        <v>775.52445000975661</v>
      </c>
      <c r="M8" s="174">
        <v>918.19302275786777</v>
      </c>
      <c r="N8" s="269">
        <v>7421.3526140000013</v>
      </c>
      <c r="O8" s="270">
        <v>4.5909576351171773E-2</v>
      </c>
      <c r="P8" s="131"/>
      <c r="U8" s="64"/>
    </row>
    <row r="9" spans="1:21" x14ac:dyDescent="0.2">
      <c r="A9" s="266" t="s">
        <v>174</v>
      </c>
      <c r="B9" s="206">
        <v>800.93615285511225</v>
      </c>
      <c r="C9" s="205">
        <v>630.11506769235575</v>
      </c>
      <c r="D9" s="174">
        <v>532.48223350106764</v>
      </c>
      <c r="E9" s="206">
        <v>373.24052525400748</v>
      </c>
      <c r="F9" s="205">
        <v>346.10522164008097</v>
      </c>
      <c r="G9" s="174">
        <v>170.83711958888577</v>
      </c>
      <c r="H9" s="206">
        <v>170.68420633497368</v>
      </c>
      <c r="I9" s="205">
        <v>159.63188115448111</v>
      </c>
      <c r="J9" s="174">
        <v>226.58290856065059</v>
      </c>
      <c r="K9" s="206">
        <v>384.73135403457286</v>
      </c>
      <c r="L9" s="205">
        <v>543.0284865048784</v>
      </c>
      <c r="M9" s="174">
        <v>668.40411887893379</v>
      </c>
      <c r="N9" s="269">
        <v>5006.7792760000011</v>
      </c>
      <c r="O9" s="271">
        <v>5.7191907111226049E-2</v>
      </c>
      <c r="P9" s="121"/>
      <c r="U9" s="124"/>
    </row>
    <row r="10" spans="1:21" x14ac:dyDescent="0.2">
      <c r="A10" s="267" t="s">
        <v>41</v>
      </c>
      <c r="B10" s="268">
        <v>129.734928</v>
      </c>
      <c r="C10" s="213">
        <v>103.74621400000001</v>
      </c>
      <c r="D10" s="231">
        <v>89.082703999999993</v>
      </c>
      <c r="E10" s="212">
        <v>69.636855000000011</v>
      </c>
      <c r="F10" s="213">
        <v>72.692144999999996</v>
      </c>
      <c r="G10" s="231">
        <v>54.484904999999998</v>
      </c>
      <c r="H10" s="212">
        <v>55.047638999999997</v>
      </c>
      <c r="I10" s="213">
        <v>47.163193</v>
      </c>
      <c r="J10" s="231">
        <v>65.106639000000001</v>
      </c>
      <c r="K10" s="212">
        <v>99.004293999999987</v>
      </c>
      <c r="L10" s="213">
        <v>123.08888900000001</v>
      </c>
      <c r="M10" s="231">
        <v>140.03266300000001</v>
      </c>
      <c r="N10" s="272">
        <v>1048.821068</v>
      </c>
      <c r="O10" s="273">
        <v>0.16158196197058164</v>
      </c>
      <c r="P10" s="121"/>
      <c r="U10" s="149"/>
    </row>
    <row r="11" spans="1:21" x14ac:dyDescent="0.2">
      <c r="A11" s="267" t="s">
        <v>40</v>
      </c>
      <c r="B11" s="268">
        <v>8.4788810000000012</v>
      </c>
      <c r="C11" s="181">
        <v>7.11144</v>
      </c>
      <c r="D11" s="200">
        <v>7.1604220000000005</v>
      </c>
      <c r="E11" s="178">
        <v>5.7307310000000005</v>
      </c>
      <c r="F11" s="181">
        <v>4.7692559999999995</v>
      </c>
      <c r="G11" s="200">
        <v>3.1398470000000001</v>
      </c>
      <c r="H11" s="178">
        <v>3.107091</v>
      </c>
      <c r="I11" s="181">
        <v>3.0165070000000003</v>
      </c>
      <c r="J11" s="200">
        <v>3.8811980000000004</v>
      </c>
      <c r="K11" s="178">
        <v>5.5740470000000002</v>
      </c>
      <c r="L11" s="181">
        <v>7.1754639999999998</v>
      </c>
      <c r="M11" s="200">
        <v>8.0374109999999988</v>
      </c>
      <c r="N11" s="272">
        <v>67.182294999999982</v>
      </c>
      <c r="O11" s="273">
        <v>0.12490907448746717</v>
      </c>
      <c r="P11" s="121"/>
      <c r="U11" s="149"/>
    </row>
    <row r="12" spans="1:21" x14ac:dyDescent="0.2">
      <c r="A12" s="267" t="s">
        <v>39</v>
      </c>
      <c r="B12" s="268">
        <v>0</v>
      </c>
      <c r="C12" s="181">
        <v>0</v>
      </c>
      <c r="D12" s="200">
        <v>0</v>
      </c>
      <c r="E12" s="178">
        <v>0</v>
      </c>
      <c r="F12" s="181">
        <v>0</v>
      </c>
      <c r="G12" s="200">
        <v>0</v>
      </c>
      <c r="H12" s="178">
        <v>0</v>
      </c>
      <c r="I12" s="181">
        <v>0</v>
      </c>
      <c r="J12" s="200">
        <v>0</v>
      </c>
      <c r="K12" s="178">
        <v>0</v>
      </c>
      <c r="L12" s="181">
        <v>0</v>
      </c>
      <c r="M12" s="200">
        <v>0</v>
      </c>
      <c r="N12" s="272">
        <v>0</v>
      </c>
      <c r="O12" s="273">
        <v>0</v>
      </c>
      <c r="P12" s="121"/>
      <c r="U12" s="149"/>
    </row>
    <row r="13" spans="1:21" x14ac:dyDescent="0.2">
      <c r="A13" s="267" t="s">
        <v>64</v>
      </c>
      <c r="B13" s="268">
        <v>2.9544000000000001E-2</v>
      </c>
      <c r="C13" s="181">
        <v>2.4036000000000002E-2</v>
      </c>
      <c r="D13" s="200">
        <v>4.8307999999999997E-2</v>
      </c>
      <c r="E13" s="178">
        <v>3.619E-2</v>
      </c>
      <c r="F13" s="181">
        <v>5.6499000000000001E-2</v>
      </c>
      <c r="G13" s="200">
        <v>5.8999999999999997E-2</v>
      </c>
      <c r="H13" s="178">
        <v>5.851E-2</v>
      </c>
      <c r="I13" s="181">
        <v>3.6080000000000001E-2</v>
      </c>
      <c r="J13" s="200">
        <v>7.9417999999999989E-2</v>
      </c>
      <c r="K13" s="178">
        <v>5.8587E-2</v>
      </c>
      <c r="L13" s="181">
        <v>3.8540000000000002E-3</v>
      </c>
      <c r="M13" s="200">
        <v>2.1918E-2</v>
      </c>
      <c r="N13" s="272">
        <v>0.51194400000000007</v>
      </c>
      <c r="O13" s="273">
        <v>3.8098756378611785E-2</v>
      </c>
      <c r="P13" s="121"/>
      <c r="U13" s="149"/>
    </row>
    <row r="14" spans="1:21" x14ac:dyDescent="0.2">
      <c r="A14" s="267" t="s">
        <v>65</v>
      </c>
      <c r="B14" s="268">
        <v>1.6455999999999998E-2</v>
      </c>
      <c r="C14" s="181">
        <v>1.3464E-2</v>
      </c>
      <c r="D14" s="200">
        <v>1.1492E-2</v>
      </c>
      <c r="E14" s="178">
        <v>8.25E-4</v>
      </c>
      <c r="F14" s="181">
        <v>6.8500000000000006E-4</v>
      </c>
      <c r="G14" s="200">
        <v>0</v>
      </c>
      <c r="H14" s="178">
        <v>4.1999999999999996E-4</v>
      </c>
      <c r="I14" s="181">
        <v>3.8000000000000002E-4</v>
      </c>
      <c r="J14" s="200">
        <v>7.3999999999999999E-4</v>
      </c>
      <c r="K14" s="178">
        <v>4.2100000000000002E-3</v>
      </c>
      <c r="L14" s="181">
        <v>8.2100000000000003E-3</v>
      </c>
      <c r="M14" s="200">
        <v>1.523E-2</v>
      </c>
      <c r="N14" s="272">
        <v>7.2111999999999982E-2</v>
      </c>
      <c r="O14" s="273">
        <v>8.3139333964030269E-4</v>
      </c>
      <c r="P14" s="121"/>
      <c r="U14" s="149"/>
    </row>
    <row r="15" spans="1:21" x14ac:dyDescent="0.2">
      <c r="A15" s="267" t="s">
        <v>66</v>
      </c>
      <c r="B15" s="268">
        <v>0</v>
      </c>
      <c r="C15" s="181">
        <v>0</v>
      </c>
      <c r="D15" s="200">
        <v>0</v>
      </c>
      <c r="E15" s="178">
        <v>0</v>
      </c>
      <c r="F15" s="181">
        <v>0</v>
      </c>
      <c r="G15" s="200">
        <v>0</v>
      </c>
      <c r="H15" s="178">
        <v>0</v>
      </c>
      <c r="I15" s="181">
        <v>0</v>
      </c>
      <c r="J15" s="200">
        <v>0</v>
      </c>
      <c r="K15" s="178">
        <v>0</v>
      </c>
      <c r="L15" s="181">
        <v>0</v>
      </c>
      <c r="M15" s="200">
        <v>0</v>
      </c>
      <c r="N15" s="272">
        <v>0</v>
      </c>
      <c r="O15" s="273">
        <v>0</v>
      </c>
      <c r="P15" s="121"/>
      <c r="U15" s="149"/>
    </row>
    <row r="16" spans="1:21" x14ac:dyDescent="0.2">
      <c r="A16" s="267" t="s">
        <v>38</v>
      </c>
      <c r="B16" s="268">
        <v>554.93263999999999</v>
      </c>
      <c r="C16" s="181">
        <v>436.83570500000002</v>
      </c>
      <c r="D16" s="200">
        <v>365.76262799999995</v>
      </c>
      <c r="E16" s="178">
        <v>249.685326</v>
      </c>
      <c r="F16" s="181">
        <v>220.02840499999999</v>
      </c>
      <c r="G16" s="200">
        <v>79.332748999999993</v>
      </c>
      <c r="H16" s="178">
        <v>88.766460000000009</v>
      </c>
      <c r="I16" s="181">
        <v>85.224485000000001</v>
      </c>
      <c r="J16" s="200">
        <v>117.497755</v>
      </c>
      <c r="K16" s="178">
        <v>232.52900900000003</v>
      </c>
      <c r="L16" s="181">
        <v>339.33246800000001</v>
      </c>
      <c r="M16" s="200">
        <v>435.86572100000001</v>
      </c>
      <c r="N16" s="272">
        <v>3205.7933509999998</v>
      </c>
      <c r="O16" s="273">
        <v>7.9874732040958879E-2</v>
      </c>
      <c r="P16" s="121"/>
      <c r="U16" s="149"/>
    </row>
    <row r="17" spans="1:21" x14ac:dyDescent="0.2">
      <c r="A17" s="267" t="s">
        <v>77</v>
      </c>
      <c r="B17" s="268">
        <v>31.456529999999997</v>
      </c>
      <c r="C17" s="181">
        <v>24.686689999999999</v>
      </c>
      <c r="D17" s="200">
        <v>21.689550000000001</v>
      </c>
      <c r="E17" s="178">
        <v>14.970610000000001</v>
      </c>
      <c r="F17" s="181">
        <v>12.388819999999999</v>
      </c>
      <c r="G17" s="200">
        <v>5.0648500000000007</v>
      </c>
      <c r="H17" s="178">
        <v>4.7149399999999995</v>
      </c>
      <c r="I17" s="181">
        <v>5.2805900000000001</v>
      </c>
      <c r="J17" s="200">
        <v>8.0607299999999995</v>
      </c>
      <c r="K17" s="178">
        <v>12.94659</v>
      </c>
      <c r="L17" s="181">
        <v>23.008410000000001</v>
      </c>
      <c r="M17" s="200">
        <v>26.5578</v>
      </c>
      <c r="N17" s="272">
        <v>190.82611000000003</v>
      </c>
      <c r="O17" s="273">
        <v>0.81550163325875169</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0</v>
      </c>
      <c r="C19" s="181">
        <v>0</v>
      </c>
      <c r="D19" s="200">
        <v>0</v>
      </c>
      <c r="E19" s="178">
        <v>0</v>
      </c>
      <c r="F19" s="181">
        <v>0</v>
      </c>
      <c r="G19" s="200">
        <v>0</v>
      </c>
      <c r="H19" s="178">
        <v>0</v>
      </c>
      <c r="I19" s="181">
        <v>0</v>
      </c>
      <c r="J19" s="200">
        <v>0</v>
      </c>
      <c r="K19" s="178">
        <v>0</v>
      </c>
      <c r="L19" s="181">
        <v>0</v>
      </c>
      <c r="M19" s="200">
        <v>0</v>
      </c>
      <c r="N19" s="272">
        <v>0</v>
      </c>
      <c r="O19" s="273">
        <v>0</v>
      </c>
      <c r="P19" s="121"/>
      <c r="U19" s="149"/>
    </row>
    <row r="20" spans="1:21" x14ac:dyDescent="0.2">
      <c r="A20" s="267" t="s">
        <v>35</v>
      </c>
      <c r="B20" s="268">
        <v>0.40600000000000003</v>
      </c>
      <c r="C20" s="181">
        <v>1.03</v>
      </c>
      <c r="D20" s="200">
        <v>0</v>
      </c>
      <c r="E20" s="178">
        <v>0</v>
      </c>
      <c r="F20" s="181">
        <v>0.41199999999999998</v>
      </c>
      <c r="G20" s="200">
        <v>7.5609999999999999</v>
      </c>
      <c r="H20" s="178">
        <v>0</v>
      </c>
      <c r="I20" s="181">
        <v>0</v>
      </c>
      <c r="J20" s="200">
        <v>0</v>
      </c>
      <c r="K20" s="178">
        <v>0</v>
      </c>
      <c r="L20" s="181">
        <v>0</v>
      </c>
      <c r="M20" s="200">
        <v>0</v>
      </c>
      <c r="N20" s="272">
        <v>9.4089999999999989</v>
      </c>
      <c r="O20" s="273">
        <v>0.10501598019766263</v>
      </c>
      <c r="P20" s="121"/>
      <c r="U20" s="149"/>
    </row>
    <row r="21" spans="1:21" x14ac:dyDescent="0.2">
      <c r="A21" s="267" t="s">
        <v>34</v>
      </c>
      <c r="B21" s="268">
        <v>0.88</v>
      </c>
      <c r="C21" s="181">
        <v>0.59</v>
      </c>
      <c r="D21" s="200">
        <v>0.79300000000000004</v>
      </c>
      <c r="E21" s="178">
        <v>0.79200000000000004</v>
      </c>
      <c r="F21" s="181">
        <v>0.80200000000000005</v>
      </c>
      <c r="G21" s="200">
        <v>0.58899999999999997</v>
      </c>
      <c r="H21" s="178">
        <v>0.84</v>
      </c>
      <c r="I21" s="181">
        <v>0.255</v>
      </c>
      <c r="J21" s="200">
        <v>0.65</v>
      </c>
      <c r="K21" s="178">
        <v>0.39500000000000002</v>
      </c>
      <c r="L21" s="181">
        <v>0.85</v>
      </c>
      <c r="M21" s="200">
        <v>0.42099999999999999</v>
      </c>
      <c r="N21" s="272">
        <v>7.8570000000000002</v>
      </c>
      <c r="O21" s="273">
        <v>2.7839414574769338E-3</v>
      </c>
      <c r="P21" s="121"/>
      <c r="U21" s="149"/>
    </row>
    <row r="22" spans="1:21" x14ac:dyDescent="0.2">
      <c r="A22" s="267" t="s">
        <v>33</v>
      </c>
      <c r="B22" s="268">
        <v>0.12723499999999999</v>
      </c>
      <c r="C22" s="181">
        <v>0.100678</v>
      </c>
      <c r="D22" s="200">
        <v>8.9331000000000008E-2</v>
      </c>
      <c r="E22" s="178">
        <v>6.4250000000000002E-2</v>
      </c>
      <c r="F22" s="181">
        <v>5.9160999999999998E-2</v>
      </c>
      <c r="G22" s="200">
        <v>3.4741000000000001E-2</v>
      </c>
      <c r="H22" s="178">
        <v>4.4549999999999999E-2</v>
      </c>
      <c r="I22" s="181">
        <v>5.3615000000000003E-2</v>
      </c>
      <c r="J22" s="200">
        <v>6.9148000000000001E-2</v>
      </c>
      <c r="K22" s="178">
        <v>9.9714999999999998E-2</v>
      </c>
      <c r="L22" s="181">
        <v>0.13998099999999999</v>
      </c>
      <c r="M22" s="200">
        <v>0.15342</v>
      </c>
      <c r="N22" s="272">
        <v>1.035825</v>
      </c>
      <c r="O22" s="273">
        <v>2.6301538444468866E-4</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0.19397600000000001</v>
      </c>
      <c r="C24" s="181">
        <v>0.23507299999999998</v>
      </c>
      <c r="D24" s="200">
        <v>0.105256</v>
      </c>
      <c r="E24" s="178">
        <v>0.131492</v>
      </c>
      <c r="F24" s="181">
        <v>7.8254000000000004E-2</v>
      </c>
      <c r="G24" s="200">
        <v>5.6859E-2</v>
      </c>
      <c r="H24" s="178">
        <v>3.8226999999999997E-2</v>
      </c>
      <c r="I24" s="181">
        <v>3.7289000000000003E-2</v>
      </c>
      <c r="J24" s="200">
        <v>4.3673009999999994</v>
      </c>
      <c r="K24" s="178">
        <v>7.9697999999999991E-2</v>
      </c>
      <c r="L24" s="181">
        <v>0.556284</v>
      </c>
      <c r="M24" s="200">
        <v>0.85250300000000001</v>
      </c>
      <c r="N24" s="272">
        <v>6.7322119999999988</v>
      </c>
      <c r="O24" s="273">
        <v>7.0043676870934921E-2</v>
      </c>
      <c r="P24" s="121"/>
      <c r="U24" s="149"/>
    </row>
    <row r="25" spans="1:21" x14ac:dyDescent="0.2">
      <c r="A25" s="267" t="s">
        <v>31</v>
      </c>
      <c r="B25" s="268">
        <v>74.679962855112194</v>
      </c>
      <c r="C25" s="213">
        <v>55.741767692355637</v>
      </c>
      <c r="D25" s="231">
        <v>47.739542501067625</v>
      </c>
      <c r="E25" s="212">
        <v>32.192246254007443</v>
      </c>
      <c r="F25" s="213">
        <v>34.817996640080914</v>
      </c>
      <c r="G25" s="231">
        <v>20.514168588885752</v>
      </c>
      <c r="H25" s="212">
        <v>18.066369334973661</v>
      </c>
      <c r="I25" s="213">
        <v>18.564742154481152</v>
      </c>
      <c r="J25" s="231">
        <v>26.869979560650588</v>
      </c>
      <c r="K25" s="212">
        <v>34.040204034572831</v>
      </c>
      <c r="L25" s="213">
        <v>48.864926504878405</v>
      </c>
      <c r="M25" s="231">
        <v>56.44645287893379</v>
      </c>
      <c r="N25" s="272">
        <v>468.5383589999999</v>
      </c>
      <c r="O25" s="273">
        <v>2.1148664858869053E-2</v>
      </c>
      <c r="P25" s="121"/>
      <c r="U25" s="118"/>
    </row>
    <row r="26" spans="1:21" ht="13.5" customHeight="1" x14ac:dyDescent="0.2">
      <c r="A26" s="220" t="s">
        <v>175</v>
      </c>
      <c r="B26" s="206">
        <v>777.954252067384</v>
      </c>
      <c r="C26" s="205">
        <v>608.47919181362556</v>
      </c>
      <c r="D26" s="174">
        <v>511.03560918979355</v>
      </c>
      <c r="E26" s="206">
        <v>355.70638211585668</v>
      </c>
      <c r="F26" s="205">
        <v>332.94244163756173</v>
      </c>
      <c r="G26" s="174">
        <v>163.36350326126131</v>
      </c>
      <c r="H26" s="206">
        <v>164.20413533497367</v>
      </c>
      <c r="I26" s="205">
        <v>151.82189415448116</v>
      </c>
      <c r="J26" s="174">
        <v>216.86902898815859</v>
      </c>
      <c r="K26" s="206">
        <v>367.8445514570717</v>
      </c>
      <c r="L26" s="205">
        <v>521.34254841785855</v>
      </c>
      <c r="M26" s="174">
        <v>649.15700852059501</v>
      </c>
      <c r="N26" s="269">
        <v>4820.7205469586215</v>
      </c>
      <c r="O26" s="271">
        <v>6.0560880518308512E-2</v>
      </c>
      <c r="P26" s="11"/>
      <c r="U26" s="94"/>
    </row>
    <row r="27" spans="1:21" ht="12.75" customHeight="1" x14ac:dyDescent="0.2">
      <c r="A27" s="267" t="s">
        <v>26</v>
      </c>
      <c r="B27" s="268">
        <v>155.07687200000001</v>
      </c>
      <c r="C27" s="213">
        <v>125.25148600000001</v>
      </c>
      <c r="D27" s="231">
        <v>107.98685600000002</v>
      </c>
      <c r="E27" s="212">
        <v>80.963517999999993</v>
      </c>
      <c r="F27" s="213">
        <v>75.704964000000004</v>
      </c>
      <c r="G27" s="231">
        <v>53.575172999999992</v>
      </c>
      <c r="H27" s="212">
        <v>56.386701000000002</v>
      </c>
      <c r="I27" s="213">
        <v>50.095433000000007</v>
      </c>
      <c r="J27" s="231">
        <v>55.273572000000001</v>
      </c>
      <c r="K27" s="212">
        <v>74.818254999999994</v>
      </c>
      <c r="L27" s="213">
        <v>99.516535999999988</v>
      </c>
      <c r="M27" s="231">
        <v>110.72559400000002</v>
      </c>
      <c r="N27" s="272">
        <v>1045.3749600000001</v>
      </c>
      <c r="O27" s="273">
        <v>4.6921986756798706E-2</v>
      </c>
      <c r="P27" s="121"/>
      <c r="U27" s="94"/>
    </row>
    <row r="28" spans="1:21" ht="12.75" customHeight="1" x14ac:dyDescent="0.2">
      <c r="A28" s="267" t="s">
        <v>0</v>
      </c>
      <c r="B28" s="268">
        <v>5.25535</v>
      </c>
      <c r="C28" s="181">
        <v>4.1602700000000006</v>
      </c>
      <c r="D28" s="200">
        <v>3.78064</v>
      </c>
      <c r="E28" s="178">
        <v>2.5701800000000006</v>
      </c>
      <c r="F28" s="181">
        <v>2.10555</v>
      </c>
      <c r="G28" s="200">
        <v>0.67142999999999997</v>
      </c>
      <c r="H28" s="178">
        <v>0.62394000000000005</v>
      </c>
      <c r="I28" s="181">
        <v>0.69847999999999999</v>
      </c>
      <c r="J28" s="200">
        <v>1.1318900000000001</v>
      </c>
      <c r="K28" s="178">
        <v>2.3630599999999999</v>
      </c>
      <c r="L28" s="181">
        <v>3.9220900000000003</v>
      </c>
      <c r="M28" s="200">
        <v>4.5735100000000006</v>
      </c>
      <c r="N28" s="272">
        <v>31.856390000000005</v>
      </c>
      <c r="O28" s="273">
        <v>1.6551113734401428E-2</v>
      </c>
      <c r="P28" s="121"/>
      <c r="U28" s="94"/>
    </row>
    <row r="29" spans="1:21" ht="12.75" customHeight="1" x14ac:dyDescent="0.2">
      <c r="A29" s="267" t="s">
        <v>1</v>
      </c>
      <c r="B29" s="268">
        <v>10.151155000000001</v>
      </c>
      <c r="C29" s="181">
        <v>8.5358689999999982</v>
      </c>
      <c r="D29" s="200">
        <v>6.833494</v>
      </c>
      <c r="E29" s="178">
        <v>3.3939349999999999</v>
      </c>
      <c r="F29" s="181">
        <v>2.1276800000000002</v>
      </c>
      <c r="G29" s="200">
        <v>0.20456299999999999</v>
      </c>
      <c r="H29" s="178">
        <v>0.17921400000000001</v>
      </c>
      <c r="I29" s="181">
        <v>0.14052500000000001</v>
      </c>
      <c r="J29" s="200">
        <v>0.64027599999999996</v>
      </c>
      <c r="K29" s="178">
        <v>3.2000540000000002</v>
      </c>
      <c r="L29" s="181">
        <v>6.5612149999999998</v>
      </c>
      <c r="M29" s="200">
        <v>8.6577599999999997</v>
      </c>
      <c r="N29" s="272">
        <v>50.625740000000008</v>
      </c>
      <c r="O29" s="273">
        <v>7.3298796043934827E-2</v>
      </c>
      <c r="P29" s="121"/>
      <c r="U29" s="94"/>
    </row>
    <row r="30" spans="1:21" ht="12.75" customHeight="1" x14ac:dyDescent="0.2">
      <c r="A30" s="267" t="s">
        <v>2</v>
      </c>
      <c r="B30" s="268">
        <v>1.2249210000000001</v>
      </c>
      <c r="C30" s="181">
        <v>0.97951100000000002</v>
      </c>
      <c r="D30" s="200">
        <v>0.80713799999999991</v>
      </c>
      <c r="E30" s="178">
        <v>0.54547599999999996</v>
      </c>
      <c r="F30" s="181">
        <v>0.44971800000000001</v>
      </c>
      <c r="G30" s="200">
        <v>8.2433000000000006E-2</v>
      </c>
      <c r="H30" s="178">
        <v>0.18879500000000002</v>
      </c>
      <c r="I30" s="181">
        <v>0.116192</v>
      </c>
      <c r="J30" s="200">
        <v>0.19145100000000001</v>
      </c>
      <c r="K30" s="178">
        <v>0.47195100000000001</v>
      </c>
      <c r="L30" s="181">
        <v>0.70157800000000003</v>
      </c>
      <c r="M30" s="200">
        <v>0.98236899999999994</v>
      </c>
      <c r="N30" s="272">
        <v>6.7415329999999987</v>
      </c>
      <c r="O30" s="273">
        <v>1.6760450893625871E-2</v>
      </c>
      <c r="P30" s="121"/>
    </row>
    <row r="31" spans="1:21" x14ac:dyDescent="0.2">
      <c r="A31" s="267" t="s">
        <v>6</v>
      </c>
      <c r="B31" s="268">
        <v>2.8095502122717666</v>
      </c>
      <c r="C31" s="181">
        <v>2.3418591212698421</v>
      </c>
      <c r="D31" s="200">
        <v>2.2424106887259732</v>
      </c>
      <c r="E31" s="178">
        <v>1.5801898618493682</v>
      </c>
      <c r="F31" s="181">
        <v>1.4838319974808791</v>
      </c>
      <c r="G31" s="200">
        <v>0.5937106723755855</v>
      </c>
      <c r="H31" s="178">
        <v>0.49685000000000001</v>
      </c>
      <c r="I31" s="181">
        <v>0.45127999999999996</v>
      </c>
      <c r="J31" s="200">
        <v>0.83786342750795895</v>
      </c>
      <c r="K31" s="178">
        <v>1.4966984224988604</v>
      </c>
      <c r="L31" s="181">
        <v>2.0471639129801744</v>
      </c>
      <c r="M31" s="200">
        <v>2.4817986416611975</v>
      </c>
      <c r="N31" s="272">
        <v>18.863206958621607</v>
      </c>
      <c r="O31" s="273">
        <v>6.0145054790365013E-2</v>
      </c>
      <c r="P31" s="121"/>
    </row>
    <row r="32" spans="1:21" x14ac:dyDescent="0.2">
      <c r="A32" s="267" t="s">
        <v>25</v>
      </c>
      <c r="B32" s="268">
        <v>356.77937685511222</v>
      </c>
      <c r="C32" s="181">
        <v>274.40072169235566</v>
      </c>
      <c r="D32" s="200">
        <v>231.38904350106762</v>
      </c>
      <c r="E32" s="178">
        <v>157.99670725400739</v>
      </c>
      <c r="F32" s="181">
        <v>147.77904064008089</v>
      </c>
      <c r="G32" s="200">
        <v>54.079004588885752</v>
      </c>
      <c r="H32" s="178">
        <v>53.514841334973653</v>
      </c>
      <c r="I32" s="181">
        <v>54.189309154481144</v>
      </c>
      <c r="J32" s="200">
        <v>86.221906560650595</v>
      </c>
      <c r="K32" s="178">
        <v>164.55563603457284</v>
      </c>
      <c r="L32" s="181">
        <v>246.42500050487843</v>
      </c>
      <c r="M32" s="200">
        <v>311.29915787893378</v>
      </c>
      <c r="N32" s="272">
        <v>2138.6297459999996</v>
      </c>
      <c r="O32" s="273">
        <v>6.3541224815159114E-2</v>
      </c>
      <c r="P32" s="121"/>
    </row>
    <row r="33" spans="1:16" x14ac:dyDescent="0.2">
      <c r="A33" s="267" t="s">
        <v>5</v>
      </c>
      <c r="B33" s="268">
        <v>224.05056500000001</v>
      </c>
      <c r="C33" s="181">
        <v>173.74374800000004</v>
      </c>
      <c r="D33" s="200">
        <v>142.08811099999997</v>
      </c>
      <c r="E33" s="178">
        <v>98.227873000000002</v>
      </c>
      <c r="F33" s="181">
        <v>94.038921999999999</v>
      </c>
      <c r="G33" s="200">
        <v>51.504817000000003</v>
      </c>
      <c r="H33" s="178">
        <v>50.125958999999995</v>
      </c>
      <c r="I33" s="181">
        <v>43.071252000000001</v>
      </c>
      <c r="J33" s="200">
        <v>67.789191000000002</v>
      </c>
      <c r="K33" s="178">
        <v>112.28863199999999</v>
      </c>
      <c r="L33" s="181">
        <v>146.88300599999994</v>
      </c>
      <c r="M33" s="200">
        <v>190.82857299999998</v>
      </c>
      <c r="N33" s="272">
        <v>1394.6406489999999</v>
      </c>
      <c r="O33" s="273">
        <v>7.507965185045061E-2</v>
      </c>
      <c r="P33" s="121"/>
    </row>
    <row r="34" spans="1:16" x14ac:dyDescent="0.2">
      <c r="A34" s="267" t="s">
        <v>3</v>
      </c>
      <c r="B34" s="268">
        <v>22.606462000000001</v>
      </c>
      <c r="C34" s="213">
        <v>19.065726999999999</v>
      </c>
      <c r="D34" s="231">
        <v>15.907916000000002</v>
      </c>
      <c r="E34" s="212">
        <v>10.428503000000001</v>
      </c>
      <c r="F34" s="213">
        <v>9.2527350000000013</v>
      </c>
      <c r="G34" s="231">
        <v>2.6523719999999997</v>
      </c>
      <c r="H34" s="212">
        <v>2.6878350000000002</v>
      </c>
      <c r="I34" s="213">
        <v>3.0594229999999998</v>
      </c>
      <c r="J34" s="231">
        <v>4.7828790000000003</v>
      </c>
      <c r="K34" s="212">
        <v>8.6502649999999992</v>
      </c>
      <c r="L34" s="213">
        <v>15.285959</v>
      </c>
      <c r="M34" s="231">
        <v>19.608246000000001</v>
      </c>
      <c r="N34" s="272">
        <v>133.98832200000001</v>
      </c>
      <c r="O34" s="273">
        <v>7.6210753560499764E-2</v>
      </c>
      <c r="P34" s="121"/>
    </row>
    <row r="35" spans="1:16" ht="18" customHeight="1" x14ac:dyDescent="0.2">
      <c r="A35" s="87" t="s">
        <v>184</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179</v>
      </c>
      <c r="N39" s="136">
        <f>O7</f>
        <v>5.5243280792640431E-2</v>
      </c>
    </row>
    <row r="40" spans="1:16" x14ac:dyDescent="0.2">
      <c r="B40" s="140"/>
      <c r="C40" s="140"/>
      <c r="D40" s="140"/>
      <c r="M40" s="129" t="s">
        <v>63</v>
      </c>
      <c r="N40" s="136">
        <f>O8</f>
        <v>4.5909576351171773E-2</v>
      </c>
    </row>
    <row r="41" spans="1:16" x14ac:dyDescent="0.2">
      <c r="B41" s="94"/>
      <c r="C41" s="94"/>
      <c r="D41" s="94"/>
      <c r="M41" s="129" t="s">
        <v>126</v>
      </c>
      <c r="N41" s="136">
        <f>O9</f>
        <v>5.7191907111226049E-2</v>
      </c>
    </row>
  </sheetData>
  <mergeCells count="6">
    <mergeCell ref="O5:O6"/>
    <mergeCell ref="B5:D5"/>
    <mergeCell ref="E5:G5"/>
    <mergeCell ref="H5:J5"/>
    <mergeCell ref="K5:M5"/>
    <mergeCell ref="N5:N6"/>
  </mergeCells>
  <conditionalFormatting sqref="O10:O25">
    <cfRule type="dataBar" priority="2">
      <dataBar>
        <cfvo type="num" val="0"/>
        <cfvo type="num" val="1"/>
        <color rgb="FF63C384"/>
      </dataBar>
      <extLst>
        <ext xmlns:x14="http://schemas.microsoft.com/office/spreadsheetml/2009/9/main" uri="{B025F937-C7B1-47D3-B67F-A62EFF666E3E}">
          <x14:id>{029605AC-0507-4D5B-8D5B-24A1B2AF878B}</x14:id>
        </ext>
      </extLst>
    </cfRule>
  </conditionalFormatting>
  <conditionalFormatting sqref="O27:O34">
    <cfRule type="dataBar" priority="1">
      <dataBar>
        <cfvo type="num" val="0"/>
        <cfvo type="num" val="1"/>
        <color rgb="FF63C384"/>
      </dataBar>
      <extLst>
        <ext xmlns:x14="http://schemas.microsoft.com/office/spreadsheetml/2009/9/main" uri="{B025F937-C7B1-47D3-B67F-A62EFF666E3E}">
          <x14:id>{98E4EA45-E805-420E-AF4E-163985420ECC}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98E4EA45-E805-420E-AF4E-163985420EC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customWidth="1"/>
    <col min="4" max="4" width="14.42578125" style="90" customWidth="1"/>
    <col min="5" max="5" width="8" style="90" customWidth="1"/>
    <col min="6" max="6" width="14.42578125" style="90" customWidth="1"/>
    <col min="7" max="7" width="8" style="90" customWidth="1"/>
    <col min="8" max="8" width="14.42578125" style="90" customWidth="1"/>
    <col min="9" max="9" width="8" style="90" customWidth="1"/>
    <col min="10" max="10" width="14.42578125" style="90" customWidth="1"/>
    <col min="11" max="11" width="8" style="90" customWidth="1"/>
    <col min="12" max="12" width="14.42578125" style="90" customWidth="1"/>
    <col min="13" max="13" width="8" style="90" customWidth="1"/>
    <col min="14" max="26" width="9.140625" style="90" customWidth="1"/>
    <col min="27" max="16384" width="9.140625" style="90"/>
  </cols>
  <sheetData>
    <row r="1" spans="1:21" ht="18.75" x14ac:dyDescent="0.3">
      <c r="A1" s="109" t="s">
        <v>50</v>
      </c>
      <c r="B1" s="118"/>
      <c r="C1" s="118"/>
      <c r="D1" s="118"/>
      <c r="E1" s="118"/>
      <c r="F1" s="118"/>
      <c r="G1" s="118"/>
      <c r="H1" s="118"/>
      <c r="I1" s="118"/>
      <c r="J1" s="118"/>
      <c r="K1" s="118"/>
      <c r="L1" s="118"/>
      <c r="M1" s="110" t="e">
        <f>Obsah!#REF!</f>
        <v>#REF!</v>
      </c>
      <c r="N1" s="121"/>
      <c r="O1" s="118"/>
    </row>
    <row r="2" spans="1:21" ht="7.5" customHeight="1" x14ac:dyDescent="0.3">
      <c r="A2" s="109"/>
      <c r="B2" s="118"/>
      <c r="C2" s="118"/>
      <c r="D2" s="118"/>
      <c r="E2" s="118"/>
      <c r="F2" s="118"/>
      <c r="G2" s="118"/>
      <c r="H2" s="118"/>
      <c r="I2" s="118"/>
      <c r="J2" s="118"/>
      <c r="K2" s="118"/>
      <c r="L2" s="118"/>
      <c r="M2" s="118"/>
      <c r="N2" s="121"/>
      <c r="O2" s="118"/>
    </row>
    <row r="3" spans="1:21" x14ac:dyDescent="0.2">
      <c r="A3" s="31"/>
      <c r="B3" s="361"/>
      <c r="C3" s="361"/>
      <c r="D3" s="361"/>
      <c r="E3" s="361"/>
      <c r="F3" s="361"/>
      <c r="G3" s="362"/>
      <c r="H3" s="368"/>
      <c r="I3" s="361"/>
      <c r="J3" s="361"/>
      <c r="K3" s="361"/>
      <c r="L3" s="361"/>
      <c r="M3" s="361"/>
      <c r="N3" s="55"/>
    </row>
    <row r="4" spans="1:21" ht="13.5" customHeight="1" x14ac:dyDescent="0.2">
      <c r="A4" s="31"/>
      <c r="B4" s="369"/>
      <c r="C4" s="370"/>
      <c r="D4" s="370"/>
      <c r="E4" s="370"/>
      <c r="F4" s="370"/>
      <c r="G4" s="371"/>
      <c r="H4" s="369"/>
      <c r="I4" s="370"/>
      <c r="J4" s="370"/>
      <c r="K4" s="370"/>
      <c r="L4" s="370"/>
      <c r="M4" s="370"/>
      <c r="N4" s="56"/>
    </row>
    <row r="5" spans="1:21" x14ac:dyDescent="0.2">
      <c r="A5" s="18"/>
      <c r="B5" s="367"/>
      <c r="C5" s="366"/>
      <c r="D5" s="367"/>
      <c r="E5" s="366"/>
      <c r="F5" s="367"/>
      <c r="G5" s="366"/>
      <c r="H5" s="367"/>
      <c r="I5" s="366"/>
      <c r="J5" s="367"/>
      <c r="K5" s="366"/>
      <c r="L5" s="367"/>
      <c r="M5" s="365"/>
      <c r="N5" s="57"/>
    </row>
    <row r="6" spans="1:21" x14ac:dyDescent="0.2">
      <c r="A6" s="16"/>
      <c r="B6" s="67"/>
      <c r="C6" s="35"/>
      <c r="D6" s="35"/>
      <c r="E6" s="35"/>
      <c r="F6" s="35"/>
      <c r="G6" s="35"/>
      <c r="H6" s="35"/>
      <c r="I6" s="35"/>
      <c r="J6" s="35"/>
      <c r="K6" s="35"/>
      <c r="L6" s="35"/>
      <c r="M6" s="52"/>
      <c r="N6" s="57"/>
    </row>
    <row r="7" spans="1:21" x14ac:dyDescent="0.2">
      <c r="A7" s="358"/>
      <c r="B7" s="356"/>
      <c r="C7" s="357"/>
      <c r="D7" s="357"/>
      <c r="E7" s="357"/>
      <c r="F7" s="357"/>
      <c r="G7" s="360"/>
      <c r="H7" s="356"/>
      <c r="I7" s="357"/>
      <c r="J7" s="357"/>
      <c r="K7" s="357"/>
      <c r="L7" s="357"/>
      <c r="M7" s="357"/>
      <c r="N7" s="58"/>
    </row>
    <row r="8" spans="1:21" x14ac:dyDescent="0.2">
      <c r="A8" s="359"/>
      <c r="B8" s="37"/>
      <c r="C8" s="49"/>
      <c r="D8" s="38"/>
      <c r="E8" s="49"/>
      <c r="F8" s="38"/>
      <c r="G8" s="49"/>
      <c r="H8" s="37"/>
      <c r="I8" s="49"/>
      <c r="J8" s="38"/>
      <c r="K8" s="49"/>
      <c r="L8" s="38"/>
      <c r="M8" s="49"/>
      <c r="N8" s="59"/>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61"/>
      <c r="C18" s="361"/>
      <c r="D18" s="361"/>
      <c r="E18" s="361"/>
      <c r="F18" s="361"/>
      <c r="G18" s="362"/>
      <c r="H18" s="8"/>
      <c r="I18" s="8"/>
      <c r="J18" s="8"/>
      <c r="K18" s="8"/>
      <c r="L18" s="8"/>
      <c r="M18" s="8"/>
      <c r="N18" s="121"/>
      <c r="O18" s="118"/>
      <c r="P18" s="63"/>
      <c r="Q18" s="42"/>
      <c r="R18" s="9"/>
      <c r="S18" s="9"/>
      <c r="T18" s="9"/>
    </row>
    <row r="19" spans="1:20" x14ac:dyDescent="0.2">
      <c r="A19" s="40"/>
      <c r="B19" s="363"/>
      <c r="C19" s="364"/>
      <c r="D19" s="364"/>
      <c r="E19" s="364"/>
      <c r="F19" s="364"/>
      <c r="G19" s="364"/>
      <c r="H19" s="121"/>
      <c r="I19" s="122"/>
      <c r="J19" s="123"/>
      <c r="K19" s="54"/>
      <c r="L19" s="123"/>
      <c r="M19" s="124"/>
      <c r="N19" s="121"/>
      <c r="O19" s="118"/>
      <c r="P19" s="63"/>
      <c r="Q19" s="42"/>
      <c r="R19" s="9"/>
      <c r="S19" s="9"/>
      <c r="T19" s="9"/>
    </row>
    <row r="20" spans="1:20" x14ac:dyDescent="0.2">
      <c r="A20" s="41"/>
      <c r="B20" s="365"/>
      <c r="C20" s="366"/>
      <c r="D20" s="365"/>
      <c r="E20" s="366"/>
      <c r="F20" s="365"/>
      <c r="G20" s="366"/>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54"/>
      <c r="B22" s="356"/>
      <c r="C22" s="357"/>
      <c r="D22" s="357"/>
      <c r="E22" s="357"/>
      <c r="F22" s="357"/>
      <c r="G22" s="357"/>
      <c r="H22" s="121"/>
      <c r="I22" s="122"/>
      <c r="J22" s="123"/>
      <c r="K22" s="54"/>
      <c r="L22" s="123"/>
      <c r="M22" s="124"/>
      <c r="N22" s="121"/>
      <c r="O22" s="118"/>
      <c r="P22" s="63"/>
      <c r="Q22" s="42"/>
      <c r="R22" s="9"/>
      <c r="S22" s="9"/>
      <c r="T22" s="9"/>
    </row>
    <row r="23" spans="1:20" x14ac:dyDescent="0.2">
      <c r="A23" s="355"/>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L40"/>
  <sheetViews>
    <sheetView showGridLines="0" zoomScaleNormal="100" workbookViewId="0"/>
  </sheetViews>
  <sheetFormatPr defaultRowHeight="12" x14ac:dyDescent="0.2"/>
  <cols>
    <col min="1" max="1" width="4.7109375" style="90" customWidth="1"/>
    <col min="2" max="6" width="9.140625" style="90"/>
    <col min="7" max="7" width="9.140625" style="90" customWidth="1"/>
    <col min="8" max="8" width="9.140625" style="96" customWidth="1"/>
    <col min="9" max="9" width="9.140625" style="90" customWidth="1"/>
    <col min="10" max="10" width="9" style="90" customWidth="1"/>
    <col min="11" max="11" width="12.28515625" style="90" customWidth="1"/>
    <col min="12" max="16384" width="9.140625" style="90"/>
  </cols>
  <sheetData>
    <row r="1" spans="1:11" ht="18.75" x14ac:dyDescent="0.2">
      <c r="A1" s="171" t="s">
        <v>43</v>
      </c>
      <c r="J1" s="97"/>
      <c r="K1" s="97"/>
    </row>
    <row r="2" spans="1:11" ht="6" customHeight="1" x14ac:dyDescent="0.2">
      <c r="A2" s="98"/>
      <c r="B2" s="99"/>
      <c r="C2" s="99"/>
      <c r="D2" s="99"/>
      <c r="E2" s="99"/>
      <c r="F2" s="99"/>
      <c r="G2" s="99"/>
      <c r="H2" s="100"/>
      <c r="I2" s="99"/>
      <c r="J2" s="101"/>
      <c r="K2" s="101"/>
    </row>
    <row r="3" spans="1:11" s="99" customFormat="1" ht="15" x14ac:dyDescent="0.25">
      <c r="A3" s="275" t="s">
        <v>212</v>
      </c>
      <c r="B3" s="276" t="s">
        <v>30</v>
      </c>
      <c r="C3" s="106"/>
      <c r="D3" s="106"/>
      <c r="E3" s="106"/>
      <c r="F3" s="106"/>
      <c r="G3" s="106"/>
      <c r="H3" s="277"/>
      <c r="I3" s="278"/>
      <c r="J3" s="279"/>
      <c r="K3" s="293">
        <v>4</v>
      </c>
    </row>
    <row r="4" spans="1:11" s="99" customFormat="1" ht="15" x14ac:dyDescent="0.25">
      <c r="A4" s="275" t="s">
        <v>213</v>
      </c>
      <c r="B4" s="276" t="s">
        <v>296</v>
      </c>
      <c r="C4" s="106"/>
      <c r="D4" s="106"/>
      <c r="E4" s="106"/>
      <c r="F4" s="106"/>
      <c r="G4" s="106"/>
      <c r="H4" s="277"/>
      <c r="I4" s="278"/>
      <c r="J4" s="279"/>
      <c r="K4" s="293">
        <v>5</v>
      </c>
    </row>
    <row r="5" spans="1:11" s="99" customFormat="1" ht="15" x14ac:dyDescent="0.25">
      <c r="A5" s="275" t="s">
        <v>214</v>
      </c>
      <c r="B5" s="276" t="s">
        <v>75</v>
      </c>
      <c r="C5" s="106"/>
      <c r="D5" s="106"/>
      <c r="E5" s="278"/>
      <c r="F5" s="278"/>
      <c r="G5" s="278"/>
      <c r="H5" s="106"/>
      <c r="I5" s="278"/>
      <c r="J5" s="106"/>
      <c r="K5" s="293">
        <v>6</v>
      </c>
    </row>
    <row r="6" spans="1:11" s="99" customFormat="1" ht="15" x14ac:dyDescent="0.25">
      <c r="A6" s="275" t="s">
        <v>244</v>
      </c>
      <c r="B6" s="276" t="s">
        <v>245</v>
      </c>
      <c r="C6" s="106"/>
      <c r="D6" s="106"/>
      <c r="E6" s="278"/>
      <c r="F6" s="278"/>
      <c r="G6" s="278"/>
      <c r="H6" s="106"/>
      <c r="I6" s="278"/>
      <c r="J6" s="106"/>
      <c r="K6" s="293">
        <v>7</v>
      </c>
    </row>
    <row r="7" spans="1:11" s="99" customFormat="1" ht="15" x14ac:dyDescent="0.25">
      <c r="A7" s="280" t="s">
        <v>216</v>
      </c>
      <c r="B7" s="281" t="s">
        <v>120</v>
      </c>
      <c r="C7" s="106"/>
      <c r="D7" s="106"/>
      <c r="E7" s="278"/>
      <c r="F7" s="278"/>
      <c r="G7" s="278"/>
      <c r="H7" s="106"/>
      <c r="I7" s="278"/>
      <c r="J7" s="106"/>
      <c r="K7" s="294">
        <v>7</v>
      </c>
    </row>
    <row r="8" spans="1:11" s="99" customFormat="1" ht="15" x14ac:dyDescent="0.25">
      <c r="A8" s="280" t="s">
        <v>217</v>
      </c>
      <c r="B8" s="281" t="s">
        <v>119</v>
      </c>
      <c r="C8" s="106"/>
      <c r="D8" s="106"/>
      <c r="E8" s="278"/>
      <c r="F8" s="278"/>
      <c r="G8" s="278"/>
      <c r="H8" s="106"/>
      <c r="I8" s="278"/>
      <c r="J8" s="106"/>
      <c r="K8" s="294">
        <v>8</v>
      </c>
    </row>
    <row r="9" spans="1:11" s="99" customFormat="1" ht="15" x14ac:dyDescent="0.25">
      <c r="A9" s="280" t="s">
        <v>218</v>
      </c>
      <c r="B9" s="281" t="s">
        <v>121</v>
      </c>
      <c r="C9" s="106"/>
      <c r="D9" s="106"/>
      <c r="E9" s="278"/>
      <c r="F9" s="278"/>
      <c r="G9" s="278"/>
      <c r="H9" s="106"/>
      <c r="I9" s="278"/>
      <c r="J9" s="106"/>
      <c r="K9" s="294">
        <v>9</v>
      </c>
    </row>
    <row r="10" spans="1:11" s="99" customFormat="1" ht="15" x14ac:dyDescent="0.25">
      <c r="A10" s="275" t="s">
        <v>246</v>
      </c>
      <c r="B10" s="276" t="s">
        <v>126</v>
      </c>
      <c r="C10" s="282"/>
      <c r="D10" s="282"/>
      <c r="E10" s="283"/>
      <c r="F10" s="283"/>
      <c r="G10" s="283"/>
      <c r="H10" s="282"/>
      <c r="I10" s="283"/>
      <c r="J10" s="282"/>
      <c r="K10" s="293">
        <v>10</v>
      </c>
    </row>
    <row r="11" spans="1:11" s="99" customFormat="1" ht="15" x14ac:dyDescent="0.25">
      <c r="A11" s="280" t="s">
        <v>219</v>
      </c>
      <c r="B11" s="281" t="s">
        <v>129</v>
      </c>
      <c r="C11" s="106"/>
      <c r="D11" s="106"/>
      <c r="E11" s="278"/>
      <c r="F11" s="278"/>
      <c r="G11" s="278"/>
      <c r="H11" s="106"/>
      <c r="I11" s="278"/>
      <c r="J11" s="106"/>
      <c r="K11" s="294">
        <v>10</v>
      </c>
    </row>
    <row r="12" spans="1:11" s="99" customFormat="1" ht="15" x14ac:dyDescent="0.25">
      <c r="A12" s="280" t="s">
        <v>220</v>
      </c>
      <c r="B12" s="281" t="s">
        <v>130</v>
      </c>
      <c r="C12" s="106"/>
      <c r="D12" s="106"/>
      <c r="E12" s="278"/>
      <c r="F12" s="278"/>
      <c r="G12" s="278"/>
      <c r="H12" s="106"/>
      <c r="I12" s="278"/>
      <c r="J12" s="106"/>
      <c r="K12" s="294">
        <v>11</v>
      </c>
    </row>
    <row r="13" spans="1:11" s="99" customFormat="1" ht="15" x14ac:dyDescent="0.25">
      <c r="A13" s="280" t="s">
        <v>221</v>
      </c>
      <c r="B13" s="281" t="s">
        <v>131</v>
      </c>
      <c r="C13" s="106"/>
      <c r="D13" s="284"/>
      <c r="E13" s="278"/>
      <c r="F13" s="278"/>
      <c r="G13" s="278"/>
      <c r="H13" s="106"/>
      <c r="I13" s="278"/>
      <c r="J13" s="106"/>
      <c r="K13" s="294">
        <v>12</v>
      </c>
    </row>
    <row r="14" spans="1:11" s="99" customFormat="1" ht="15" x14ac:dyDescent="0.25">
      <c r="A14" s="280" t="s">
        <v>222</v>
      </c>
      <c r="B14" s="281" t="s">
        <v>134</v>
      </c>
      <c r="C14" s="106"/>
      <c r="D14" s="106"/>
      <c r="E14" s="278"/>
      <c r="F14" s="278"/>
      <c r="G14" s="278"/>
      <c r="H14" s="106"/>
      <c r="I14" s="278"/>
      <c r="J14" s="106"/>
      <c r="K14" s="294">
        <v>13</v>
      </c>
    </row>
    <row r="15" spans="1:11" s="99" customFormat="1" ht="15" x14ac:dyDescent="0.25">
      <c r="A15" s="275" t="s">
        <v>215</v>
      </c>
      <c r="B15" s="276" t="s">
        <v>122</v>
      </c>
      <c r="C15" s="282"/>
      <c r="D15" s="282"/>
      <c r="E15" s="283"/>
      <c r="F15" s="283"/>
      <c r="G15" s="283"/>
      <c r="H15" s="282"/>
      <c r="I15" s="283"/>
      <c r="J15" s="282"/>
      <c r="K15" s="293">
        <v>14</v>
      </c>
    </row>
    <row r="16" spans="1:11" s="99" customFormat="1" ht="15" x14ac:dyDescent="0.25">
      <c r="A16" s="275" t="s">
        <v>259</v>
      </c>
      <c r="B16" s="276" t="s">
        <v>260</v>
      </c>
      <c r="C16" s="282"/>
      <c r="D16" s="282"/>
      <c r="E16" s="283"/>
      <c r="F16" s="283"/>
      <c r="G16" s="283"/>
      <c r="H16" s="282"/>
      <c r="I16" s="283"/>
      <c r="J16" s="282"/>
      <c r="K16" s="293">
        <v>15</v>
      </c>
    </row>
    <row r="17" spans="1:12" s="99" customFormat="1" ht="15" x14ac:dyDescent="0.25">
      <c r="A17" s="280" t="s">
        <v>223</v>
      </c>
      <c r="B17" s="281" t="s">
        <v>127</v>
      </c>
      <c r="C17" s="106"/>
      <c r="D17" s="106"/>
      <c r="E17" s="278"/>
      <c r="F17" s="278"/>
      <c r="G17" s="278"/>
      <c r="H17" s="106"/>
      <c r="I17" s="278"/>
      <c r="J17" s="106"/>
      <c r="K17" s="294">
        <v>15</v>
      </c>
    </row>
    <row r="18" spans="1:12" s="99" customFormat="1" ht="15" x14ac:dyDescent="0.25">
      <c r="A18" s="280" t="s">
        <v>224</v>
      </c>
      <c r="B18" s="281" t="s">
        <v>128</v>
      </c>
      <c r="C18" s="106"/>
      <c r="D18" s="106"/>
      <c r="E18" s="278"/>
      <c r="F18" s="278"/>
      <c r="G18" s="278"/>
      <c r="H18" s="106"/>
      <c r="I18" s="278"/>
      <c r="J18" s="106"/>
      <c r="K18" s="294">
        <v>16</v>
      </c>
    </row>
    <row r="19" spans="1:12" s="234" customFormat="1" ht="15" x14ac:dyDescent="0.25">
      <c r="A19" s="275" t="s">
        <v>262</v>
      </c>
      <c r="B19" s="276" t="s">
        <v>261</v>
      </c>
      <c r="C19" s="282"/>
      <c r="D19" s="282"/>
      <c r="E19" s="283"/>
      <c r="F19" s="283"/>
      <c r="G19" s="283"/>
      <c r="H19" s="282"/>
      <c r="I19" s="283"/>
      <c r="J19" s="282"/>
      <c r="K19" s="293">
        <v>17</v>
      </c>
      <c r="L19" s="99"/>
    </row>
    <row r="20" spans="1:12" s="99" customFormat="1" ht="15" x14ac:dyDescent="0.25">
      <c r="A20" s="280" t="s">
        <v>225</v>
      </c>
      <c r="B20" s="281" t="s">
        <v>153</v>
      </c>
      <c r="C20" s="106"/>
      <c r="D20" s="106"/>
      <c r="E20" s="278"/>
      <c r="F20" s="278"/>
      <c r="G20" s="278"/>
      <c r="H20" s="106"/>
      <c r="I20" s="278"/>
      <c r="J20" s="106"/>
      <c r="K20" s="294">
        <v>17</v>
      </c>
    </row>
    <row r="21" spans="1:12" s="99" customFormat="1" ht="15" x14ac:dyDescent="0.25">
      <c r="A21" s="280" t="s">
        <v>226</v>
      </c>
      <c r="B21" s="281" t="s">
        <v>154</v>
      </c>
      <c r="C21" s="106"/>
      <c r="D21" s="106"/>
      <c r="E21" s="278"/>
      <c r="F21" s="278"/>
      <c r="G21" s="278"/>
      <c r="H21" s="106"/>
      <c r="I21" s="278"/>
      <c r="J21" s="106"/>
      <c r="K21" s="294">
        <v>18</v>
      </c>
    </row>
    <row r="22" spans="1:12" s="99" customFormat="1" ht="15" x14ac:dyDescent="0.25">
      <c r="A22" s="280" t="s">
        <v>227</v>
      </c>
      <c r="B22" s="281" t="s">
        <v>141</v>
      </c>
      <c r="C22" s="106"/>
      <c r="D22" s="106"/>
      <c r="E22" s="278"/>
      <c r="F22" s="278"/>
      <c r="G22" s="278"/>
      <c r="H22" s="106"/>
      <c r="I22" s="278"/>
      <c r="J22" s="106"/>
      <c r="K22" s="294">
        <v>19</v>
      </c>
    </row>
    <row r="23" spans="1:12" s="99" customFormat="1" ht="15" x14ac:dyDescent="0.25">
      <c r="A23" s="280" t="s">
        <v>228</v>
      </c>
      <c r="B23" s="281" t="s">
        <v>142</v>
      </c>
      <c r="C23" s="106"/>
      <c r="D23" s="106"/>
      <c r="E23" s="278"/>
      <c r="F23" s="278"/>
      <c r="G23" s="278"/>
      <c r="H23" s="106"/>
      <c r="I23" s="278"/>
      <c r="J23" s="106"/>
      <c r="K23" s="294">
        <v>20</v>
      </c>
    </row>
    <row r="24" spans="1:12" s="99" customFormat="1" ht="15" x14ac:dyDescent="0.25">
      <c r="A24" s="280" t="s">
        <v>229</v>
      </c>
      <c r="B24" s="281" t="s">
        <v>151</v>
      </c>
      <c r="C24" s="106"/>
      <c r="D24" s="106"/>
      <c r="E24" s="278"/>
      <c r="F24" s="278"/>
      <c r="G24" s="278"/>
      <c r="H24" s="106"/>
      <c r="I24" s="278"/>
      <c r="J24" s="106"/>
      <c r="K24" s="294">
        <v>21</v>
      </c>
    </row>
    <row r="25" spans="1:12" s="99" customFormat="1" ht="15" x14ac:dyDescent="0.25">
      <c r="A25" s="280" t="s">
        <v>230</v>
      </c>
      <c r="B25" s="281" t="s">
        <v>143</v>
      </c>
      <c r="C25" s="106"/>
      <c r="D25" s="106"/>
      <c r="E25" s="278"/>
      <c r="F25" s="278"/>
      <c r="G25" s="278"/>
      <c r="H25" s="106"/>
      <c r="I25" s="278"/>
      <c r="J25" s="106"/>
      <c r="K25" s="294">
        <v>22</v>
      </c>
    </row>
    <row r="26" spans="1:12" s="99" customFormat="1" ht="15" x14ac:dyDescent="0.25">
      <c r="A26" s="280" t="s">
        <v>231</v>
      </c>
      <c r="B26" s="281" t="s">
        <v>144</v>
      </c>
      <c r="C26" s="106"/>
      <c r="D26" s="106"/>
      <c r="E26" s="278"/>
      <c r="F26" s="278"/>
      <c r="G26" s="278"/>
      <c r="H26" s="106"/>
      <c r="I26" s="278"/>
      <c r="J26" s="106"/>
      <c r="K26" s="294">
        <v>23</v>
      </c>
    </row>
    <row r="27" spans="1:12" s="99" customFormat="1" ht="15" x14ac:dyDescent="0.25">
      <c r="A27" s="280" t="s">
        <v>232</v>
      </c>
      <c r="B27" s="281" t="s">
        <v>145</v>
      </c>
      <c r="C27" s="106"/>
      <c r="D27" s="106"/>
      <c r="E27" s="278"/>
      <c r="F27" s="278"/>
      <c r="G27" s="278"/>
      <c r="H27" s="106"/>
      <c r="I27" s="278"/>
      <c r="J27" s="106"/>
      <c r="K27" s="294">
        <v>24</v>
      </c>
    </row>
    <row r="28" spans="1:12" s="99" customFormat="1" ht="15" x14ac:dyDescent="0.25">
      <c r="A28" s="280" t="s">
        <v>233</v>
      </c>
      <c r="B28" s="281" t="s">
        <v>146</v>
      </c>
      <c r="C28" s="106"/>
      <c r="D28" s="106"/>
      <c r="E28" s="278"/>
      <c r="F28" s="278"/>
      <c r="G28" s="278"/>
      <c r="H28" s="106"/>
      <c r="I28" s="278"/>
      <c r="J28" s="106"/>
      <c r="K28" s="294">
        <v>25</v>
      </c>
    </row>
    <row r="29" spans="1:12" s="99" customFormat="1" ht="15" x14ac:dyDescent="0.25">
      <c r="A29" s="280" t="s">
        <v>234</v>
      </c>
      <c r="B29" s="281" t="s">
        <v>147</v>
      </c>
      <c r="C29" s="106"/>
      <c r="D29" s="106"/>
      <c r="E29" s="278"/>
      <c r="F29" s="278"/>
      <c r="G29" s="278"/>
      <c r="H29" s="106"/>
      <c r="I29" s="278"/>
      <c r="J29" s="106"/>
      <c r="K29" s="294">
        <v>26</v>
      </c>
    </row>
    <row r="30" spans="1:12" s="99" customFormat="1" ht="15" x14ac:dyDescent="0.25">
      <c r="A30" s="280" t="s">
        <v>235</v>
      </c>
      <c r="B30" s="281" t="s">
        <v>148</v>
      </c>
      <c r="C30" s="106"/>
      <c r="D30" s="106"/>
      <c r="E30" s="278"/>
      <c r="F30" s="278"/>
      <c r="G30" s="278"/>
      <c r="H30" s="106"/>
      <c r="I30" s="278"/>
      <c r="J30" s="106"/>
      <c r="K30" s="294">
        <v>27</v>
      </c>
    </row>
    <row r="31" spans="1:12" s="99" customFormat="1" ht="15" x14ac:dyDescent="0.25">
      <c r="A31" s="280" t="s">
        <v>236</v>
      </c>
      <c r="B31" s="281" t="s">
        <v>149</v>
      </c>
      <c r="C31" s="106"/>
      <c r="D31" s="106"/>
      <c r="E31" s="278"/>
      <c r="F31" s="278"/>
      <c r="G31" s="278"/>
      <c r="H31" s="106"/>
      <c r="I31" s="278"/>
      <c r="J31" s="106"/>
      <c r="K31" s="294">
        <v>28</v>
      </c>
    </row>
    <row r="32" spans="1:12" s="99" customFormat="1" ht="15" x14ac:dyDescent="0.25">
      <c r="A32" s="280" t="s">
        <v>237</v>
      </c>
      <c r="B32" s="281" t="s">
        <v>150</v>
      </c>
      <c r="C32" s="106"/>
      <c r="D32" s="106"/>
      <c r="E32" s="278"/>
      <c r="F32" s="278"/>
      <c r="G32" s="278"/>
      <c r="H32" s="106"/>
      <c r="I32" s="278"/>
      <c r="J32" s="106"/>
      <c r="K32" s="294">
        <v>29</v>
      </c>
    </row>
    <row r="33" spans="1:12" s="99" customFormat="1" ht="15" x14ac:dyDescent="0.25">
      <c r="A33" s="280" t="s">
        <v>238</v>
      </c>
      <c r="B33" s="281" t="s">
        <v>152</v>
      </c>
      <c r="C33" s="106"/>
      <c r="D33" s="106"/>
      <c r="E33" s="278"/>
      <c r="F33" s="278"/>
      <c r="G33" s="278"/>
      <c r="H33" s="106"/>
      <c r="I33" s="278"/>
      <c r="J33" s="106"/>
      <c r="K33" s="294">
        <v>30</v>
      </c>
    </row>
    <row r="34" spans="1:12" s="103" customFormat="1" ht="15" x14ac:dyDescent="0.25">
      <c r="A34" s="275" t="s">
        <v>239</v>
      </c>
      <c r="B34" s="276" t="s">
        <v>181</v>
      </c>
      <c r="C34" s="282"/>
      <c r="D34" s="282"/>
      <c r="E34" s="283"/>
      <c r="F34" s="283"/>
      <c r="G34" s="283"/>
      <c r="H34" s="282"/>
      <c r="I34" s="283"/>
      <c r="J34" s="282"/>
      <c r="K34" s="293">
        <v>31</v>
      </c>
      <c r="L34" s="99"/>
    </row>
    <row r="35" spans="1:12" ht="15" x14ac:dyDescent="0.25">
      <c r="A35" s="285" t="s">
        <v>240</v>
      </c>
      <c r="B35" s="286" t="s">
        <v>286</v>
      </c>
      <c r="C35" s="287"/>
      <c r="D35" s="287"/>
      <c r="E35" s="288"/>
      <c r="F35" s="288"/>
      <c r="G35" s="288"/>
      <c r="H35" s="287"/>
      <c r="I35" s="288"/>
      <c r="J35" s="287"/>
      <c r="K35" s="295">
        <v>32</v>
      </c>
      <c r="L35" s="99"/>
    </row>
    <row r="36" spans="1:12" ht="15" x14ac:dyDescent="0.25">
      <c r="A36" s="280" t="s">
        <v>241</v>
      </c>
      <c r="B36" s="281" t="s">
        <v>195</v>
      </c>
      <c r="C36" s="106"/>
      <c r="D36" s="106"/>
      <c r="E36" s="278"/>
      <c r="F36" s="278"/>
      <c r="G36" s="278"/>
      <c r="H36" s="106"/>
      <c r="I36" s="278"/>
      <c r="J36" s="106"/>
      <c r="K36" s="294">
        <v>32</v>
      </c>
      <c r="L36" s="99"/>
    </row>
    <row r="37" spans="1:12" ht="15" x14ac:dyDescent="0.25">
      <c r="A37" s="280" t="s">
        <v>242</v>
      </c>
      <c r="B37" s="281" t="s">
        <v>196</v>
      </c>
      <c r="C37" s="106"/>
      <c r="D37" s="106"/>
      <c r="E37" s="278"/>
      <c r="F37" s="278"/>
      <c r="G37" s="278"/>
      <c r="H37" s="106"/>
      <c r="I37" s="278"/>
      <c r="J37" s="106"/>
      <c r="K37" s="294">
        <v>33</v>
      </c>
      <c r="L37" s="99"/>
    </row>
    <row r="38" spans="1:12" ht="15" x14ac:dyDescent="0.25">
      <c r="A38" s="289" t="s">
        <v>283</v>
      </c>
      <c r="B38" s="281" t="s">
        <v>197</v>
      </c>
      <c r="C38" s="106"/>
      <c r="D38" s="106"/>
      <c r="E38" s="278"/>
      <c r="F38" s="278"/>
      <c r="G38" s="278"/>
      <c r="H38" s="106"/>
      <c r="I38" s="278"/>
      <c r="J38" s="106"/>
      <c r="K38" s="294">
        <v>34</v>
      </c>
      <c r="L38" s="99"/>
    </row>
    <row r="39" spans="1:12" ht="15" x14ac:dyDescent="0.25">
      <c r="A39" s="289" t="s">
        <v>284</v>
      </c>
      <c r="B39" s="290" t="s">
        <v>198</v>
      </c>
      <c r="C39" s="291"/>
      <c r="D39" s="291"/>
      <c r="E39" s="292"/>
      <c r="F39" s="292"/>
      <c r="G39" s="292"/>
      <c r="H39" s="291"/>
      <c r="I39" s="292"/>
      <c r="J39" s="291"/>
      <c r="K39" s="296">
        <v>35</v>
      </c>
      <c r="L39" s="99"/>
    </row>
    <row r="40" spans="1:12" ht="15" x14ac:dyDescent="0.25">
      <c r="A40" s="289" t="s">
        <v>285</v>
      </c>
      <c r="B40" s="290" t="s">
        <v>288</v>
      </c>
      <c r="C40" s="291"/>
      <c r="D40" s="291"/>
      <c r="E40" s="292"/>
      <c r="F40" s="292"/>
      <c r="G40" s="292"/>
      <c r="H40" s="291"/>
      <c r="I40" s="292"/>
      <c r="J40" s="291"/>
      <c r="K40" s="296">
        <v>36</v>
      </c>
      <c r="L40" s="99"/>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4" ht="18.75" x14ac:dyDescent="0.3">
      <c r="A1" s="109" t="s">
        <v>51</v>
      </c>
      <c r="M1" s="110" t="e">
        <f>Obsah!#REF!</f>
        <v>#REF!</v>
      </c>
    </row>
    <row r="2" spans="1:24" ht="7.5" customHeight="1" x14ac:dyDescent="0.2"/>
    <row r="3" spans="1:24" x14ac:dyDescent="0.2">
      <c r="A3" s="31"/>
      <c r="B3" s="361"/>
      <c r="C3" s="361"/>
      <c r="D3" s="361"/>
      <c r="E3" s="361"/>
      <c r="F3" s="361"/>
      <c r="G3" s="362"/>
      <c r="H3" s="368"/>
      <c r="I3" s="361"/>
      <c r="J3" s="361"/>
      <c r="K3" s="361"/>
      <c r="L3" s="361"/>
      <c r="M3" s="361"/>
      <c r="N3" s="10"/>
    </row>
    <row r="4" spans="1:24" x14ac:dyDescent="0.2">
      <c r="A4" s="31"/>
      <c r="B4" s="369"/>
      <c r="C4" s="370"/>
      <c r="D4" s="370"/>
      <c r="E4" s="370"/>
      <c r="F4" s="370"/>
      <c r="G4" s="371"/>
      <c r="H4" s="369"/>
      <c r="I4" s="370"/>
      <c r="J4" s="370"/>
      <c r="K4" s="370"/>
      <c r="L4" s="370"/>
      <c r="M4" s="370"/>
      <c r="N4" s="43"/>
    </row>
    <row r="5" spans="1:24" x14ac:dyDescent="0.2">
      <c r="A5" s="18"/>
      <c r="B5" s="367"/>
      <c r="C5" s="366"/>
      <c r="D5" s="367"/>
      <c r="E5" s="366"/>
      <c r="F5" s="367"/>
      <c r="G5" s="366"/>
      <c r="H5" s="367"/>
      <c r="I5" s="366"/>
      <c r="J5" s="367"/>
      <c r="K5" s="366"/>
      <c r="L5" s="367"/>
      <c r="M5" s="365"/>
      <c r="N5" s="62"/>
    </row>
    <row r="6" spans="1:24" x14ac:dyDescent="0.2">
      <c r="A6" s="16"/>
      <c r="B6" s="67"/>
      <c r="C6" s="35"/>
      <c r="D6" s="35"/>
      <c r="E6" s="35"/>
      <c r="F6" s="35"/>
      <c r="G6" s="35"/>
      <c r="H6" s="35"/>
      <c r="I6" s="35"/>
      <c r="J6" s="35"/>
      <c r="K6" s="35"/>
      <c r="L6" s="35"/>
      <c r="M6" s="36"/>
      <c r="N6" s="62"/>
    </row>
    <row r="7" spans="1:24" x14ac:dyDescent="0.2">
      <c r="A7" s="358"/>
      <c r="B7" s="356"/>
      <c r="C7" s="357"/>
      <c r="D7" s="357"/>
      <c r="E7" s="357"/>
      <c r="F7" s="357"/>
      <c r="G7" s="360"/>
      <c r="H7" s="356"/>
      <c r="I7" s="357"/>
      <c r="J7" s="357"/>
      <c r="K7" s="357"/>
      <c r="L7" s="357"/>
      <c r="M7" s="357"/>
      <c r="N7" s="44"/>
    </row>
    <row r="8" spans="1:24" x14ac:dyDescent="0.2">
      <c r="A8" s="359"/>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61"/>
      <c r="C18" s="361"/>
      <c r="D18" s="361"/>
      <c r="E18" s="361"/>
      <c r="F18" s="361"/>
      <c r="G18" s="362"/>
      <c r="H18" s="118"/>
      <c r="I18" s="118"/>
      <c r="J18" s="118"/>
      <c r="K18" s="118"/>
      <c r="L18" s="118"/>
      <c r="M18" s="118"/>
      <c r="N18" s="121"/>
      <c r="O18" s="118"/>
    </row>
    <row r="19" spans="1:15" x14ac:dyDescent="0.2">
      <c r="A19" s="40"/>
      <c r="B19" s="363"/>
      <c r="C19" s="364"/>
      <c r="D19" s="364"/>
      <c r="E19" s="364"/>
      <c r="F19" s="364"/>
      <c r="G19" s="364"/>
      <c r="H19" s="121"/>
      <c r="I19" s="122"/>
      <c r="J19" s="123"/>
      <c r="K19" s="54"/>
      <c r="L19" s="123"/>
      <c r="M19" s="124"/>
      <c r="N19" s="121"/>
      <c r="O19" s="118"/>
    </row>
    <row r="20" spans="1:15" x14ac:dyDescent="0.2">
      <c r="A20" s="41"/>
      <c r="B20" s="365"/>
      <c r="C20" s="366"/>
      <c r="D20" s="365"/>
      <c r="E20" s="366"/>
      <c r="F20" s="365"/>
      <c r="G20" s="366"/>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54"/>
      <c r="B22" s="356"/>
      <c r="C22" s="357"/>
      <c r="D22" s="357"/>
      <c r="E22" s="357"/>
      <c r="F22" s="357"/>
      <c r="G22" s="357"/>
      <c r="H22" s="121"/>
      <c r="I22" s="122"/>
      <c r="J22" s="123"/>
      <c r="K22" s="54"/>
      <c r="L22" s="123"/>
      <c r="M22" s="124"/>
      <c r="N22" s="121"/>
      <c r="O22" s="118"/>
    </row>
    <row r="23" spans="1:15" x14ac:dyDescent="0.2">
      <c r="A23" s="355"/>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52</v>
      </c>
      <c r="B1" s="118"/>
      <c r="C1" s="118"/>
      <c r="D1" s="118"/>
      <c r="E1" s="118"/>
      <c r="F1" s="118"/>
      <c r="G1" s="118"/>
      <c r="H1" s="118"/>
      <c r="I1" s="118"/>
      <c r="J1" s="118"/>
      <c r="K1" s="118"/>
      <c r="L1" s="118"/>
      <c r="M1" s="110" t="e">
        <f>Obsah!#REF!</f>
        <v>#REF!</v>
      </c>
      <c r="N1" s="118"/>
      <c r="O1" s="118"/>
    </row>
    <row r="2" spans="1:21" ht="7.5" customHeight="1" x14ac:dyDescent="0.3">
      <c r="A2" s="109"/>
      <c r="B2" s="118"/>
      <c r="C2" s="118"/>
      <c r="D2" s="118"/>
      <c r="E2" s="118"/>
      <c r="F2" s="118"/>
      <c r="G2" s="118"/>
      <c r="H2" s="118"/>
      <c r="I2" s="118"/>
      <c r="J2" s="118"/>
      <c r="K2" s="118"/>
      <c r="L2" s="118"/>
      <c r="M2" s="118"/>
      <c r="N2" s="118"/>
      <c r="O2" s="118"/>
    </row>
    <row r="3" spans="1:21" x14ac:dyDescent="0.2">
      <c r="A3" s="31"/>
      <c r="B3" s="361"/>
      <c r="C3" s="361"/>
      <c r="D3" s="361"/>
      <c r="E3" s="361"/>
      <c r="F3" s="361"/>
      <c r="G3" s="362"/>
      <c r="H3" s="368"/>
      <c r="I3" s="361"/>
      <c r="J3" s="361"/>
      <c r="K3" s="361"/>
      <c r="L3" s="361"/>
      <c r="M3" s="361"/>
      <c r="N3" s="10"/>
    </row>
    <row r="4" spans="1:21" ht="13.5" customHeight="1" x14ac:dyDescent="0.2">
      <c r="A4" s="31"/>
      <c r="B4" s="369"/>
      <c r="C4" s="370"/>
      <c r="D4" s="370"/>
      <c r="E4" s="370"/>
      <c r="F4" s="370"/>
      <c r="G4" s="371"/>
      <c r="H4" s="369"/>
      <c r="I4" s="370"/>
      <c r="J4" s="370"/>
      <c r="K4" s="370"/>
      <c r="L4" s="370"/>
      <c r="M4" s="370"/>
      <c r="N4" s="43"/>
    </row>
    <row r="5" spans="1:21" x14ac:dyDescent="0.2">
      <c r="A5" s="18"/>
      <c r="B5" s="367"/>
      <c r="C5" s="366"/>
      <c r="D5" s="367"/>
      <c r="E5" s="366"/>
      <c r="F5" s="367"/>
      <c r="G5" s="366"/>
      <c r="H5" s="367"/>
      <c r="I5" s="366"/>
      <c r="J5" s="367"/>
      <c r="K5" s="366"/>
      <c r="L5" s="367"/>
      <c r="M5" s="365"/>
      <c r="N5" s="62"/>
    </row>
    <row r="6" spans="1:21" x14ac:dyDescent="0.2">
      <c r="A6" s="16"/>
      <c r="B6" s="67"/>
      <c r="C6" s="35"/>
      <c r="D6" s="35"/>
      <c r="E6" s="35"/>
      <c r="F6" s="35"/>
      <c r="G6" s="35"/>
      <c r="H6" s="35"/>
      <c r="I6" s="35"/>
      <c r="J6" s="35"/>
      <c r="K6" s="35"/>
      <c r="L6" s="35"/>
      <c r="M6" s="52"/>
      <c r="N6" s="62"/>
    </row>
    <row r="7" spans="1:21" x14ac:dyDescent="0.2">
      <c r="A7" s="358"/>
      <c r="B7" s="356"/>
      <c r="C7" s="357"/>
      <c r="D7" s="357"/>
      <c r="E7" s="357"/>
      <c r="F7" s="357"/>
      <c r="G7" s="360"/>
      <c r="H7" s="356"/>
      <c r="I7" s="357"/>
      <c r="J7" s="357"/>
      <c r="K7" s="357"/>
      <c r="L7" s="357"/>
      <c r="M7" s="357"/>
      <c r="N7" s="44"/>
    </row>
    <row r="8" spans="1:21" x14ac:dyDescent="0.2">
      <c r="A8" s="359"/>
      <c r="B8" s="37"/>
      <c r="C8" s="49"/>
      <c r="D8" s="38"/>
      <c r="E8" s="49"/>
      <c r="F8" s="38"/>
      <c r="G8" s="49"/>
      <c r="H8" s="37"/>
      <c r="I8" s="49"/>
      <c r="J8" s="38"/>
      <c r="K8" s="49"/>
      <c r="L8" s="38"/>
      <c r="M8" s="49"/>
      <c r="N8" s="2"/>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61"/>
      <c r="C18" s="361"/>
      <c r="D18" s="361"/>
      <c r="E18" s="361"/>
      <c r="F18" s="361"/>
      <c r="G18" s="362"/>
      <c r="H18" s="8"/>
      <c r="I18" s="8"/>
      <c r="J18" s="8"/>
      <c r="K18" s="8"/>
      <c r="L18" s="8"/>
      <c r="M18" s="8"/>
      <c r="N18" s="121"/>
      <c r="O18" s="118"/>
      <c r="P18" s="63"/>
      <c r="Q18" s="42"/>
      <c r="R18" s="9"/>
      <c r="S18" s="9"/>
      <c r="T18" s="9"/>
    </row>
    <row r="19" spans="1:20" x14ac:dyDescent="0.2">
      <c r="A19" s="40"/>
      <c r="B19" s="363"/>
      <c r="C19" s="364"/>
      <c r="D19" s="364"/>
      <c r="E19" s="364"/>
      <c r="F19" s="364"/>
      <c r="G19" s="364"/>
      <c r="H19" s="121"/>
      <c r="I19" s="122"/>
      <c r="J19" s="123"/>
      <c r="K19" s="54"/>
      <c r="L19" s="123"/>
      <c r="M19" s="124"/>
      <c r="N19" s="121"/>
      <c r="O19" s="118"/>
      <c r="P19" s="63"/>
      <c r="Q19" s="42"/>
      <c r="R19" s="9"/>
      <c r="S19" s="9"/>
      <c r="T19" s="9"/>
    </row>
    <row r="20" spans="1:20" x14ac:dyDescent="0.2">
      <c r="A20" s="41"/>
      <c r="B20" s="365"/>
      <c r="C20" s="366"/>
      <c r="D20" s="365"/>
      <c r="E20" s="366"/>
      <c r="F20" s="365"/>
      <c r="G20" s="366"/>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54"/>
      <c r="B22" s="356"/>
      <c r="C22" s="357"/>
      <c r="D22" s="357"/>
      <c r="E22" s="357"/>
      <c r="F22" s="357"/>
      <c r="G22" s="357"/>
      <c r="H22" s="121"/>
      <c r="I22" s="122"/>
      <c r="J22" s="123"/>
      <c r="K22" s="54"/>
      <c r="L22" s="123"/>
      <c r="M22" s="124"/>
      <c r="N22" s="121"/>
      <c r="O22" s="118"/>
      <c r="P22" s="63"/>
      <c r="Q22" s="42"/>
      <c r="R22" s="9"/>
      <c r="S22" s="9"/>
      <c r="T22" s="9"/>
    </row>
    <row r="23" spans="1:20" x14ac:dyDescent="0.2">
      <c r="A23" s="355"/>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4" ht="18.75" x14ac:dyDescent="0.3">
      <c r="A1" s="109" t="s">
        <v>53</v>
      </c>
      <c r="M1" s="110" t="e">
        <f>Obsah!#REF!</f>
        <v>#REF!</v>
      </c>
    </row>
    <row r="2" spans="1:24" ht="7.5" customHeight="1" x14ac:dyDescent="0.2"/>
    <row r="3" spans="1:24" x14ac:dyDescent="0.2">
      <c r="A3" s="31"/>
      <c r="B3" s="361"/>
      <c r="C3" s="361"/>
      <c r="D3" s="361"/>
      <c r="E3" s="361"/>
      <c r="F3" s="361"/>
      <c r="G3" s="362"/>
      <c r="H3" s="368"/>
      <c r="I3" s="361"/>
      <c r="J3" s="361"/>
      <c r="K3" s="361"/>
      <c r="L3" s="361"/>
      <c r="M3" s="361"/>
      <c r="N3" s="10"/>
    </row>
    <row r="4" spans="1:24" x14ac:dyDescent="0.2">
      <c r="A4" s="31"/>
      <c r="B4" s="369"/>
      <c r="C4" s="370"/>
      <c r="D4" s="370"/>
      <c r="E4" s="370"/>
      <c r="F4" s="370"/>
      <c r="G4" s="371"/>
      <c r="H4" s="369"/>
      <c r="I4" s="370"/>
      <c r="J4" s="370"/>
      <c r="K4" s="370"/>
      <c r="L4" s="370"/>
      <c r="M4" s="370"/>
      <c r="N4" s="43"/>
    </row>
    <row r="5" spans="1:24" x14ac:dyDescent="0.2">
      <c r="A5" s="18"/>
      <c r="B5" s="367"/>
      <c r="C5" s="366"/>
      <c r="D5" s="367"/>
      <c r="E5" s="366"/>
      <c r="F5" s="367"/>
      <c r="G5" s="366"/>
      <c r="H5" s="367"/>
      <c r="I5" s="366"/>
      <c r="J5" s="367"/>
      <c r="K5" s="366"/>
      <c r="L5" s="367"/>
      <c r="M5" s="365"/>
      <c r="N5" s="62"/>
    </row>
    <row r="6" spans="1:24" x14ac:dyDescent="0.2">
      <c r="A6" s="16"/>
      <c r="B6" s="67"/>
      <c r="C6" s="35"/>
      <c r="D6" s="35"/>
      <c r="E6" s="35"/>
      <c r="F6" s="35"/>
      <c r="G6" s="35"/>
      <c r="H6" s="35"/>
      <c r="I6" s="35"/>
      <c r="J6" s="35"/>
      <c r="K6" s="35"/>
      <c r="L6" s="35"/>
      <c r="M6" s="36"/>
      <c r="N6" s="62"/>
    </row>
    <row r="7" spans="1:24" x14ac:dyDescent="0.2">
      <c r="A7" s="358"/>
      <c r="B7" s="356"/>
      <c r="C7" s="357"/>
      <c r="D7" s="357"/>
      <c r="E7" s="357"/>
      <c r="F7" s="357"/>
      <c r="G7" s="360"/>
      <c r="H7" s="356"/>
      <c r="I7" s="357"/>
      <c r="J7" s="357"/>
      <c r="K7" s="357"/>
      <c r="L7" s="357"/>
      <c r="M7" s="357"/>
      <c r="N7" s="44"/>
    </row>
    <row r="8" spans="1:24" x14ac:dyDescent="0.2">
      <c r="A8" s="359"/>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61"/>
      <c r="C18" s="361"/>
      <c r="D18" s="361"/>
      <c r="E18" s="361"/>
      <c r="F18" s="361"/>
      <c r="G18" s="362"/>
      <c r="H18" s="118"/>
      <c r="I18" s="118"/>
      <c r="J18" s="118"/>
      <c r="K18" s="118"/>
      <c r="L18" s="118"/>
      <c r="M18" s="118"/>
      <c r="N18" s="121"/>
      <c r="O18" s="118"/>
    </row>
    <row r="19" spans="1:15" x14ac:dyDescent="0.2">
      <c r="A19" s="40"/>
      <c r="B19" s="363"/>
      <c r="C19" s="364"/>
      <c r="D19" s="364"/>
      <c r="E19" s="364"/>
      <c r="F19" s="364"/>
      <c r="G19" s="364"/>
      <c r="H19" s="121"/>
      <c r="I19" s="122"/>
      <c r="J19" s="123"/>
      <c r="K19" s="54"/>
      <c r="L19" s="123"/>
      <c r="M19" s="124"/>
      <c r="N19" s="121"/>
      <c r="O19" s="118"/>
    </row>
    <row r="20" spans="1:15" x14ac:dyDescent="0.2">
      <c r="A20" s="41"/>
      <c r="B20" s="365"/>
      <c r="C20" s="366"/>
      <c r="D20" s="365"/>
      <c r="E20" s="366"/>
      <c r="F20" s="365"/>
      <c r="G20" s="366"/>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54"/>
      <c r="B22" s="356"/>
      <c r="C22" s="357"/>
      <c r="D22" s="357"/>
      <c r="E22" s="357"/>
      <c r="F22" s="357"/>
      <c r="G22" s="357"/>
      <c r="H22" s="121"/>
      <c r="I22" s="122"/>
      <c r="J22" s="123"/>
      <c r="K22" s="54"/>
      <c r="L22" s="123"/>
      <c r="M22" s="124"/>
      <c r="N22" s="121"/>
      <c r="O22" s="118"/>
    </row>
    <row r="23" spans="1:15" x14ac:dyDescent="0.2">
      <c r="A23" s="355"/>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54</v>
      </c>
      <c r="B1" s="118"/>
      <c r="C1" s="118"/>
      <c r="D1" s="118"/>
      <c r="E1" s="118"/>
      <c r="F1" s="118"/>
      <c r="G1" s="118"/>
      <c r="H1" s="118"/>
      <c r="I1" s="118"/>
      <c r="J1" s="118"/>
      <c r="K1" s="118"/>
      <c r="L1" s="118"/>
      <c r="M1" s="110" t="e">
        <f>Obsah!#REF!</f>
        <v>#REF!</v>
      </c>
      <c r="N1" s="118"/>
      <c r="O1" s="118"/>
    </row>
    <row r="2" spans="1:21" ht="7.5" customHeight="1" x14ac:dyDescent="0.3">
      <c r="A2" s="109"/>
      <c r="B2" s="118"/>
      <c r="C2" s="118"/>
      <c r="D2" s="118"/>
      <c r="E2" s="118"/>
      <c r="F2" s="118"/>
      <c r="G2" s="118"/>
      <c r="H2" s="118"/>
      <c r="I2" s="118"/>
      <c r="J2" s="118"/>
      <c r="K2" s="118"/>
      <c r="L2" s="118"/>
      <c r="M2" s="118"/>
      <c r="N2" s="118"/>
      <c r="O2" s="118"/>
    </row>
    <row r="3" spans="1:21" x14ac:dyDescent="0.2">
      <c r="A3" s="31"/>
      <c r="B3" s="361"/>
      <c r="C3" s="361"/>
      <c r="D3" s="361"/>
      <c r="E3" s="361"/>
      <c r="F3" s="361"/>
      <c r="G3" s="362"/>
      <c r="H3" s="368"/>
      <c r="I3" s="361"/>
      <c r="J3" s="361"/>
      <c r="K3" s="361"/>
      <c r="L3" s="361"/>
      <c r="M3" s="361"/>
      <c r="N3" s="10"/>
    </row>
    <row r="4" spans="1:21" ht="13.5" customHeight="1" x14ac:dyDescent="0.2">
      <c r="A4" s="31"/>
      <c r="B4" s="369"/>
      <c r="C4" s="370"/>
      <c r="D4" s="370"/>
      <c r="E4" s="370"/>
      <c r="F4" s="370"/>
      <c r="G4" s="371"/>
      <c r="H4" s="369"/>
      <c r="I4" s="370"/>
      <c r="J4" s="370"/>
      <c r="K4" s="370"/>
      <c r="L4" s="370"/>
      <c r="M4" s="370"/>
      <c r="N4" s="43"/>
    </row>
    <row r="5" spans="1:21" x14ac:dyDescent="0.2">
      <c r="A5" s="18"/>
      <c r="B5" s="367"/>
      <c r="C5" s="366"/>
      <c r="D5" s="367"/>
      <c r="E5" s="366"/>
      <c r="F5" s="367"/>
      <c r="G5" s="366"/>
      <c r="H5" s="367"/>
      <c r="I5" s="366"/>
      <c r="J5" s="367"/>
      <c r="K5" s="366"/>
      <c r="L5" s="367"/>
      <c r="M5" s="365"/>
      <c r="N5" s="62"/>
    </row>
    <row r="6" spans="1:21" x14ac:dyDescent="0.2">
      <c r="A6" s="16"/>
      <c r="B6" s="67"/>
      <c r="C6" s="35"/>
      <c r="D6" s="35"/>
      <c r="E6" s="35"/>
      <c r="F6" s="35"/>
      <c r="G6" s="35"/>
      <c r="H6" s="35"/>
      <c r="I6" s="35"/>
      <c r="J6" s="35"/>
      <c r="K6" s="35"/>
      <c r="L6" s="35"/>
      <c r="M6" s="52"/>
      <c r="N6" s="62"/>
    </row>
    <row r="7" spans="1:21" x14ac:dyDescent="0.2">
      <c r="A7" s="358"/>
      <c r="B7" s="356"/>
      <c r="C7" s="357"/>
      <c r="D7" s="357"/>
      <c r="E7" s="357"/>
      <c r="F7" s="357"/>
      <c r="G7" s="360"/>
      <c r="H7" s="356"/>
      <c r="I7" s="357"/>
      <c r="J7" s="357"/>
      <c r="K7" s="357"/>
      <c r="L7" s="357"/>
      <c r="M7" s="357"/>
      <c r="N7" s="44"/>
    </row>
    <row r="8" spans="1:21" x14ac:dyDescent="0.2">
      <c r="A8" s="359"/>
      <c r="B8" s="37"/>
      <c r="C8" s="49"/>
      <c r="D8" s="38"/>
      <c r="E8" s="49"/>
      <c r="F8" s="38"/>
      <c r="G8" s="49"/>
      <c r="H8" s="37"/>
      <c r="I8" s="49"/>
      <c r="J8" s="38"/>
      <c r="K8" s="49"/>
      <c r="L8" s="38"/>
      <c r="M8" s="49"/>
      <c r="N8" s="2"/>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61"/>
      <c r="C18" s="361"/>
      <c r="D18" s="361"/>
      <c r="E18" s="361"/>
      <c r="F18" s="361"/>
      <c r="G18" s="362"/>
      <c r="H18" s="8"/>
      <c r="I18" s="8"/>
      <c r="J18" s="8"/>
      <c r="K18" s="8"/>
      <c r="L18" s="8"/>
      <c r="M18" s="8"/>
      <c r="N18" s="121"/>
      <c r="O18" s="118"/>
      <c r="P18" s="63"/>
      <c r="Q18" s="42"/>
      <c r="R18" s="9"/>
      <c r="S18" s="9"/>
      <c r="T18" s="9"/>
    </row>
    <row r="19" spans="1:20" x14ac:dyDescent="0.2">
      <c r="A19" s="40"/>
      <c r="B19" s="363"/>
      <c r="C19" s="364"/>
      <c r="D19" s="364"/>
      <c r="E19" s="364"/>
      <c r="F19" s="364"/>
      <c r="G19" s="364"/>
      <c r="H19" s="121"/>
      <c r="I19" s="122"/>
      <c r="J19" s="123"/>
      <c r="K19" s="54"/>
      <c r="L19" s="123"/>
      <c r="M19" s="124"/>
      <c r="N19" s="121"/>
      <c r="O19" s="118"/>
      <c r="P19" s="63"/>
      <c r="Q19" s="42"/>
      <c r="R19" s="9"/>
      <c r="S19" s="9"/>
      <c r="T19" s="9"/>
    </row>
    <row r="20" spans="1:20" x14ac:dyDescent="0.2">
      <c r="A20" s="41"/>
      <c r="B20" s="365"/>
      <c r="C20" s="366"/>
      <c r="D20" s="365"/>
      <c r="E20" s="366"/>
      <c r="F20" s="365"/>
      <c r="G20" s="366"/>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54"/>
      <c r="B22" s="356"/>
      <c r="C22" s="357"/>
      <c r="D22" s="357"/>
      <c r="E22" s="357"/>
      <c r="F22" s="357"/>
      <c r="G22" s="357"/>
      <c r="H22" s="121"/>
      <c r="I22" s="122"/>
      <c r="J22" s="123"/>
      <c r="K22" s="54"/>
      <c r="L22" s="123"/>
      <c r="M22" s="124"/>
      <c r="N22" s="121"/>
      <c r="O22" s="118"/>
      <c r="P22" s="63"/>
      <c r="Q22" s="42"/>
      <c r="R22" s="9"/>
      <c r="S22" s="9"/>
      <c r="T22" s="9"/>
    </row>
    <row r="23" spans="1:20" x14ac:dyDescent="0.2">
      <c r="A23" s="355"/>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4" ht="18.75" x14ac:dyDescent="0.3">
      <c r="A1" s="109" t="s">
        <v>55</v>
      </c>
      <c r="M1" s="110" t="e">
        <f>Obsah!#REF!</f>
        <v>#REF!</v>
      </c>
    </row>
    <row r="2" spans="1:24" ht="7.5" customHeight="1" x14ac:dyDescent="0.2"/>
    <row r="3" spans="1:24" x14ac:dyDescent="0.2">
      <c r="A3" s="31"/>
      <c r="B3" s="361"/>
      <c r="C3" s="361"/>
      <c r="D3" s="361"/>
      <c r="E3" s="361"/>
      <c r="F3" s="361"/>
      <c r="G3" s="362"/>
      <c r="H3" s="368"/>
      <c r="I3" s="361"/>
      <c r="J3" s="361"/>
      <c r="K3" s="361"/>
      <c r="L3" s="361"/>
      <c r="M3" s="361"/>
      <c r="N3" s="10"/>
    </row>
    <row r="4" spans="1:24" x14ac:dyDescent="0.2">
      <c r="A4" s="31"/>
      <c r="B4" s="369"/>
      <c r="C4" s="370"/>
      <c r="D4" s="370"/>
      <c r="E4" s="370"/>
      <c r="F4" s="370"/>
      <c r="G4" s="371"/>
      <c r="H4" s="369"/>
      <c r="I4" s="370"/>
      <c r="J4" s="370"/>
      <c r="K4" s="370"/>
      <c r="L4" s="370"/>
      <c r="M4" s="370"/>
      <c r="N4" s="43"/>
    </row>
    <row r="5" spans="1:24" x14ac:dyDescent="0.2">
      <c r="A5" s="18"/>
      <c r="B5" s="367"/>
      <c r="C5" s="366"/>
      <c r="D5" s="367"/>
      <c r="E5" s="366"/>
      <c r="F5" s="367"/>
      <c r="G5" s="366"/>
      <c r="H5" s="367"/>
      <c r="I5" s="366"/>
      <c r="J5" s="367"/>
      <c r="K5" s="366"/>
      <c r="L5" s="367"/>
      <c r="M5" s="365"/>
      <c r="N5" s="62"/>
    </row>
    <row r="6" spans="1:24" x14ac:dyDescent="0.2">
      <c r="A6" s="16"/>
      <c r="B6" s="67"/>
      <c r="C6" s="35"/>
      <c r="D6" s="35"/>
      <c r="E6" s="35"/>
      <c r="F6" s="35"/>
      <c r="G6" s="35"/>
      <c r="H6" s="35"/>
      <c r="I6" s="35"/>
      <c r="J6" s="35"/>
      <c r="K6" s="35"/>
      <c r="L6" s="35"/>
      <c r="M6" s="36"/>
      <c r="N6" s="62"/>
    </row>
    <row r="7" spans="1:24" x14ac:dyDescent="0.2">
      <c r="A7" s="358"/>
      <c r="B7" s="356"/>
      <c r="C7" s="357"/>
      <c r="D7" s="357"/>
      <c r="E7" s="357"/>
      <c r="F7" s="357"/>
      <c r="G7" s="360"/>
      <c r="H7" s="356"/>
      <c r="I7" s="357"/>
      <c r="J7" s="357"/>
      <c r="K7" s="357"/>
      <c r="L7" s="357"/>
      <c r="M7" s="357"/>
      <c r="N7" s="44"/>
    </row>
    <row r="8" spans="1:24" x14ac:dyDescent="0.2">
      <c r="A8" s="359"/>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61"/>
      <c r="C18" s="361"/>
      <c r="D18" s="361"/>
      <c r="E18" s="361"/>
      <c r="F18" s="361"/>
      <c r="G18" s="362"/>
      <c r="H18" s="118"/>
      <c r="I18" s="118"/>
      <c r="J18" s="118"/>
      <c r="K18" s="118"/>
      <c r="L18" s="118"/>
      <c r="M18" s="118"/>
      <c r="N18" s="121"/>
      <c r="O18" s="118"/>
    </row>
    <row r="19" spans="1:15" x14ac:dyDescent="0.2">
      <c r="A19" s="40"/>
      <c r="B19" s="363"/>
      <c r="C19" s="364"/>
      <c r="D19" s="364"/>
      <c r="E19" s="364"/>
      <c r="F19" s="364"/>
      <c r="G19" s="364"/>
      <c r="H19" s="121"/>
      <c r="I19" s="122"/>
      <c r="J19" s="123"/>
      <c r="K19" s="54"/>
      <c r="L19" s="123"/>
      <c r="M19" s="124"/>
      <c r="N19" s="121"/>
      <c r="O19" s="118"/>
    </row>
    <row r="20" spans="1:15" x14ac:dyDescent="0.2">
      <c r="A20" s="41"/>
      <c r="B20" s="365"/>
      <c r="C20" s="366"/>
      <c r="D20" s="365"/>
      <c r="E20" s="366"/>
      <c r="F20" s="365"/>
      <c r="G20" s="366"/>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54"/>
      <c r="B22" s="356"/>
      <c r="C22" s="357"/>
      <c r="D22" s="357"/>
      <c r="E22" s="357"/>
      <c r="F22" s="357"/>
      <c r="G22" s="357"/>
      <c r="H22" s="121"/>
      <c r="I22" s="122"/>
      <c r="J22" s="123"/>
      <c r="K22" s="54"/>
      <c r="L22" s="123"/>
      <c r="M22" s="124"/>
      <c r="N22" s="121"/>
      <c r="O22" s="118"/>
    </row>
    <row r="23" spans="1:15" x14ac:dyDescent="0.2">
      <c r="A23" s="355"/>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56</v>
      </c>
      <c r="B1" s="118"/>
      <c r="C1" s="118"/>
      <c r="D1" s="118"/>
      <c r="E1" s="118"/>
      <c r="F1" s="118"/>
      <c r="G1" s="118"/>
      <c r="H1" s="118"/>
      <c r="I1" s="118"/>
      <c r="J1" s="118"/>
      <c r="K1" s="118"/>
      <c r="L1" s="118"/>
      <c r="M1" s="110" t="e">
        <f>Obsah!#REF!</f>
        <v>#REF!</v>
      </c>
      <c r="N1" s="118"/>
      <c r="O1" s="118"/>
    </row>
    <row r="2" spans="1:21" ht="7.5" customHeight="1" x14ac:dyDescent="0.3">
      <c r="A2" s="109"/>
      <c r="B2" s="118"/>
      <c r="C2" s="118"/>
      <c r="D2" s="118"/>
      <c r="E2" s="118"/>
      <c r="F2" s="118"/>
      <c r="G2" s="118"/>
      <c r="H2" s="118"/>
      <c r="I2" s="118"/>
      <c r="J2" s="118"/>
      <c r="K2" s="118"/>
      <c r="L2" s="118"/>
      <c r="M2" s="118"/>
      <c r="N2" s="118"/>
      <c r="O2" s="118"/>
    </row>
    <row r="3" spans="1:21" x14ac:dyDescent="0.2">
      <c r="A3" s="31"/>
      <c r="B3" s="361"/>
      <c r="C3" s="361"/>
      <c r="D3" s="361"/>
      <c r="E3" s="361"/>
      <c r="F3" s="361"/>
      <c r="G3" s="362"/>
      <c r="H3" s="368"/>
      <c r="I3" s="361"/>
      <c r="J3" s="361"/>
      <c r="K3" s="361"/>
      <c r="L3" s="361"/>
      <c r="M3" s="361"/>
      <c r="N3" s="10"/>
    </row>
    <row r="4" spans="1:21" ht="13.5" customHeight="1" x14ac:dyDescent="0.2">
      <c r="A4" s="31"/>
      <c r="B4" s="369"/>
      <c r="C4" s="370"/>
      <c r="D4" s="370"/>
      <c r="E4" s="370"/>
      <c r="F4" s="370"/>
      <c r="G4" s="371"/>
      <c r="H4" s="369"/>
      <c r="I4" s="370"/>
      <c r="J4" s="370"/>
      <c r="K4" s="370"/>
      <c r="L4" s="370"/>
      <c r="M4" s="370"/>
      <c r="N4" s="43"/>
    </row>
    <row r="5" spans="1:21" x14ac:dyDescent="0.2">
      <c r="A5" s="18"/>
      <c r="B5" s="367"/>
      <c r="C5" s="366"/>
      <c r="D5" s="367"/>
      <c r="E5" s="366"/>
      <c r="F5" s="367"/>
      <c r="G5" s="366"/>
      <c r="H5" s="367"/>
      <c r="I5" s="366"/>
      <c r="J5" s="367"/>
      <c r="K5" s="366"/>
      <c r="L5" s="367"/>
      <c r="M5" s="365"/>
      <c r="N5" s="62"/>
    </row>
    <row r="6" spans="1:21" x14ac:dyDescent="0.2">
      <c r="A6" s="16"/>
      <c r="B6" s="67"/>
      <c r="C6" s="35"/>
      <c r="D6" s="35"/>
      <c r="E6" s="35"/>
      <c r="F6" s="35"/>
      <c r="G6" s="35"/>
      <c r="H6" s="35"/>
      <c r="I6" s="35"/>
      <c r="J6" s="35"/>
      <c r="K6" s="35"/>
      <c r="L6" s="35"/>
      <c r="M6" s="52"/>
      <c r="N6" s="62"/>
    </row>
    <row r="7" spans="1:21" x14ac:dyDescent="0.2">
      <c r="A7" s="358"/>
      <c r="B7" s="356"/>
      <c r="C7" s="357"/>
      <c r="D7" s="357"/>
      <c r="E7" s="357"/>
      <c r="F7" s="357"/>
      <c r="G7" s="360"/>
      <c r="H7" s="356"/>
      <c r="I7" s="357"/>
      <c r="J7" s="357"/>
      <c r="K7" s="357"/>
      <c r="L7" s="357"/>
      <c r="M7" s="357"/>
      <c r="N7" s="44"/>
    </row>
    <row r="8" spans="1:21" x14ac:dyDescent="0.2">
      <c r="A8" s="359"/>
      <c r="B8" s="37"/>
      <c r="C8" s="49"/>
      <c r="D8" s="38"/>
      <c r="E8" s="49"/>
      <c r="F8" s="38"/>
      <c r="G8" s="49"/>
      <c r="H8" s="37"/>
      <c r="I8" s="49"/>
      <c r="J8" s="38"/>
      <c r="K8" s="49"/>
      <c r="L8" s="38"/>
      <c r="M8" s="49"/>
      <c r="N8" s="2"/>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61"/>
      <c r="C18" s="361"/>
      <c r="D18" s="361"/>
      <c r="E18" s="361"/>
      <c r="F18" s="361"/>
      <c r="G18" s="362"/>
      <c r="H18" s="8"/>
      <c r="I18" s="8"/>
      <c r="J18" s="8"/>
      <c r="K18" s="8"/>
      <c r="L18" s="8"/>
      <c r="M18" s="8"/>
      <c r="N18" s="121"/>
      <c r="O18" s="118"/>
      <c r="P18" s="63"/>
      <c r="Q18" s="42"/>
      <c r="R18" s="9"/>
      <c r="S18" s="9"/>
      <c r="T18" s="9"/>
    </row>
    <row r="19" spans="1:20" x14ac:dyDescent="0.2">
      <c r="A19" s="40"/>
      <c r="B19" s="363"/>
      <c r="C19" s="364"/>
      <c r="D19" s="364"/>
      <c r="E19" s="364"/>
      <c r="F19" s="364"/>
      <c r="G19" s="364"/>
      <c r="H19" s="121"/>
      <c r="I19" s="122"/>
      <c r="J19" s="123"/>
      <c r="K19" s="54"/>
      <c r="L19" s="123"/>
      <c r="M19" s="124"/>
      <c r="N19" s="121"/>
      <c r="O19" s="118"/>
      <c r="P19" s="63"/>
      <c r="Q19" s="42"/>
      <c r="R19" s="9"/>
      <c r="S19" s="9"/>
      <c r="T19" s="9"/>
    </row>
    <row r="20" spans="1:20" x14ac:dyDescent="0.2">
      <c r="A20" s="41"/>
      <c r="B20" s="365"/>
      <c r="C20" s="366"/>
      <c r="D20" s="365"/>
      <c r="E20" s="366"/>
      <c r="F20" s="365"/>
      <c r="G20" s="366"/>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54"/>
      <c r="B22" s="356"/>
      <c r="C22" s="357"/>
      <c r="D22" s="357"/>
      <c r="E22" s="357"/>
      <c r="F22" s="357"/>
      <c r="G22" s="357"/>
      <c r="H22" s="121"/>
      <c r="I22" s="122"/>
      <c r="J22" s="123"/>
      <c r="K22" s="54"/>
      <c r="L22" s="123"/>
      <c r="M22" s="124"/>
      <c r="N22" s="121"/>
      <c r="O22" s="118"/>
      <c r="P22" s="63"/>
      <c r="Q22" s="42"/>
      <c r="R22" s="9"/>
      <c r="S22" s="9"/>
      <c r="T22" s="9"/>
    </row>
    <row r="23" spans="1:20" x14ac:dyDescent="0.2">
      <c r="A23" s="355"/>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4" ht="18.75" x14ac:dyDescent="0.3">
      <c r="A1" s="109" t="s">
        <v>57</v>
      </c>
      <c r="M1" s="110" t="e">
        <f>Obsah!#REF!</f>
        <v>#REF!</v>
      </c>
    </row>
    <row r="2" spans="1:24" ht="7.5" customHeight="1" x14ac:dyDescent="0.2"/>
    <row r="3" spans="1:24" x14ac:dyDescent="0.2">
      <c r="A3" s="31"/>
      <c r="B3" s="361"/>
      <c r="C3" s="361"/>
      <c r="D3" s="361"/>
      <c r="E3" s="361"/>
      <c r="F3" s="361"/>
      <c r="G3" s="362"/>
      <c r="H3" s="368"/>
      <c r="I3" s="361"/>
      <c r="J3" s="361"/>
      <c r="K3" s="361"/>
      <c r="L3" s="361"/>
      <c r="M3" s="361"/>
      <c r="N3" s="10"/>
    </row>
    <row r="4" spans="1:24" x14ac:dyDescent="0.2">
      <c r="A4" s="31"/>
      <c r="B4" s="369"/>
      <c r="C4" s="370"/>
      <c r="D4" s="370"/>
      <c r="E4" s="370"/>
      <c r="F4" s="370"/>
      <c r="G4" s="371"/>
      <c r="H4" s="369"/>
      <c r="I4" s="370"/>
      <c r="J4" s="370"/>
      <c r="K4" s="370"/>
      <c r="L4" s="370"/>
      <c r="M4" s="370"/>
      <c r="N4" s="43"/>
    </row>
    <row r="5" spans="1:24" x14ac:dyDescent="0.2">
      <c r="A5" s="18"/>
      <c r="B5" s="367"/>
      <c r="C5" s="366"/>
      <c r="D5" s="367"/>
      <c r="E5" s="366"/>
      <c r="F5" s="367"/>
      <c r="G5" s="366"/>
      <c r="H5" s="367"/>
      <c r="I5" s="366"/>
      <c r="J5" s="367"/>
      <c r="K5" s="366"/>
      <c r="L5" s="367"/>
      <c r="M5" s="365"/>
      <c r="N5" s="62"/>
    </row>
    <row r="6" spans="1:24" x14ac:dyDescent="0.2">
      <c r="A6" s="51"/>
      <c r="B6" s="67"/>
      <c r="C6" s="35"/>
      <c r="D6" s="35"/>
      <c r="E6" s="35"/>
      <c r="F6" s="35"/>
      <c r="G6" s="35"/>
      <c r="H6" s="35"/>
      <c r="I6" s="35"/>
      <c r="J6" s="35"/>
      <c r="K6" s="35"/>
      <c r="L6" s="35"/>
      <c r="M6" s="36"/>
      <c r="N6" s="62"/>
    </row>
    <row r="7" spans="1:24" x14ac:dyDescent="0.2">
      <c r="A7" s="358"/>
      <c r="B7" s="356"/>
      <c r="C7" s="357"/>
      <c r="D7" s="357"/>
      <c r="E7" s="357"/>
      <c r="F7" s="357"/>
      <c r="G7" s="360"/>
      <c r="H7" s="356"/>
      <c r="I7" s="357"/>
      <c r="J7" s="357"/>
      <c r="K7" s="357"/>
      <c r="L7" s="357"/>
      <c r="M7" s="357"/>
      <c r="N7" s="44"/>
    </row>
    <row r="8" spans="1:24" x14ac:dyDescent="0.2">
      <c r="A8" s="359"/>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61"/>
      <c r="C18" s="361"/>
      <c r="D18" s="361"/>
      <c r="E18" s="361"/>
      <c r="F18" s="361"/>
      <c r="G18" s="362"/>
      <c r="H18" s="118"/>
      <c r="I18" s="118"/>
      <c r="J18" s="118"/>
      <c r="K18" s="118"/>
      <c r="L18" s="118"/>
      <c r="M18" s="118"/>
      <c r="N18" s="121"/>
      <c r="O18" s="118"/>
    </row>
    <row r="19" spans="1:15" x14ac:dyDescent="0.2">
      <c r="A19" s="40"/>
      <c r="B19" s="363"/>
      <c r="C19" s="364"/>
      <c r="D19" s="364"/>
      <c r="E19" s="364"/>
      <c r="F19" s="364"/>
      <c r="G19" s="364"/>
      <c r="H19" s="121"/>
      <c r="I19" s="122"/>
      <c r="J19" s="123"/>
      <c r="K19" s="54"/>
      <c r="L19" s="123"/>
      <c r="M19" s="124"/>
      <c r="N19" s="121"/>
      <c r="O19" s="118"/>
    </row>
    <row r="20" spans="1:15" x14ac:dyDescent="0.2">
      <c r="A20" s="41"/>
      <c r="B20" s="365"/>
      <c r="C20" s="366"/>
      <c r="D20" s="365"/>
      <c r="E20" s="366"/>
      <c r="F20" s="365"/>
      <c r="G20" s="366"/>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54"/>
      <c r="B22" s="356"/>
      <c r="C22" s="357"/>
      <c r="D22" s="357"/>
      <c r="E22" s="357"/>
      <c r="F22" s="357"/>
      <c r="G22" s="357"/>
      <c r="H22" s="121"/>
      <c r="I22" s="122"/>
      <c r="J22" s="123"/>
      <c r="K22" s="54"/>
      <c r="L22" s="123"/>
      <c r="M22" s="124"/>
      <c r="N22" s="121"/>
      <c r="O22" s="118"/>
    </row>
    <row r="23" spans="1:15" x14ac:dyDescent="0.2">
      <c r="A23" s="355"/>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58</v>
      </c>
      <c r="B1" s="118"/>
      <c r="C1" s="118"/>
      <c r="D1" s="118"/>
      <c r="E1" s="118"/>
      <c r="F1" s="118"/>
      <c r="G1" s="118"/>
      <c r="H1" s="118"/>
      <c r="I1" s="118"/>
      <c r="J1" s="118"/>
      <c r="K1" s="118"/>
      <c r="L1" s="118"/>
      <c r="M1" s="110" t="e">
        <f>Obsah!#REF!</f>
        <v>#REF!</v>
      </c>
      <c r="N1" s="118"/>
      <c r="O1" s="118"/>
    </row>
    <row r="2" spans="1:21" ht="7.5" customHeight="1" x14ac:dyDescent="0.3">
      <c r="A2" s="109"/>
      <c r="B2" s="118"/>
      <c r="C2" s="118"/>
      <c r="D2" s="118"/>
      <c r="E2" s="118"/>
      <c r="F2" s="118"/>
      <c r="G2" s="118"/>
      <c r="H2" s="118"/>
      <c r="I2" s="118"/>
      <c r="J2" s="118"/>
      <c r="K2" s="118"/>
      <c r="L2" s="118"/>
      <c r="M2" s="118"/>
      <c r="N2" s="118"/>
      <c r="O2" s="118"/>
    </row>
    <row r="3" spans="1:21" x14ac:dyDescent="0.2">
      <c r="A3" s="31"/>
      <c r="B3" s="361"/>
      <c r="C3" s="361"/>
      <c r="D3" s="361"/>
      <c r="E3" s="361"/>
      <c r="F3" s="361"/>
      <c r="G3" s="362"/>
      <c r="H3" s="368"/>
      <c r="I3" s="361"/>
      <c r="J3" s="361"/>
      <c r="K3" s="361"/>
      <c r="L3" s="361"/>
      <c r="M3" s="361"/>
      <c r="N3" s="10"/>
    </row>
    <row r="4" spans="1:21" ht="13.5" customHeight="1" x14ac:dyDescent="0.2">
      <c r="A4" s="31"/>
      <c r="B4" s="369"/>
      <c r="C4" s="370"/>
      <c r="D4" s="370"/>
      <c r="E4" s="370"/>
      <c r="F4" s="370"/>
      <c r="G4" s="371"/>
      <c r="H4" s="369"/>
      <c r="I4" s="370"/>
      <c r="J4" s="370"/>
      <c r="K4" s="370"/>
      <c r="L4" s="370"/>
      <c r="M4" s="370"/>
      <c r="N4" s="43"/>
    </row>
    <row r="5" spans="1:21" x14ac:dyDescent="0.2">
      <c r="A5" s="18"/>
      <c r="B5" s="367"/>
      <c r="C5" s="366"/>
      <c r="D5" s="367"/>
      <c r="E5" s="366"/>
      <c r="F5" s="367"/>
      <c r="G5" s="366"/>
      <c r="H5" s="367"/>
      <c r="I5" s="366"/>
      <c r="J5" s="367"/>
      <c r="K5" s="366"/>
      <c r="L5" s="367"/>
      <c r="M5" s="365"/>
      <c r="N5" s="62"/>
    </row>
    <row r="6" spans="1:21" x14ac:dyDescent="0.2">
      <c r="A6" s="16"/>
      <c r="B6" s="67"/>
      <c r="C6" s="35"/>
      <c r="D6" s="35"/>
      <c r="E6" s="35"/>
      <c r="F6" s="35"/>
      <c r="G6" s="35"/>
      <c r="H6" s="35"/>
      <c r="I6" s="35"/>
      <c r="J6" s="35"/>
      <c r="K6" s="35"/>
      <c r="L6" s="35"/>
      <c r="M6" s="52"/>
      <c r="N6" s="62"/>
    </row>
    <row r="7" spans="1:21" x14ac:dyDescent="0.2">
      <c r="A7" s="358"/>
      <c r="B7" s="356"/>
      <c r="C7" s="357"/>
      <c r="D7" s="357"/>
      <c r="E7" s="357"/>
      <c r="F7" s="357"/>
      <c r="G7" s="360"/>
      <c r="H7" s="356"/>
      <c r="I7" s="357"/>
      <c r="J7" s="357"/>
      <c r="K7" s="357"/>
      <c r="L7" s="357"/>
      <c r="M7" s="357"/>
      <c r="N7" s="44"/>
    </row>
    <row r="8" spans="1:21" x14ac:dyDescent="0.2">
      <c r="A8" s="359"/>
      <c r="B8" s="37"/>
      <c r="C8" s="49"/>
      <c r="D8" s="38"/>
      <c r="E8" s="49"/>
      <c r="F8" s="38"/>
      <c r="G8" s="49"/>
      <c r="H8" s="37"/>
      <c r="I8" s="49"/>
      <c r="J8" s="38"/>
      <c r="K8" s="49"/>
      <c r="L8" s="38"/>
      <c r="M8" s="49"/>
      <c r="N8" s="2"/>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61"/>
      <c r="C18" s="361"/>
      <c r="D18" s="361"/>
      <c r="E18" s="361"/>
      <c r="F18" s="361"/>
      <c r="G18" s="362"/>
      <c r="H18" s="8"/>
      <c r="I18" s="8"/>
      <c r="J18" s="8"/>
      <c r="K18" s="8"/>
      <c r="L18" s="8"/>
      <c r="M18" s="8"/>
      <c r="N18" s="121"/>
      <c r="O18" s="118"/>
      <c r="P18" s="63"/>
      <c r="Q18" s="42"/>
      <c r="R18" s="9"/>
      <c r="S18" s="9"/>
      <c r="T18" s="9"/>
    </row>
    <row r="19" spans="1:20" x14ac:dyDescent="0.2">
      <c r="A19" s="40"/>
      <c r="B19" s="363"/>
      <c r="C19" s="364"/>
      <c r="D19" s="364"/>
      <c r="E19" s="364"/>
      <c r="F19" s="364"/>
      <c r="G19" s="364"/>
      <c r="H19" s="121"/>
      <c r="I19" s="122"/>
      <c r="J19" s="123"/>
      <c r="K19" s="54"/>
      <c r="L19" s="123"/>
      <c r="M19" s="124"/>
      <c r="N19" s="121"/>
      <c r="O19" s="118"/>
      <c r="P19" s="63"/>
      <c r="Q19" s="42"/>
      <c r="R19" s="9"/>
      <c r="S19" s="9"/>
      <c r="T19" s="9"/>
    </row>
    <row r="20" spans="1:20" x14ac:dyDescent="0.2">
      <c r="A20" s="41"/>
      <c r="B20" s="365"/>
      <c r="C20" s="366"/>
      <c r="D20" s="365"/>
      <c r="E20" s="366"/>
      <c r="F20" s="365"/>
      <c r="G20" s="366"/>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54"/>
      <c r="B22" s="356"/>
      <c r="C22" s="357"/>
      <c r="D22" s="357"/>
      <c r="E22" s="357"/>
      <c r="F22" s="357"/>
      <c r="G22" s="357"/>
      <c r="H22" s="121"/>
      <c r="I22" s="122"/>
      <c r="J22" s="123"/>
      <c r="K22" s="54"/>
      <c r="L22" s="123"/>
      <c r="M22" s="124"/>
      <c r="N22" s="121"/>
      <c r="O22" s="118"/>
      <c r="P22" s="63"/>
      <c r="Q22" s="42"/>
      <c r="R22" s="9"/>
      <c r="S22" s="9"/>
      <c r="T22" s="9"/>
    </row>
    <row r="23" spans="1:20" x14ac:dyDescent="0.2">
      <c r="A23" s="355"/>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4" ht="18.75" x14ac:dyDescent="0.3">
      <c r="A1" s="109" t="s">
        <v>59</v>
      </c>
      <c r="M1" s="110" t="e">
        <f>Obsah!#REF!</f>
        <v>#REF!</v>
      </c>
    </row>
    <row r="2" spans="1:24" ht="7.5" customHeight="1" x14ac:dyDescent="0.2"/>
    <row r="3" spans="1:24" x14ac:dyDescent="0.2">
      <c r="A3" s="31"/>
      <c r="B3" s="361"/>
      <c r="C3" s="361"/>
      <c r="D3" s="361"/>
      <c r="E3" s="361"/>
      <c r="F3" s="361"/>
      <c r="G3" s="362"/>
      <c r="H3" s="368"/>
      <c r="I3" s="361"/>
      <c r="J3" s="361"/>
      <c r="K3" s="361"/>
      <c r="L3" s="361"/>
      <c r="M3" s="361"/>
      <c r="N3" s="10"/>
    </row>
    <row r="4" spans="1:24" x14ac:dyDescent="0.2">
      <c r="A4" s="31"/>
      <c r="B4" s="369"/>
      <c r="C4" s="370"/>
      <c r="D4" s="370"/>
      <c r="E4" s="370"/>
      <c r="F4" s="370"/>
      <c r="G4" s="371"/>
      <c r="H4" s="369"/>
      <c r="I4" s="370"/>
      <c r="J4" s="370"/>
      <c r="K4" s="370"/>
      <c r="L4" s="370"/>
      <c r="M4" s="370"/>
      <c r="N4" s="43"/>
    </row>
    <row r="5" spans="1:24" x14ac:dyDescent="0.2">
      <c r="A5" s="18"/>
      <c r="B5" s="367"/>
      <c r="C5" s="366"/>
      <c r="D5" s="367"/>
      <c r="E5" s="366"/>
      <c r="F5" s="367"/>
      <c r="G5" s="366"/>
      <c r="H5" s="367"/>
      <c r="I5" s="366"/>
      <c r="J5" s="367"/>
      <c r="K5" s="366"/>
      <c r="L5" s="367"/>
      <c r="M5" s="365"/>
      <c r="N5" s="62"/>
    </row>
    <row r="6" spans="1:24" x14ac:dyDescent="0.2">
      <c r="A6" s="16"/>
      <c r="B6" s="67"/>
      <c r="C6" s="35"/>
      <c r="D6" s="35"/>
      <c r="E6" s="35"/>
      <c r="F6" s="35"/>
      <c r="G6" s="35"/>
      <c r="H6" s="35"/>
      <c r="I6" s="35"/>
      <c r="J6" s="35"/>
      <c r="K6" s="35"/>
      <c r="L6" s="35"/>
      <c r="M6" s="36"/>
      <c r="N6" s="62"/>
    </row>
    <row r="7" spans="1:24" x14ac:dyDescent="0.2">
      <c r="A7" s="358"/>
      <c r="B7" s="356"/>
      <c r="C7" s="357"/>
      <c r="D7" s="357"/>
      <c r="E7" s="357"/>
      <c r="F7" s="357"/>
      <c r="G7" s="360"/>
      <c r="H7" s="356"/>
      <c r="I7" s="357"/>
      <c r="J7" s="357"/>
      <c r="K7" s="357"/>
      <c r="L7" s="357"/>
      <c r="M7" s="357"/>
      <c r="N7" s="44"/>
    </row>
    <row r="8" spans="1:24" x14ac:dyDescent="0.2">
      <c r="A8" s="359"/>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61"/>
      <c r="C18" s="361"/>
      <c r="D18" s="361"/>
      <c r="E18" s="361"/>
      <c r="F18" s="361"/>
      <c r="G18" s="362"/>
      <c r="H18" s="118"/>
      <c r="I18" s="118"/>
      <c r="J18" s="118"/>
      <c r="K18" s="118"/>
      <c r="L18" s="118"/>
      <c r="M18" s="118"/>
      <c r="N18" s="121"/>
      <c r="O18" s="118"/>
    </row>
    <row r="19" spans="1:15" x14ac:dyDescent="0.2">
      <c r="A19" s="40"/>
      <c r="B19" s="363"/>
      <c r="C19" s="364"/>
      <c r="D19" s="364"/>
      <c r="E19" s="364"/>
      <c r="F19" s="364"/>
      <c r="G19" s="364"/>
      <c r="H19" s="121"/>
      <c r="I19" s="122"/>
      <c r="J19" s="123"/>
      <c r="K19" s="54"/>
      <c r="L19" s="123"/>
      <c r="M19" s="124"/>
      <c r="N19" s="121"/>
      <c r="O19" s="118"/>
    </row>
    <row r="20" spans="1:15" x14ac:dyDescent="0.2">
      <c r="A20" s="41"/>
      <c r="B20" s="365"/>
      <c r="C20" s="366"/>
      <c r="D20" s="365"/>
      <c r="E20" s="366"/>
      <c r="F20" s="365"/>
      <c r="G20" s="366"/>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54"/>
      <c r="B22" s="356"/>
      <c r="C22" s="357"/>
      <c r="D22" s="357"/>
      <c r="E22" s="357"/>
      <c r="F22" s="357"/>
      <c r="G22" s="357"/>
      <c r="H22" s="121"/>
      <c r="I22" s="122"/>
      <c r="J22" s="123"/>
      <c r="K22" s="54"/>
      <c r="L22" s="123"/>
      <c r="M22" s="124"/>
      <c r="N22" s="121"/>
      <c r="O22" s="118"/>
    </row>
    <row r="23" spans="1:15" x14ac:dyDescent="0.2">
      <c r="A23" s="355"/>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60</v>
      </c>
      <c r="B1" s="118"/>
      <c r="C1" s="118"/>
      <c r="D1" s="118"/>
      <c r="E1" s="118"/>
      <c r="F1" s="118"/>
      <c r="G1" s="118"/>
      <c r="H1" s="118"/>
      <c r="I1" s="118"/>
      <c r="J1" s="118"/>
      <c r="K1" s="118"/>
      <c r="L1" s="118"/>
      <c r="M1" s="110" t="e">
        <f>Obsah!#REF!</f>
        <v>#REF!</v>
      </c>
      <c r="N1" s="118"/>
      <c r="O1" s="118"/>
    </row>
    <row r="2" spans="1:21" ht="7.5" customHeight="1" x14ac:dyDescent="0.3">
      <c r="A2" s="109"/>
      <c r="B2" s="118"/>
      <c r="C2" s="118"/>
      <c r="D2" s="118"/>
      <c r="E2" s="118"/>
      <c r="F2" s="118"/>
      <c r="G2" s="118"/>
      <c r="H2" s="118"/>
      <c r="I2" s="118"/>
      <c r="J2" s="118"/>
      <c r="K2" s="118"/>
      <c r="L2" s="118"/>
      <c r="M2" s="118"/>
      <c r="N2" s="118"/>
      <c r="O2" s="118"/>
    </row>
    <row r="3" spans="1:21" x14ac:dyDescent="0.2">
      <c r="A3" s="31"/>
      <c r="B3" s="361"/>
      <c r="C3" s="361"/>
      <c r="D3" s="361"/>
      <c r="E3" s="361"/>
      <c r="F3" s="361"/>
      <c r="G3" s="362"/>
      <c r="H3" s="368"/>
      <c r="I3" s="361"/>
      <c r="J3" s="361"/>
      <c r="K3" s="361"/>
      <c r="L3" s="361"/>
      <c r="M3" s="361"/>
      <c r="N3" s="10"/>
    </row>
    <row r="4" spans="1:21" ht="13.5" customHeight="1" x14ac:dyDescent="0.2">
      <c r="A4" s="31"/>
      <c r="B4" s="369"/>
      <c r="C4" s="370"/>
      <c r="D4" s="370"/>
      <c r="E4" s="370"/>
      <c r="F4" s="370"/>
      <c r="G4" s="371"/>
      <c r="H4" s="369"/>
      <c r="I4" s="370"/>
      <c r="J4" s="370"/>
      <c r="K4" s="370"/>
      <c r="L4" s="370"/>
      <c r="M4" s="370"/>
      <c r="N4" s="43"/>
    </row>
    <row r="5" spans="1:21" x14ac:dyDescent="0.2">
      <c r="A5" s="18"/>
      <c r="B5" s="367"/>
      <c r="C5" s="366"/>
      <c r="D5" s="367"/>
      <c r="E5" s="366"/>
      <c r="F5" s="367"/>
      <c r="G5" s="366"/>
      <c r="H5" s="367"/>
      <c r="I5" s="366"/>
      <c r="J5" s="367"/>
      <c r="K5" s="366"/>
      <c r="L5" s="367"/>
      <c r="M5" s="365"/>
      <c r="N5" s="62"/>
    </row>
    <row r="6" spans="1:21" x14ac:dyDescent="0.2">
      <c r="A6" s="16"/>
      <c r="B6" s="67"/>
      <c r="C6" s="35"/>
      <c r="D6" s="35"/>
      <c r="E6" s="35"/>
      <c r="F6" s="35"/>
      <c r="G6" s="35"/>
      <c r="H6" s="35"/>
      <c r="I6" s="35"/>
      <c r="J6" s="35"/>
      <c r="K6" s="35"/>
      <c r="L6" s="35"/>
      <c r="M6" s="52"/>
      <c r="N6" s="62"/>
    </row>
    <row r="7" spans="1:21" x14ac:dyDescent="0.2">
      <c r="A7" s="358"/>
      <c r="B7" s="356"/>
      <c r="C7" s="357"/>
      <c r="D7" s="357"/>
      <c r="E7" s="357"/>
      <c r="F7" s="357"/>
      <c r="G7" s="360"/>
      <c r="H7" s="356"/>
      <c r="I7" s="357"/>
      <c r="J7" s="357"/>
      <c r="K7" s="357"/>
      <c r="L7" s="357"/>
      <c r="M7" s="357"/>
      <c r="N7" s="44"/>
    </row>
    <row r="8" spans="1:21" x14ac:dyDescent="0.2">
      <c r="A8" s="359"/>
      <c r="B8" s="37"/>
      <c r="C8" s="49"/>
      <c r="D8" s="38"/>
      <c r="E8" s="49"/>
      <c r="F8" s="38"/>
      <c r="G8" s="49"/>
      <c r="H8" s="37"/>
      <c r="I8" s="49"/>
      <c r="J8" s="38"/>
      <c r="K8" s="49"/>
      <c r="L8" s="38"/>
      <c r="M8" s="49"/>
      <c r="N8" s="2"/>
    </row>
    <row r="9" spans="1:21" x14ac:dyDescent="0.2">
      <c r="A9" s="39"/>
      <c r="B9" s="111"/>
      <c r="C9" s="112"/>
      <c r="D9" s="21"/>
      <c r="E9" s="112"/>
      <c r="F9" s="21"/>
      <c r="G9" s="112"/>
      <c r="H9" s="111"/>
      <c r="I9" s="112"/>
      <c r="J9" s="21"/>
      <c r="K9" s="112"/>
      <c r="L9" s="21"/>
      <c r="M9" s="112"/>
      <c r="N9" s="54"/>
      <c r="O9" s="124"/>
    </row>
    <row r="10" spans="1:21" x14ac:dyDescent="0.2">
      <c r="A10" s="39"/>
      <c r="B10" s="111"/>
      <c r="C10" s="112"/>
      <c r="D10" s="21"/>
      <c r="E10" s="112"/>
      <c r="F10" s="21"/>
      <c r="G10" s="112"/>
      <c r="H10" s="111"/>
      <c r="I10" s="112"/>
      <c r="J10" s="21"/>
      <c r="K10" s="112"/>
      <c r="L10" s="21"/>
      <c r="M10" s="112"/>
      <c r="N10" s="54"/>
      <c r="O10" s="124"/>
    </row>
    <row r="11" spans="1:21" x14ac:dyDescent="0.2">
      <c r="A11" s="30"/>
      <c r="B11" s="27"/>
      <c r="C11" s="112"/>
      <c r="D11" s="13"/>
      <c r="E11" s="112"/>
      <c r="F11" s="13"/>
      <c r="G11" s="112"/>
      <c r="H11" s="27"/>
      <c r="I11" s="112"/>
      <c r="J11" s="13"/>
      <c r="K11" s="112"/>
      <c r="L11" s="13"/>
      <c r="M11" s="112"/>
      <c r="N11" s="54"/>
      <c r="O11" s="124"/>
    </row>
    <row r="12" spans="1:21" x14ac:dyDescent="0.2">
      <c r="A12" s="30"/>
      <c r="B12" s="111"/>
      <c r="C12" s="112"/>
      <c r="D12" s="21"/>
      <c r="E12" s="112"/>
      <c r="F12" s="21"/>
      <c r="G12" s="112"/>
      <c r="H12" s="111"/>
      <c r="I12" s="112"/>
      <c r="J12" s="21"/>
      <c r="K12" s="112"/>
      <c r="L12" s="21"/>
      <c r="M12" s="112"/>
      <c r="N12" s="54"/>
      <c r="O12" s="124"/>
    </row>
    <row r="13" spans="1:21" x14ac:dyDescent="0.2">
      <c r="A13" s="30"/>
      <c r="B13" s="27"/>
      <c r="C13" s="112"/>
      <c r="D13" s="13"/>
      <c r="E13" s="112"/>
      <c r="F13" s="13"/>
      <c r="G13" s="112"/>
      <c r="H13" s="27"/>
      <c r="I13" s="112"/>
      <c r="J13" s="13"/>
      <c r="K13" s="112"/>
      <c r="L13" s="13"/>
      <c r="M13" s="112"/>
      <c r="N13" s="54"/>
      <c r="O13" s="124"/>
    </row>
    <row r="14" spans="1:21" x14ac:dyDescent="0.2">
      <c r="A14" s="30"/>
      <c r="B14" s="111"/>
      <c r="C14" s="112"/>
      <c r="D14" s="21"/>
      <c r="E14" s="112"/>
      <c r="F14" s="21"/>
      <c r="G14" s="112"/>
      <c r="H14" s="111"/>
      <c r="I14" s="112"/>
      <c r="J14" s="21"/>
      <c r="K14" s="112"/>
      <c r="L14" s="21"/>
      <c r="M14" s="112"/>
      <c r="N14" s="54"/>
      <c r="O14" s="124"/>
      <c r="P14" s="20"/>
      <c r="Q14" s="42"/>
      <c r="R14" s="9"/>
      <c r="S14" s="9"/>
      <c r="T14" s="9"/>
      <c r="U14" s="9"/>
    </row>
    <row r="15" spans="1:21" x14ac:dyDescent="0.2">
      <c r="A15" s="30"/>
      <c r="B15" s="111"/>
      <c r="C15" s="112"/>
      <c r="D15" s="21"/>
      <c r="E15" s="114"/>
      <c r="F15" s="21"/>
      <c r="G15" s="114"/>
      <c r="H15" s="111"/>
      <c r="I15" s="114"/>
      <c r="J15" s="21"/>
      <c r="K15" s="114"/>
      <c r="L15" s="21"/>
      <c r="M15" s="114"/>
      <c r="N15" s="54"/>
      <c r="O15" s="124"/>
      <c r="P15" s="20"/>
      <c r="Q15" s="42"/>
      <c r="R15" s="9"/>
      <c r="S15" s="9"/>
      <c r="T15" s="9"/>
      <c r="U15" s="9"/>
    </row>
    <row r="16" spans="1:21" ht="12.75" thickBot="1" x14ac:dyDescent="0.25">
      <c r="A16" s="17"/>
      <c r="B16" s="25"/>
      <c r="C16" s="115"/>
      <c r="D16" s="6"/>
      <c r="E16" s="116"/>
      <c r="F16" s="6"/>
      <c r="G16" s="116"/>
      <c r="H16" s="25"/>
      <c r="I16" s="117"/>
      <c r="J16" s="6"/>
      <c r="K16" s="117"/>
      <c r="L16" s="6"/>
      <c r="M16" s="117"/>
      <c r="N16" s="54"/>
      <c r="O16" s="124"/>
      <c r="P16" s="20"/>
      <c r="Q16" s="42"/>
      <c r="R16" s="9"/>
      <c r="S16" s="9"/>
      <c r="T16" s="9"/>
      <c r="U16" s="9"/>
    </row>
    <row r="17" spans="1:20" x14ac:dyDescent="0.2">
      <c r="A17" s="19"/>
      <c r="B17" s="118"/>
      <c r="C17" s="118"/>
      <c r="D17" s="118"/>
      <c r="E17" s="118"/>
      <c r="F17" s="118"/>
      <c r="G17" s="118"/>
      <c r="H17" s="118"/>
      <c r="I17" s="118"/>
      <c r="J17" s="118"/>
      <c r="K17" s="118"/>
      <c r="L17" s="119"/>
      <c r="M17" s="119"/>
      <c r="N17" s="120"/>
      <c r="O17" s="119"/>
    </row>
    <row r="18" spans="1:20" x14ac:dyDescent="0.2">
      <c r="A18" s="53"/>
      <c r="B18" s="361"/>
      <c r="C18" s="361"/>
      <c r="D18" s="361"/>
      <c r="E18" s="361"/>
      <c r="F18" s="361"/>
      <c r="G18" s="362"/>
      <c r="H18" s="8"/>
      <c r="I18" s="8"/>
      <c r="J18" s="8"/>
      <c r="K18" s="8"/>
      <c r="L18" s="8"/>
      <c r="M18" s="8"/>
      <c r="N18" s="121"/>
      <c r="O18" s="118"/>
      <c r="P18" s="63"/>
      <c r="Q18" s="42"/>
      <c r="R18" s="9"/>
      <c r="S18" s="9"/>
      <c r="T18" s="9"/>
    </row>
    <row r="19" spans="1:20" x14ac:dyDescent="0.2">
      <c r="A19" s="40"/>
      <c r="B19" s="363"/>
      <c r="C19" s="364"/>
      <c r="D19" s="364"/>
      <c r="E19" s="364"/>
      <c r="F19" s="364"/>
      <c r="G19" s="364"/>
      <c r="H19" s="121"/>
      <c r="I19" s="122"/>
      <c r="J19" s="123"/>
      <c r="K19" s="54"/>
      <c r="L19" s="123"/>
      <c r="M19" s="124"/>
      <c r="N19" s="121"/>
      <c r="O19" s="118"/>
      <c r="P19" s="63"/>
      <c r="Q19" s="42"/>
      <c r="R19" s="9"/>
      <c r="S19" s="9"/>
      <c r="T19" s="9"/>
    </row>
    <row r="20" spans="1:20" x14ac:dyDescent="0.2">
      <c r="A20" s="41"/>
      <c r="B20" s="365"/>
      <c r="C20" s="366"/>
      <c r="D20" s="365"/>
      <c r="E20" s="366"/>
      <c r="F20" s="365"/>
      <c r="G20" s="366"/>
      <c r="H20" s="121"/>
      <c r="I20" s="122"/>
      <c r="J20" s="123"/>
      <c r="K20" s="54"/>
      <c r="L20" s="123"/>
      <c r="M20" s="124"/>
      <c r="N20" s="121"/>
      <c r="O20" s="118"/>
      <c r="P20" s="63"/>
      <c r="Q20" s="42"/>
      <c r="R20" s="48"/>
      <c r="S20" s="48"/>
      <c r="T20" s="48"/>
    </row>
    <row r="21" spans="1:20" x14ac:dyDescent="0.2">
      <c r="A21" s="66"/>
      <c r="B21" s="67"/>
      <c r="C21" s="35"/>
      <c r="D21" s="35"/>
      <c r="E21" s="35"/>
      <c r="F21" s="35"/>
      <c r="G21" s="52"/>
      <c r="H21" s="121"/>
      <c r="I21" s="122"/>
      <c r="J21" s="123"/>
      <c r="K21" s="54"/>
      <c r="L21" s="123"/>
      <c r="M21" s="124"/>
      <c r="N21" s="121"/>
      <c r="O21" s="118"/>
      <c r="P21" s="63"/>
      <c r="Q21" s="42"/>
      <c r="R21" s="9"/>
      <c r="S21" s="9"/>
      <c r="T21" s="9"/>
    </row>
    <row r="22" spans="1:20" x14ac:dyDescent="0.2">
      <c r="A22" s="354"/>
      <c r="B22" s="356"/>
      <c r="C22" s="357"/>
      <c r="D22" s="357"/>
      <c r="E22" s="357"/>
      <c r="F22" s="357"/>
      <c r="G22" s="357"/>
      <c r="H22" s="121"/>
      <c r="I22" s="122"/>
      <c r="J22" s="123"/>
      <c r="K22" s="54"/>
      <c r="L22" s="123"/>
      <c r="M22" s="124"/>
      <c r="N22" s="121"/>
      <c r="O22" s="118"/>
      <c r="P22" s="63"/>
      <c r="Q22" s="42"/>
      <c r="R22" s="9"/>
      <c r="S22" s="9"/>
      <c r="T22" s="9"/>
    </row>
    <row r="23" spans="1:20" x14ac:dyDescent="0.2">
      <c r="A23" s="355"/>
      <c r="B23" s="37"/>
      <c r="C23" s="50"/>
      <c r="D23" s="38"/>
      <c r="E23" s="50"/>
      <c r="F23" s="38"/>
      <c r="G23" s="50"/>
      <c r="H23" s="118"/>
      <c r="I23" s="118"/>
      <c r="J23" s="123"/>
      <c r="K23" s="54"/>
      <c r="L23" s="123"/>
      <c r="M23" s="124"/>
      <c r="N23" s="121"/>
      <c r="O23" s="118"/>
      <c r="P23" s="63"/>
      <c r="Q23" s="42"/>
      <c r="R23" s="45"/>
      <c r="S23" s="48"/>
      <c r="T23" s="48"/>
    </row>
    <row r="24" spans="1:20" x14ac:dyDescent="0.2">
      <c r="A24" s="33"/>
      <c r="B24" s="60"/>
      <c r="C24" s="46"/>
      <c r="D24" s="22"/>
      <c r="E24" s="46"/>
      <c r="F24" s="22"/>
      <c r="G24" s="46"/>
      <c r="H24" s="118"/>
      <c r="I24" s="118"/>
      <c r="J24" s="123"/>
      <c r="K24" s="54"/>
      <c r="L24" s="123"/>
      <c r="M24" s="124"/>
      <c r="N24" s="121"/>
      <c r="O24" s="122"/>
      <c r="T24" s="119"/>
    </row>
    <row r="25" spans="1:20" x14ac:dyDescent="0.2">
      <c r="A25" s="33"/>
      <c r="B25" s="60"/>
      <c r="C25" s="46"/>
      <c r="D25" s="22"/>
      <c r="E25" s="46"/>
      <c r="F25" s="22"/>
      <c r="G25" s="46"/>
      <c r="H25" s="118"/>
      <c r="I25" s="118"/>
      <c r="J25" s="123"/>
      <c r="K25" s="54"/>
      <c r="L25" s="123"/>
      <c r="M25" s="124"/>
      <c r="N25" s="121"/>
      <c r="O25" s="122"/>
    </row>
    <row r="26" spans="1:20" x14ac:dyDescent="0.2">
      <c r="A26" s="33"/>
      <c r="B26" s="60"/>
      <c r="C26" s="46"/>
      <c r="D26" s="22"/>
      <c r="E26" s="46"/>
      <c r="F26" s="22"/>
      <c r="G26" s="46"/>
      <c r="H26" s="118"/>
      <c r="I26" s="118"/>
      <c r="J26" s="123"/>
      <c r="K26" s="54"/>
      <c r="L26" s="123"/>
      <c r="M26" s="124"/>
      <c r="N26" s="121"/>
      <c r="O26" s="122"/>
    </row>
    <row r="27" spans="1:20" ht="12.75" thickBot="1" x14ac:dyDescent="0.25">
      <c r="A27" s="34"/>
      <c r="B27" s="61"/>
      <c r="C27" s="47"/>
      <c r="D27" s="24"/>
      <c r="E27" s="47"/>
      <c r="F27" s="24"/>
      <c r="G27" s="47"/>
      <c r="H27" s="118"/>
      <c r="I27" s="118"/>
      <c r="J27" s="118"/>
      <c r="K27" s="118"/>
      <c r="L27" s="118"/>
      <c r="M27" s="118"/>
      <c r="N27" s="121"/>
      <c r="O27" s="122"/>
    </row>
    <row r="28" spans="1:20" x14ac:dyDescent="0.2">
      <c r="A28" s="20"/>
      <c r="B28" s="20"/>
      <c r="C28" s="42"/>
      <c r="D28" s="9"/>
      <c r="E28" s="9"/>
      <c r="F28" s="9"/>
      <c r="G28" s="119"/>
      <c r="H28" s="118"/>
      <c r="I28" s="118"/>
      <c r="J28" s="118"/>
      <c r="K28" s="118"/>
      <c r="L28" s="118"/>
      <c r="M28" s="118"/>
    </row>
    <row r="29" spans="1:20" x14ac:dyDescent="0.2">
      <c r="H29" s="118"/>
      <c r="I29" s="118"/>
      <c r="J29" s="118"/>
      <c r="K29" s="118"/>
      <c r="L29" s="118"/>
      <c r="M29" s="118"/>
    </row>
    <row r="30" spans="1:20" x14ac:dyDescent="0.2">
      <c r="J30" s="123"/>
      <c r="K30" s="123"/>
      <c r="L30" s="123"/>
      <c r="M30" s="123"/>
    </row>
    <row r="31" spans="1:20" x14ac:dyDescent="0.2">
      <c r="H31" s="123"/>
      <c r="I31" s="125"/>
      <c r="J31" s="123"/>
      <c r="K31" s="113"/>
      <c r="L31" s="113"/>
      <c r="M31" s="113"/>
    </row>
    <row r="32" spans="1:20" ht="12.75" customHeight="1" x14ac:dyDescent="0.2">
      <c r="H32" s="123"/>
      <c r="I32" s="125"/>
      <c r="J32" s="123"/>
      <c r="K32" s="113"/>
      <c r="L32" s="113"/>
      <c r="M32" s="113"/>
    </row>
    <row r="33" spans="8:13" x14ac:dyDescent="0.2">
      <c r="H33" s="123"/>
      <c r="I33" s="125"/>
      <c r="J33" s="123"/>
      <c r="K33" s="113"/>
      <c r="L33" s="113"/>
      <c r="M33" s="113"/>
    </row>
    <row r="34" spans="8:13" ht="13.5" customHeight="1" x14ac:dyDescent="0.2">
      <c r="H34" s="123"/>
      <c r="I34" s="125"/>
      <c r="J34" s="123"/>
      <c r="K34" s="113"/>
      <c r="L34" s="113"/>
      <c r="M34" s="113"/>
    </row>
    <row r="35" spans="8:13" ht="12.7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I63"/>
  <sheetViews>
    <sheetView showGridLines="0" zoomScaleNormal="100" zoomScaleSheetLayoutView="100" zoomScalePageLayoutView="70" workbookViewId="0"/>
  </sheetViews>
  <sheetFormatPr defaultRowHeight="12.75" x14ac:dyDescent="0.2"/>
  <cols>
    <col min="1" max="8" width="11" style="298" customWidth="1"/>
    <col min="9" max="9" width="11.42578125" style="298" customWidth="1"/>
    <col min="10" max="16384" width="9.140625" style="298"/>
  </cols>
  <sheetData>
    <row r="1" spans="1:9" ht="18.75" x14ac:dyDescent="0.2">
      <c r="A1" s="297" t="s">
        <v>290</v>
      </c>
      <c r="I1" s="299"/>
    </row>
    <row r="2" spans="1:9" s="301" customFormat="1" ht="6" customHeight="1" x14ac:dyDescent="0.25">
      <c r="A2" s="300"/>
    </row>
    <row r="3" spans="1:9" ht="12.75" customHeight="1" x14ac:dyDescent="0.2">
      <c r="A3" s="309" t="s">
        <v>291</v>
      </c>
      <c r="B3" s="309"/>
      <c r="C3" s="309"/>
      <c r="D3" s="309"/>
      <c r="E3" s="309"/>
      <c r="F3" s="309"/>
      <c r="G3" s="309"/>
      <c r="H3" s="309"/>
      <c r="I3" s="309"/>
    </row>
    <row r="4" spans="1:9" x14ac:dyDescent="0.2">
      <c r="A4" s="309"/>
      <c r="B4" s="309"/>
      <c r="C4" s="309"/>
      <c r="D4" s="309"/>
      <c r="E4" s="309"/>
      <c r="F4" s="309"/>
      <c r="G4" s="309"/>
      <c r="H4" s="309"/>
      <c r="I4" s="309"/>
    </row>
    <row r="5" spans="1:9" x14ac:dyDescent="0.2">
      <c r="A5" s="309"/>
      <c r="B5" s="309"/>
      <c r="C5" s="309"/>
      <c r="D5" s="309"/>
      <c r="E5" s="309"/>
      <c r="F5" s="309"/>
      <c r="G5" s="309"/>
      <c r="H5" s="309"/>
      <c r="I5" s="309"/>
    </row>
    <row r="6" spans="1:9" x14ac:dyDescent="0.2">
      <c r="A6" s="309"/>
      <c r="B6" s="309"/>
      <c r="C6" s="309"/>
      <c r="D6" s="309"/>
      <c r="E6" s="309"/>
      <c r="F6" s="309"/>
      <c r="G6" s="309"/>
      <c r="H6" s="309"/>
      <c r="I6" s="309"/>
    </row>
    <row r="7" spans="1:9" x14ac:dyDescent="0.2">
      <c r="A7" s="309"/>
      <c r="B7" s="309"/>
      <c r="C7" s="309"/>
      <c r="D7" s="309"/>
      <c r="E7" s="309"/>
      <c r="F7" s="309"/>
      <c r="G7" s="309"/>
      <c r="H7" s="309"/>
      <c r="I7" s="309"/>
    </row>
    <row r="8" spans="1:9" x14ac:dyDescent="0.2">
      <c r="A8" s="309"/>
      <c r="B8" s="309"/>
      <c r="C8" s="309"/>
      <c r="D8" s="309"/>
      <c r="E8" s="309"/>
      <c r="F8" s="309"/>
      <c r="G8" s="309"/>
      <c r="H8" s="309"/>
      <c r="I8" s="309"/>
    </row>
    <row r="9" spans="1:9" x14ac:dyDescent="0.2">
      <c r="A9" s="309"/>
      <c r="B9" s="309"/>
      <c r="C9" s="309"/>
      <c r="D9" s="309"/>
      <c r="E9" s="309"/>
      <c r="F9" s="309"/>
      <c r="G9" s="309"/>
      <c r="H9" s="309"/>
      <c r="I9" s="309"/>
    </row>
    <row r="10" spans="1:9" x14ac:dyDescent="0.2">
      <c r="A10" s="309"/>
      <c r="B10" s="309"/>
      <c r="C10" s="309"/>
      <c r="D10" s="309"/>
      <c r="E10" s="309"/>
      <c r="F10" s="309"/>
      <c r="G10" s="309"/>
      <c r="H10" s="309"/>
      <c r="I10" s="309"/>
    </row>
    <row r="11" spans="1:9" x14ac:dyDescent="0.2">
      <c r="A11" s="309"/>
      <c r="B11" s="309"/>
      <c r="C11" s="309"/>
      <c r="D11" s="309"/>
      <c r="E11" s="309"/>
      <c r="F11" s="309"/>
      <c r="G11" s="309"/>
      <c r="H11" s="309"/>
      <c r="I11" s="309"/>
    </row>
    <row r="12" spans="1:9" x14ac:dyDescent="0.2">
      <c r="A12" s="309"/>
      <c r="B12" s="309"/>
      <c r="C12" s="309"/>
      <c r="D12" s="309"/>
      <c r="E12" s="309"/>
      <c r="F12" s="309"/>
      <c r="G12" s="309"/>
      <c r="H12" s="309"/>
      <c r="I12" s="309"/>
    </row>
    <row r="13" spans="1:9" x14ac:dyDescent="0.2">
      <c r="A13" s="309"/>
      <c r="B13" s="309"/>
      <c r="C13" s="309"/>
      <c r="D13" s="309"/>
      <c r="E13" s="309"/>
      <c r="F13" s="309"/>
      <c r="G13" s="309"/>
      <c r="H13" s="309"/>
      <c r="I13" s="309"/>
    </row>
    <row r="14" spans="1:9" x14ac:dyDescent="0.2">
      <c r="A14" s="309"/>
      <c r="B14" s="309"/>
      <c r="C14" s="309"/>
      <c r="D14" s="309"/>
      <c r="E14" s="309"/>
      <c r="F14" s="309"/>
      <c r="G14" s="309"/>
      <c r="H14" s="309"/>
      <c r="I14" s="309"/>
    </row>
    <row r="15" spans="1:9" x14ac:dyDescent="0.2">
      <c r="A15" s="309"/>
      <c r="B15" s="309"/>
      <c r="C15" s="309"/>
      <c r="D15" s="309"/>
      <c r="E15" s="309"/>
      <c r="F15" s="309"/>
      <c r="G15" s="309"/>
      <c r="H15" s="309"/>
      <c r="I15" s="309"/>
    </row>
    <row r="16" spans="1:9" x14ac:dyDescent="0.2">
      <c r="A16" s="309"/>
      <c r="B16" s="309"/>
      <c r="C16" s="309"/>
      <c r="D16" s="309"/>
      <c r="E16" s="309"/>
      <c r="F16" s="309"/>
      <c r="G16" s="309"/>
      <c r="H16" s="309"/>
      <c r="I16" s="309"/>
    </row>
    <row r="17" spans="1:9" x14ac:dyDescent="0.2">
      <c r="A17" s="309"/>
      <c r="B17" s="309"/>
      <c r="C17" s="309"/>
      <c r="D17" s="309"/>
      <c r="E17" s="309"/>
      <c r="F17" s="309"/>
      <c r="G17" s="309"/>
      <c r="H17" s="309"/>
      <c r="I17" s="309"/>
    </row>
    <row r="18" spans="1:9" x14ac:dyDescent="0.2">
      <c r="A18" s="309"/>
      <c r="B18" s="309"/>
      <c r="C18" s="309"/>
      <c r="D18" s="309"/>
      <c r="E18" s="309"/>
      <c r="F18" s="309"/>
      <c r="G18" s="309"/>
      <c r="H18" s="309"/>
      <c r="I18" s="309"/>
    </row>
    <row r="19" spans="1:9" x14ac:dyDescent="0.2">
      <c r="A19" s="309"/>
      <c r="B19" s="309"/>
      <c r="C19" s="309"/>
      <c r="D19" s="309"/>
      <c r="E19" s="309"/>
      <c r="F19" s="309"/>
      <c r="G19" s="309"/>
      <c r="H19" s="309"/>
      <c r="I19" s="309"/>
    </row>
    <row r="20" spans="1:9" x14ac:dyDescent="0.2">
      <c r="A20" s="309"/>
      <c r="B20" s="309"/>
      <c r="C20" s="309"/>
      <c r="D20" s="309"/>
      <c r="E20" s="309"/>
      <c r="F20" s="309"/>
      <c r="G20" s="309"/>
      <c r="H20" s="309"/>
      <c r="I20" s="309"/>
    </row>
    <row r="21" spans="1:9" x14ac:dyDescent="0.2">
      <c r="A21" s="309"/>
      <c r="B21" s="309"/>
      <c r="C21" s="309"/>
      <c r="D21" s="309"/>
      <c r="E21" s="309"/>
      <c r="F21" s="309"/>
      <c r="G21" s="309"/>
      <c r="H21" s="309"/>
      <c r="I21" s="309"/>
    </row>
    <row r="22" spans="1:9" x14ac:dyDescent="0.2">
      <c r="A22" s="309"/>
      <c r="B22" s="309"/>
      <c r="C22" s="309"/>
      <c r="D22" s="309"/>
      <c r="E22" s="309"/>
      <c r="F22" s="309"/>
      <c r="G22" s="309"/>
      <c r="H22" s="309"/>
      <c r="I22" s="309"/>
    </row>
    <row r="23" spans="1:9" x14ac:dyDescent="0.2">
      <c r="A23" s="309"/>
      <c r="B23" s="309"/>
      <c r="C23" s="309"/>
      <c r="D23" s="309"/>
      <c r="E23" s="309"/>
      <c r="F23" s="309"/>
      <c r="G23" s="309"/>
      <c r="H23" s="309"/>
      <c r="I23" s="309"/>
    </row>
    <row r="24" spans="1:9" x14ac:dyDescent="0.2">
      <c r="A24" s="309"/>
      <c r="B24" s="309"/>
      <c r="C24" s="309"/>
      <c r="D24" s="309"/>
      <c r="E24" s="309"/>
      <c r="F24" s="309"/>
      <c r="G24" s="309"/>
      <c r="H24" s="309"/>
      <c r="I24" s="309"/>
    </row>
    <row r="25" spans="1:9" x14ac:dyDescent="0.2">
      <c r="A25" s="309"/>
      <c r="B25" s="309"/>
      <c r="C25" s="309"/>
      <c r="D25" s="309"/>
      <c r="E25" s="309"/>
      <c r="F25" s="309"/>
      <c r="G25" s="309"/>
      <c r="H25" s="309"/>
      <c r="I25" s="309"/>
    </row>
    <row r="26" spans="1:9" x14ac:dyDescent="0.2">
      <c r="A26" s="309"/>
      <c r="B26" s="309"/>
      <c r="C26" s="309"/>
      <c r="D26" s="309"/>
      <c r="E26" s="309"/>
      <c r="F26" s="309"/>
      <c r="G26" s="309"/>
      <c r="H26" s="309"/>
      <c r="I26" s="309"/>
    </row>
    <row r="27" spans="1:9" x14ac:dyDescent="0.2">
      <c r="A27" s="309"/>
      <c r="B27" s="309"/>
      <c r="C27" s="309"/>
      <c r="D27" s="309"/>
      <c r="E27" s="309"/>
      <c r="F27" s="309"/>
      <c r="G27" s="309"/>
      <c r="H27" s="309"/>
      <c r="I27" s="309"/>
    </row>
    <row r="28" spans="1:9" x14ac:dyDescent="0.2">
      <c r="A28" s="309"/>
      <c r="B28" s="309"/>
      <c r="C28" s="309"/>
      <c r="D28" s="309"/>
      <c r="E28" s="309"/>
      <c r="F28" s="309"/>
      <c r="G28" s="309"/>
      <c r="H28" s="309"/>
      <c r="I28" s="309"/>
    </row>
    <row r="29" spans="1:9" x14ac:dyDescent="0.2">
      <c r="A29" s="309"/>
      <c r="B29" s="309"/>
      <c r="C29" s="309"/>
      <c r="D29" s="309"/>
      <c r="E29" s="309"/>
      <c r="F29" s="309"/>
      <c r="G29" s="309"/>
      <c r="H29" s="309"/>
      <c r="I29" s="309"/>
    </row>
    <row r="30" spans="1:9" x14ac:dyDescent="0.2">
      <c r="A30" s="309"/>
      <c r="B30" s="309"/>
      <c r="C30" s="309"/>
      <c r="D30" s="309"/>
      <c r="E30" s="309"/>
      <c r="F30" s="309"/>
      <c r="G30" s="309"/>
      <c r="H30" s="309"/>
      <c r="I30" s="309"/>
    </row>
    <row r="31" spans="1:9" x14ac:dyDescent="0.2">
      <c r="A31" s="309"/>
      <c r="B31" s="309"/>
      <c r="C31" s="309"/>
      <c r="D31" s="309"/>
      <c r="E31" s="309"/>
      <c r="F31" s="309"/>
      <c r="G31" s="309"/>
      <c r="H31" s="309"/>
      <c r="I31" s="309"/>
    </row>
    <row r="32" spans="1:9" x14ac:dyDescent="0.2">
      <c r="A32" s="309"/>
      <c r="B32" s="309"/>
      <c r="C32" s="309"/>
      <c r="D32" s="309"/>
      <c r="E32" s="309"/>
      <c r="F32" s="309"/>
      <c r="G32" s="309"/>
      <c r="H32" s="309"/>
      <c r="I32" s="309"/>
    </row>
    <row r="33" spans="1:9" x14ac:dyDescent="0.2">
      <c r="A33" s="309"/>
      <c r="B33" s="309"/>
      <c r="C33" s="309"/>
      <c r="D33" s="309"/>
      <c r="E33" s="309"/>
      <c r="F33" s="309"/>
      <c r="G33" s="309"/>
      <c r="H33" s="309"/>
      <c r="I33" s="309"/>
    </row>
    <row r="34" spans="1:9" x14ac:dyDescent="0.2">
      <c r="A34" s="309"/>
      <c r="B34" s="309"/>
      <c r="C34" s="309"/>
      <c r="D34" s="309"/>
      <c r="E34" s="309"/>
      <c r="F34" s="309"/>
      <c r="G34" s="309"/>
      <c r="H34" s="309"/>
      <c r="I34" s="309"/>
    </row>
    <row r="35" spans="1:9" x14ac:dyDescent="0.2">
      <c r="A35" s="309"/>
      <c r="B35" s="309"/>
      <c r="C35" s="309"/>
      <c r="D35" s="309"/>
      <c r="E35" s="309"/>
      <c r="F35" s="309"/>
      <c r="G35" s="309"/>
      <c r="H35" s="309"/>
      <c r="I35" s="309"/>
    </row>
    <row r="36" spans="1:9" x14ac:dyDescent="0.2">
      <c r="A36" s="309"/>
      <c r="B36" s="309"/>
      <c r="C36" s="309"/>
      <c r="D36" s="309"/>
      <c r="E36" s="309"/>
      <c r="F36" s="309"/>
      <c r="G36" s="309"/>
      <c r="H36" s="309"/>
      <c r="I36" s="309"/>
    </row>
    <row r="37" spans="1:9" x14ac:dyDescent="0.2">
      <c r="A37" s="309"/>
      <c r="B37" s="309"/>
      <c r="C37" s="309"/>
      <c r="D37" s="309"/>
      <c r="E37" s="309"/>
      <c r="F37" s="309"/>
      <c r="G37" s="309"/>
      <c r="H37" s="309"/>
      <c r="I37" s="309"/>
    </row>
    <row r="38" spans="1:9" x14ac:dyDescent="0.2">
      <c r="A38" s="309"/>
      <c r="B38" s="309"/>
      <c r="C38" s="309"/>
      <c r="D38" s="309"/>
      <c r="E38" s="309"/>
      <c r="F38" s="309"/>
      <c r="G38" s="309"/>
      <c r="H38" s="309"/>
      <c r="I38" s="309"/>
    </row>
    <row r="39" spans="1:9" x14ac:dyDescent="0.2">
      <c r="A39" s="309"/>
      <c r="B39" s="309"/>
      <c r="C39" s="309"/>
      <c r="D39" s="309"/>
      <c r="E39" s="309"/>
      <c r="F39" s="309"/>
      <c r="G39" s="309"/>
      <c r="H39" s="309"/>
      <c r="I39" s="309"/>
    </row>
    <row r="40" spans="1:9" x14ac:dyDescent="0.2">
      <c r="A40" s="309"/>
      <c r="B40" s="309"/>
      <c r="C40" s="309"/>
      <c r="D40" s="309"/>
      <c r="E40" s="309"/>
      <c r="F40" s="309"/>
      <c r="G40" s="309"/>
      <c r="H40" s="309"/>
      <c r="I40" s="309"/>
    </row>
    <row r="41" spans="1:9" x14ac:dyDescent="0.2">
      <c r="A41" s="309"/>
      <c r="B41" s="309"/>
      <c r="C41" s="309"/>
      <c r="D41" s="309"/>
      <c r="E41" s="309"/>
      <c r="F41" s="309"/>
      <c r="G41" s="309"/>
      <c r="H41" s="309"/>
      <c r="I41" s="309"/>
    </row>
    <row r="42" spans="1:9" x14ac:dyDescent="0.2">
      <c r="A42" s="309"/>
      <c r="B42" s="309"/>
      <c r="C42" s="309"/>
      <c r="D42" s="309"/>
      <c r="E42" s="309"/>
      <c r="F42" s="309"/>
      <c r="G42" s="309"/>
      <c r="H42" s="309"/>
      <c r="I42" s="309"/>
    </row>
    <row r="43" spans="1:9" x14ac:dyDescent="0.2">
      <c r="A43" s="309"/>
      <c r="B43" s="309"/>
      <c r="C43" s="309"/>
      <c r="D43" s="309"/>
      <c r="E43" s="309"/>
      <c r="F43" s="309"/>
      <c r="G43" s="309"/>
      <c r="H43" s="309"/>
      <c r="I43" s="309"/>
    </row>
    <row r="44" spans="1:9" x14ac:dyDescent="0.2">
      <c r="A44" s="309"/>
      <c r="B44" s="309"/>
      <c r="C44" s="309"/>
      <c r="D44" s="309"/>
      <c r="E44" s="309"/>
      <c r="F44" s="309"/>
      <c r="G44" s="309"/>
      <c r="H44" s="309"/>
      <c r="I44" s="309"/>
    </row>
    <row r="45" spans="1:9" x14ac:dyDescent="0.2">
      <c r="A45" s="309"/>
      <c r="B45" s="309"/>
      <c r="C45" s="309"/>
      <c r="D45" s="309"/>
      <c r="E45" s="309"/>
      <c r="F45" s="309"/>
      <c r="G45" s="309"/>
      <c r="H45" s="309"/>
      <c r="I45" s="309"/>
    </row>
    <row r="46" spans="1:9" x14ac:dyDescent="0.2">
      <c r="A46" s="309"/>
      <c r="B46" s="309"/>
      <c r="C46" s="309"/>
      <c r="D46" s="309"/>
      <c r="E46" s="309"/>
      <c r="F46" s="309"/>
      <c r="G46" s="309"/>
      <c r="H46" s="309"/>
      <c r="I46" s="309"/>
    </row>
    <row r="47" spans="1:9" x14ac:dyDescent="0.2">
      <c r="A47" s="309"/>
      <c r="B47" s="309"/>
      <c r="C47" s="309"/>
      <c r="D47" s="309"/>
      <c r="E47" s="309"/>
      <c r="F47" s="309"/>
      <c r="G47" s="309"/>
      <c r="H47" s="309"/>
      <c r="I47" s="309"/>
    </row>
    <row r="48" spans="1:9" x14ac:dyDescent="0.2">
      <c r="A48" s="309"/>
      <c r="B48" s="309"/>
      <c r="C48" s="309"/>
      <c r="D48" s="309"/>
      <c r="E48" s="309"/>
      <c r="F48" s="309"/>
      <c r="G48" s="309"/>
      <c r="H48" s="309"/>
      <c r="I48" s="309"/>
    </row>
    <row r="49" spans="1:9" x14ac:dyDescent="0.2">
      <c r="A49" s="309"/>
      <c r="B49" s="309"/>
      <c r="C49" s="309"/>
      <c r="D49" s="309"/>
      <c r="E49" s="309"/>
      <c r="F49" s="309"/>
      <c r="G49" s="309"/>
      <c r="H49" s="309"/>
      <c r="I49" s="309"/>
    </row>
    <row r="50" spans="1:9" x14ac:dyDescent="0.2">
      <c r="A50" s="309"/>
      <c r="B50" s="309"/>
      <c r="C50" s="309"/>
      <c r="D50" s="309"/>
      <c r="E50" s="309"/>
      <c r="F50" s="309"/>
      <c r="G50" s="309"/>
      <c r="H50" s="309"/>
      <c r="I50" s="309"/>
    </row>
    <row r="51" spans="1:9" x14ac:dyDescent="0.2">
      <c r="A51" s="309"/>
      <c r="B51" s="309"/>
      <c r="C51" s="309"/>
      <c r="D51" s="309"/>
      <c r="E51" s="309"/>
      <c r="F51" s="309"/>
      <c r="G51" s="309"/>
      <c r="H51" s="309"/>
      <c r="I51" s="309"/>
    </row>
    <row r="52" spans="1:9" x14ac:dyDescent="0.2">
      <c r="A52" s="309"/>
      <c r="B52" s="309"/>
      <c r="C52" s="309"/>
      <c r="D52" s="309"/>
      <c r="E52" s="309"/>
      <c r="F52" s="309"/>
      <c r="G52" s="309"/>
      <c r="H52" s="309"/>
      <c r="I52" s="309"/>
    </row>
    <row r="53" spans="1:9" x14ac:dyDescent="0.2">
      <c r="A53" s="309"/>
      <c r="B53" s="309"/>
      <c r="C53" s="309"/>
      <c r="D53" s="309"/>
      <c r="E53" s="309"/>
      <c r="F53" s="309"/>
      <c r="G53" s="309"/>
      <c r="H53" s="309"/>
      <c r="I53" s="309"/>
    </row>
    <row r="54" spans="1:9" x14ac:dyDescent="0.2">
      <c r="A54" s="309"/>
      <c r="B54" s="309"/>
      <c r="C54" s="309"/>
      <c r="D54" s="309"/>
      <c r="E54" s="309"/>
      <c r="F54" s="309"/>
      <c r="G54" s="309"/>
      <c r="H54" s="309"/>
      <c r="I54" s="309"/>
    </row>
    <row r="55" spans="1:9" x14ac:dyDescent="0.2">
      <c r="A55" s="309"/>
      <c r="B55" s="309"/>
      <c r="C55" s="309"/>
      <c r="D55" s="309"/>
      <c r="E55" s="309"/>
      <c r="F55" s="309"/>
      <c r="G55" s="309"/>
      <c r="H55" s="309"/>
      <c r="I55" s="309"/>
    </row>
    <row r="56" spans="1:9" x14ac:dyDescent="0.2">
      <c r="A56" s="309"/>
      <c r="B56" s="309"/>
      <c r="C56" s="309"/>
      <c r="D56" s="309"/>
      <c r="E56" s="309"/>
      <c r="F56" s="309"/>
      <c r="G56" s="309"/>
      <c r="H56" s="309"/>
      <c r="I56" s="309"/>
    </row>
    <row r="57" spans="1:9" x14ac:dyDescent="0.2">
      <c r="A57" s="309"/>
      <c r="B57" s="309"/>
      <c r="C57" s="309"/>
      <c r="D57" s="309"/>
      <c r="E57" s="309"/>
      <c r="F57" s="309"/>
      <c r="G57" s="309"/>
      <c r="H57" s="309"/>
      <c r="I57" s="309"/>
    </row>
    <row r="58" spans="1:9" x14ac:dyDescent="0.2">
      <c r="A58" s="309"/>
      <c r="B58" s="309"/>
      <c r="C58" s="309"/>
      <c r="D58" s="309"/>
      <c r="E58" s="309"/>
      <c r="F58" s="309"/>
      <c r="G58" s="309"/>
      <c r="H58" s="309"/>
      <c r="I58" s="309"/>
    </row>
    <row r="59" spans="1:9" x14ac:dyDescent="0.2">
      <c r="A59" s="309"/>
      <c r="B59" s="309"/>
      <c r="C59" s="309"/>
      <c r="D59" s="309"/>
      <c r="E59" s="309"/>
      <c r="F59" s="309"/>
      <c r="G59" s="309"/>
      <c r="H59" s="309"/>
      <c r="I59" s="309"/>
    </row>
    <row r="60" spans="1:9" x14ac:dyDescent="0.2">
      <c r="A60" s="309"/>
      <c r="B60" s="309"/>
      <c r="C60" s="309"/>
      <c r="D60" s="309"/>
      <c r="E60" s="309"/>
      <c r="F60" s="309"/>
      <c r="G60" s="309"/>
      <c r="H60" s="309"/>
      <c r="I60" s="309"/>
    </row>
    <row r="61" spans="1:9" x14ac:dyDescent="0.2">
      <c r="A61" s="309"/>
      <c r="B61" s="309"/>
      <c r="C61" s="309"/>
      <c r="D61" s="309"/>
      <c r="E61" s="309"/>
      <c r="F61" s="309"/>
      <c r="G61" s="309"/>
      <c r="H61" s="309"/>
      <c r="I61" s="309"/>
    </row>
    <row r="62" spans="1:9" x14ac:dyDescent="0.2">
      <c r="A62" s="309"/>
      <c r="B62" s="309"/>
      <c r="C62" s="309"/>
      <c r="D62" s="309"/>
      <c r="E62" s="309"/>
      <c r="F62" s="309"/>
      <c r="G62" s="309"/>
      <c r="H62" s="309"/>
      <c r="I62" s="309"/>
    </row>
    <row r="63" spans="1:9" x14ac:dyDescent="0.2">
      <c r="A63" s="309"/>
      <c r="B63" s="309"/>
      <c r="C63" s="309"/>
      <c r="D63" s="309"/>
      <c r="E63" s="309"/>
      <c r="F63" s="309"/>
      <c r="G63" s="309"/>
      <c r="H63" s="309"/>
      <c r="I63" s="309"/>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customWidth="1"/>
    <col min="8" max="8" width="14.42578125" style="90" customWidth="1"/>
    <col min="9" max="9" width="8" style="90" bestFit="1" customWidth="1"/>
    <col min="10" max="10" width="14.42578125" style="90" customWidth="1"/>
    <col min="11" max="11" width="8" style="90" customWidth="1"/>
    <col min="12" max="12" width="14.42578125" style="90" customWidth="1"/>
    <col min="13" max="13" width="8" style="90" customWidth="1"/>
    <col min="14" max="26" width="9.140625" style="90" customWidth="1"/>
    <col min="27" max="16384" width="9.140625" style="90"/>
  </cols>
  <sheetData>
    <row r="1" spans="1:24" ht="18.75" x14ac:dyDescent="0.3">
      <c r="A1" s="109" t="s">
        <v>61</v>
      </c>
      <c r="M1" s="110" t="e">
        <f>Obsah!#REF!</f>
        <v>#REF!</v>
      </c>
    </row>
    <row r="2" spans="1:24" ht="7.5" customHeight="1" x14ac:dyDescent="0.2"/>
    <row r="3" spans="1:24" x14ac:dyDescent="0.2">
      <c r="A3" s="31"/>
      <c r="B3" s="361"/>
      <c r="C3" s="361"/>
      <c r="D3" s="361"/>
      <c r="E3" s="361"/>
      <c r="F3" s="361"/>
      <c r="G3" s="362"/>
      <c r="H3" s="368"/>
      <c r="I3" s="361"/>
      <c r="J3" s="361"/>
      <c r="K3" s="361"/>
      <c r="L3" s="361"/>
      <c r="M3" s="361"/>
      <c r="N3" s="10"/>
    </row>
    <row r="4" spans="1:24" x14ac:dyDescent="0.2">
      <c r="A4" s="31"/>
      <c r="B4" s="369"/>
      <c r="C4" s="370"/>
      <c r="D4" s="370"/>
      <c r="E4" s="370"/>
      <c r="F4" s="370"/>
      <c r="G4" s="371"/>
      <c r="H4" s="369"/>
      <c r="I4" s="370"/>
      <c r="J4" s="370"/>
      <c r="K4" s="370"/>
      <c r="L4" s="370"/>
      <c r="M4" s="370"/>
      <c r="N4" s="43"/>
    </row>
    <row r="5" spans="1:24" x14ac:dyDescent="0.2">
      <c r="A5" s="18"/>
      <c r="B5" s="367"/>
      <c r="C5" s="366"/>
      <c r="D5" s="367"/>
      <c r="E5" s="366"/>
      <c r="F5" s="367"/>
      <c r="G5" s="366"/>
      <c r="H5" s="367"/>
      <c r="I5" s="366"/>
      <c r="J5" s="367"/>
      <c r="K5" s="366"/>
      <c r="L5" s="367"/>
      <c r="M5" s="365"/>
      <c r="N5" s="62"/>
    </row>
    <row r="6" spans="1:24" x14ac:dyDescent="0.2">
      <c r="A6" s="16"/>
      <c r="B6" s="67"/>
      <c r="C6" s="35"/>
      <c r="D6" s="35"/>
      <c r="E6" s="35"/>
      <c r="F6" s="35"/>
      <c r="G6" s="35"/>
      <c r="H6" s="35"/>
      <c r="I6" s="35"/>
      <c r="J6" s="35"/>
      <c r="K6" s="35"/>
      <c r="L6" s="35"/>
      <c r="M6" s="36"/>
      <c r="N6" s="62"/>
    </row>
    <row r="7" spans="1:24" x14ac:dyDescent="0.2">
      <c r="A7" s="358"/>
      <c r="B7" s="356"/>
      <c r="C7" s="357"/>
      <c r="D7" s="357"/>
      <c r="E7" s="357"/>
      <c r="F7" s="357"/>
      <c r="G7" s="360"/>
      <c r="H7" s="356"/>
      <c r="I7" s="357"/>
      <c r="J7" s="357"/>
      <c r="K7" s="357"/>
      <c r="L7" s="357"/>
      <c r="M7" s="357"/>
      <c r="N7" s="44"/>
    </row>
    <row r="8" spans="1:24" x14ac:dyDescent="0.2">
      <c r="A8" s="359"/>
      <c r="B8" s="37"/>
      <c r="C8" s="49"/>
      <c r="D8" s="38"/>
      <c r="E8" s="49"/>
      <c r="F8" s="38"/>
      <c r="G8" s="49"/>
      <c r="H8" s="37"/>
      <c r="I8" s="49"/>
      <c r="J8" s="38"/>
      <c r="K8" s="49"/>
      <c r="L8" s="38"/>
      <c r="M8" s="49"/>
      <c r="N8" s="2"/>
    </row>
    <row r="9" spans="1:24" x14ac:dyDescent="0.2">
      <c r="A9" s="39"/>
      <c r="B9" s="111"/>
      <c r="C9" s="112"/>
      <c r="D9" s="21"/>
      <c r="E9" s="112"/>
      <c r="F9" s="21"/>
      <c r="G9" s="112"/>
      <c r="H9" s="111"/>
      <c r="I9" s="112"/>
      <c r="J9" s="21"/>
      <c r="K9" s="112"/>
      <c r="L9" s="21"/>
      <c r="M9" s="112"/>
      <c r="N9" s="54"/>
      <c r="O9" s="124"/>
      <c r="X9" s="113"/>
    </row>
    <row r="10" spans="1:24" x14ac:dyDescent="0.2">
      <c r="A10" s="30"/>
      <c r="B10" s="111"/>
      <c r="C10" s="112"/>
      <c r="D10" s="21"/>
      <c r="E10" s="112"/>
      <c r="F10" s="21"/>
      <c r="G10" s="112"/>
      <c r="H10" s="111"/>
      <c r="I10" s="112"/>
      <c r="J10" s="21"/>
      <c r="K10" s="112"/>
      <c r="L10" s="21"/>
      <c r="M10" s="112"/>
      <c r="N10" s="54"/>
      <c r="O10" s="124"/>
      <c r="X10" s="113"/>
    </row>
    <row r="11" spans="1:24" x14ac:dyDescent="0.2">
      <c r="A11" s="30"/>
      <c r="B11" s="27"/>
      <c r="C11" s="112"/>
      <c r="D11" s="13"/>
      <c r="E11" s="112"/>
      <c r="F11" s="13"/>
      <c r="G11" s="112"/>
      <c r="H11" s="27"/>
      <c r="I11" s="112"/>
      <c r="J11" s="13"/>
      <c r="K11" s="112"/>
      <c r="L11" s="13"/>
      <c r="M11" s="112"/>
      <c r="N11" s="54"/>
      <c r="O11" s="124"/>
      <c r="X11" s="113"/>
    </row>
    <row r="12" spans="1:24" x14ac:dyDescent="0.2">
      <c r="A12" s="30"/>
      <c r="B12" s="111"/>
      <c r="C12" s="112"/>
      <c r="D12" s="21"/>
      <c r="E12" s="112"/>
      <c r="F12" s="21"/>
      <c r="G12" s="112"/>
      <c r="H12" s="111"/>
      <c r="I12" s="112"/>
      <c r="J12" s="21"/>
      <c r="K12" s="112"/>
      <c r="L12" s="21"/>
      <c r="M12" s="112"/>
      <c r="N12" s="54"/>
      <c r="O12" s="124"/>
      <c r="X12" s="113"/>
    </row>
    <row r="13" spans="1:24" x14ac:dyDescent="0.2">
      <c r="A13" s="30"/>
      <c r="B13" s="27"/>
      <c r="C13" s="112"/>
      <c r="D13" s="13"/>
      <c r="E13" s="112"/>
      <c r="F13" s="13"/>
      <c r="G13" s="112"/>
      <c r="H13" s="27"/>
      <c r="I13" s="112"/>
      <c r="J13" s="13"/>
      <c r="K13" s="112"/>
      <c r="L13" s="13"/>
      <c r="M13" s="112"/>
      <c r="N13" s="54"/>
      <c r="O13" s="124"/>
      <c r="X13" s="113"/>
    </row>
    <row r="14" spans="1:24" x14ac:dyDescent="0.2">
      <c r="A14" s="30"/>
      <c r="B14" s="111"/>
      <c r="C14" s="112"/>
      <c r="D14" s="21"/>
      <c r="E14" s="112"/>
      <c r="F14" s="21"/>
      <c r="G14" s="112"/>
      <c r="H14" s="111"/>
      <c r="I14" s="112"/>
      <c r="J14" s="21"/>
      <c r="K14" s="112"/>
      <c r="L14" s="21"/>
      <c r="M14" s="112"/>
      <c r="N14" s="54"/>
      <c r="O14" s="124"/>
      <c r="P14" s="20"/>
      <c r="Q14" s="42"/>
      <c r="R14" s="9"/>
      <c r="S14" s="9"/>
      <c r="T14" s="9"/>
      <c r="U14" s="9"/>
      <c r="X14" s="113"/>
    </row>
    <row r="15" spans="1:24" x14ac:dyDescent="0.2">
      <c r="A15" s="30"/>
      <c r="B15" s="111"/>
      <c r="C15" s="112"/>
      <c r="D15" s="21"/>
      <c r="E15" s="114"/>
      <c r="F15" s="21"/>
      <c r="G15" s="114"/>
      <c r="H15" s="111"/>
      <c r="I15" s="114"/>
      <c r="J15" s="21"/>
      <c r="K15" s="114"/>
      <c r="L15" s="21"/>
      <c r="M15" s="114"/>
      <c r="N15" s="54"/>
      <c r="O15" s="124"/>
      <c r="P15" s="20"/>
      <c r="Q15" s="42"/>
      <c r="R15" s="9"/>
      <c r="S15" s="9"/>
      <c r="T15" s="9"/>
      <c r="U15" s="9"/>
      <c r="X15" s="113"/>
    </row>
    <row r="16" spans="1:24" ht="12.75" thickBot="1" x14ac:dyDescent="0.25">
      <c r="A16" s="17"/>
      <c r="B16" s="25"/>
      <c r="C16" s="115"/>
      <c r="D16" s="6"/>
      <c r="E16" s="116"/>
      <c r="F16" s="6"/>
      <c r="G16" s="116"/>
      <c r="H16" s="25"/>
      <c r="I16" s="117"/>
      <c r="J16" s="6"/>
      <c r="K16" s="117"/>
      <c r="L16" s="6"/>
      <c r="M16" s="117"/>
      <c r="N16" s="54"/>
      <c r="O16" s="124"/>
      <c r="P16" s="20"/>
      <c r="Q16" s="42"/>
      <c r="R16" s="9"/>
      <c r="S16" s="9"/>
      <c r="T16" s="9"/>
      <c r="U16" s="9"/>
      <c r="X16" s="113"/>
    </row>
    <row r="17" spans="1:15" x14ac:dyDescent="0.2">
      <c r="A17" s="19"/>
      <c r="B17" s="118"/>
      <c r="C17" s="118"/>
      <c r="D17" s="118"/>
      <c r="E17" s="118"/>
      <c r="F17" s="118"/>
      <c r="G17" s="118"/>
      <c r="H17" s="118"/>
      <c r="I17" s="118"/>
      <c r="J17" s="118"/>
      <c r="K17" s="118"/>
      <c r="L17" s="119"/>
      <c r="M17" s="119"/>
      <c r="N17" s="120"/>
      <c r="O17" s="119"/>
    </row>
    <row r="18" spans="1:15" x14ac:dyDescent="0.2">
      <c r="A18" s="32"/>
      <c r="B18" s="361"/>
      <c r="C18" s="361"/>
      <c r="D18" s="361"/>
      <c r="E18" s="361"/>
      <c r="F18" s="361"/>
      <c r="G18" s="362"/>
      <c r="H18" s="118"/>
      <c r="I18" s="118"/>
      <c r="J18" s="118"/>
      <c r="K18" s="118"/>
      <c r="L18" s="118"/>
      <c r="M18" s="118"/>
      <c r="N18" s="121"/>
      <c r="O18" s="118"/>
    </row>
    <row r="19" spans="1:15" x14ac:dyDescent="0.2">
      <c r="A19" s="40"/>
      <c r="B19" s="363"/>
      <c r="C19" s="364"/>
      <c r="D19" s="364"/>
      <c r="E19" s="364"/>
      <c r="F19" s="364"/>
      <c r="G19" s="364"/>
      <c r="H19" s="121"/>
      <c r="I19" s="122"/>
      <c r="J19" s="123"/>
      <c r="K19" s="54"/>
      <c r="L19" s="123"/>
      <c r="M19" s="124"/>
      <c r="N19" s="121"/>
      <c r="O19" s="118"/>
    </row>
    <row r="20" spans="1:15" x14ac:dyDescent="0.2">
      <c r="A20" s="41"/>
      <c r="B20" s="365"/>
      <c r="C20" s="366"/>
      <c r="D20" s="365"/>
      <c r="E20" s="366"/>
      <c r="F20" s="365"/>
      <c r="G20" s="366"/>
      <c r="H20" s="121"/>
      <c r="I20" s="122"/>
      <c r="J20" s="123"/>
      <c r="K20" s="54"/>
      <c r="L20" s="123"/>
      <c r="M20" s="124"/>
      <c r="N20" s="121"/>
      <c r="O20" s="118"/>
    </row>
    <row r="21" spans="1:15" x14ac:dyDescent="0.2">
      <c r="A21" s="66"/>
      <c r="B21" s="67"/>
      <c r="C21" s="35"/>
      <c r="D21" s="35"/>
      <c r="E21" s="35"/>
      <c r="F21" s="35"/>
      <c r="G21" s="52"/>
      <c r="H21" s="121"/>
      <c r="I21" s="122"/>
      <c r="J21" s="123"/>
      <c r="K21" s="54"/>
      <c r="L21" s="123"/>
      <c r="M21" s="124"/>
      <c r="N21" s="121"/>
      <c r="O21" s="118"/>
    </row>
    <row r="22" spans="1:15" x14ac:dyDescent="0.2">
      <c r="A22" s="354"/>
      <c r="B22" s="356"/>
      <c r="C22" s="357"/>
      <c r="D22" s="357"/>
      <c r="E22" s="357"/>
      <c r="F22" s="357"/>
      <c r="G22" s="357"/>
      <c r="H22" s="121"/>
      <c r="I22" s="122"/>
      <c r="J22" s="123"/>
      <c r="K22" s="54"/>
      <c r="L22" s="123"/>
      <c r="M22" s="124"/>
      <c r="N22" s="121"/>
      <c r="O22" s="118"/>
    </row>
    <row r="23" spans="1:15" x14ac:dyDescent="0.2">
      <c r="A23" s="355"/>
      <c r="B23" s="37"/>
      <c r="C23" s="50"/>
      <c r="D23" s="38"/>
      <c r="E23" s="50"/>
      <c r="F23" s="38"/>
      <c r="G23" s="50"/>
      <c r="H23" s="118"/>
      <c r="I23" s="118"/>
      <c r="J23" s="123"/>
      <c r="K23" s="54"/>
      <c r="L23" s="123"/>
      <c r="M23" s="124"/>
      <c r="N23" s="121"/>
      <c r="O23" s="118"/>
    </row>
    <row r="24" spans="1:15" x14ac:dyDescent="0.2">
      <c r="A24" s="33"/>
      <c r="B24" s="60"/>
      <c r="C24" s="46"/>
      <c r="D24" s="22"/>
      <c r="E24" s="46"/>
      <c r="F24" s="22"/>
      <c r="G24" s="46"/>
      <c r="H24" s="118"/>
      <c r="I24" s="118"/>
      <c r="J24" s="123"/>
      <c r="K24" s="54"/>
      <c r="L24" s="123"/>
      <c r="M24" s="124"/>
      <c r="N24" s="121"/>
      <c r="O24" s="122"/>
    </row>
    <row r="25" spans="1:15" x14ac:dyDescent="0.2">
      <c r="A25" s="33"/>
      <c r="B25" s="60"/>
      <c r="C25" s="46"/>
      <c r="D25" s="22"/>
      <c r="E25" s="46"/>
      <c r="F25" s="22"/>
      <c r="G25" s="46"/>
      <c r="H25" s="118"/>
      <c r="I25" s="118"/>
      <c r="J25" s="123"/>
      <c r="K25" s="54"/>
      <c r="L25" s="123"/>
      <c r="M25" s="124"/>
      <c r="N25" s="121"/>
      <c r="O25" s="122"/>
    </row>
    <row r="26" spans="1:15" x14ac:dyDescent="0.2">
      <c r="A26" s="33"/>
      <c r="B26" s="60"/>
      <c r="C26" s="46"/>
      <c r="D26" s="22"/>
      <c r="E26" s="46"/>
      <c r="F26" s="22"/>
      <c r="G26" s="46"/>
      <c r="H26" s="118"/>
      <c r="I26" s="118"/>
      <c r="J26" s="123"/>
      <c r="K26" s="54"/>
      <c r="L26" s="123"/>
      <c r="M26" s="124"/>
      <c r="N26" s="121"/>
      <c r="O26" s="122"/>
    </row>
    <row r="27" spans="1:15" ht="12.75" thickBot="1" x14ac:dyDescent="0.25">
      <c r="A27" s="34"/>
      <c r="B27" s="61"/>
      <c r="C27" s="47"/>
      <c r="D27" s="24"/>
      <c r="E27" s="47"/>
      <c r="F27" s="24"/>
      <c r="G27" s="47"/>
      <c r="H27" s="118"/>
      <c r="I27" s="118"/>
      <c r="J27" s="118"/>
      <c r="K27" s="118"/>
      <c r="L27" s="118"/>
      <c r="M27" s="118"/>
      <c r="N27" s="121"/>
      <c r="O27" s="122"/>
    </row>
    <row r="28" spans="1:15" x14ac:dyDescent="0.2">
      <c r="A28" s="20"/>
      <c r="B28" s="20"/>
      <c r="C28" s="42"/>
      <c r="D28" s="9"/>
      <c r="E28" s="9"/>
      <c r="F28" s="9"/>
      <c r="G28" s="119"/>
      <c r="H28" s="118"/>
      <c r="I28" s="118"/>
      <c r="J28" s="118"/>
      <c r="K28" s="118"/>
      <c r="L28" s="118"/>
      <c r="M28" s="118"/>
      <c r="N28" s="118"/>
      <c r="O28" s="118"/>
    </row>
    <row r="29" spans="1:15" x14ac:dyDescent="0.2">
      <c r="A29" s="20"/>
      <c r="B29" s="20"/>
      <c r="C29" s="42"/>
      <c r="D29" s="9"/>
      <c r="E29" s="9"/>
      <c r="F29" s="9"/>
      <c r="G29" s="119"/>
      <c r="H29" s="118"/>
      <c r="I29" s="118"/>
      <c r="J29" s="118"/>
      <c r="K29" s="118"/>
      <c r="L29" s="118"/>
      <c r="M29" s="118"/>
      <c r="N29" s="118"/>
      <c r="O29" s="118"/>
    </row>
    <row r="30" spans="1:15" x14ac:dyDescent="0.2">
      <c r="J30" s="123"/>
      <c r="K30" s="123"/>
      <c r="L30" s="123"/>
      <c r="M30" s="123"/>
    </row>
    <row r="31" spans="1:15" x14ac:dyDescent="0.2">
      <c r="H31" s="123"/>
      <c r="I31" s="125"/>
      <c r="J31" s="123"/>
      <c r="K31" s="113"/>
      <c r="L31" s="113"/>
      <c r="M31" s="113"/>
    </row>
    <row r="32" spans="1:15" x14ac:dyDescent="0.2">
      <c r="H32" s="123"/>
      <c r="I32" s="125"/>
      <c r="J32" s="123"/>
      <c r="K32" s="113"/>
      <c r="L32" s="113"/>
      <c r="M32" s="113"/>
    </row>
    <row r="33" spans="8:13" ht="12.75" customHeight="1" x14ac:dyDescent="0.2">
      <c r="H33" s="123"/>
      <c r="I33" s="125"/>
      <c r="J33" s="123"/>
      <c r="K33" s="113"/>
      <c r="L33" s="113"/>
      <c r="M33" s="113"/>
    </row>
    <row r="34" spans="8:13" x14ac:dyDescent="0.2">
      <c r="H34" s="123"/>
      <c r="I34" s="125"/>
      <c r="J34" s="123"/>
      <c r="K34" s="113"/>
      <c r="L34" s="113"/>
      <c r="M34" s="113"/>
    </row>
    <row r="35" spans="8:13" ht="13.5" customHeight="1" x14ac:dyDescent="0.2">
      <c r="H35" s="123"/>
      <c r="I35" s="125"/>
      <c r="J35" s="123"/>
      <c r="K35" s="113"/>
      <c r="L35" s="113"/>
      <c r="M35" s="113"/>
    </row>
    <row r="36" spans="8:13" ht="12.75" customHeight="1" x14ac:dyDescent="0.2">
      <c r="H36" s="123"/>
      <c r="I36" s="125"/>
      <c r="J36" s="123"/>
      <c r="K36" s="113"/>
      <c r="L36" s="113"/>
      <c r="M36" s="113"/>
    </row>
    <row r="37" spans="8:13" ht="12.75" customHeight="1" x14ac:dyDescent="0.2">
      <c r="H37" s="123"/>
      <c r="I37" s="125"/>
      <c r="J37" s="123"/>
      <c r="K37" s="113"/>
      <c r="L37" s="113"/>
      <c r="M37" s="113"/>
    </row>
    <row r="38" spans="8:13" ht="12.75" customHeight="1" x14ac:dyDescent="0.2">
      <c r="H38" s="123"/>
      <c r="I38" s="125"/>
      <c r="J38" s="123"/>
      <c r="K38" s="113"/>
      <c r="L38" s="113"/>
      <c r="M38" s="11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RowHeight="12" x14ac:dyDescent="0.2"/>
  <cols>
    <col min="1" max="1" width="9.42578125" style="90" customWidth="1"/>
    <col min="2" max="2" width="14.42578125" style="90" customWidth="1"/>
    <col min="3" max="3" width="8" style="90" bestFit="1" customWidth="1"/>
    <col min="4" max="4" width="14.42578125" style="90" customWidth="1"/>
    <col min="5" max="5" width="8" style="90" bestFit="1" customWidth="1"/>
    <col min="6" max="6" width="14.42578125" style="90" customWidth="1"/>
    <col min="7" max="7" width="8" style="90" bestFit="1" customWidth="1"/>
    <col min="8" max="8" width="14.42578125" style="90" customWidth="1"/>
    <col min="9" max="9" width="8" style="90" bestFit="1" customWidth="1"/>
    <col min="10" max="10" width="14.42578125" style="90" customWidth="1"/>
    <col min="11" max="11" width="8" style="90" bestFit="1" customWidth="1"/>
    <col min="12" max="12" width="14.42578125" style="90" customWidth="1"/>
    <col min="13" max="13" width="8" style="90" bestFit="1" customWidth="1"/>
    <col min="14" max="26" width="9.140625" style="90" customWidth="1"/>
    <col min="27" max="16384" width="9.140625" style="90"/>
  </cols>
  <sheetData>
    <row r="1" spans="1:21" ht="18.75" x14ac:dyDescent="0.3">
      <c r="A1" s="109" t="s">
        <v>62</v>
      </c>
      <c r="B1" s="118"/>
      <c r="C1" s="118"/>
      <c r="D1" s="118"/>
      <c r="E1" s="118"/>
      <c r="F1" s="118"/>
      <c r="G1" s="118"/>
      <c r="H1" s="118"/>
      <c r="I1" s="118"/>
      <c r="J1" s="118"/>
      <c r="K1" s="118"/>
      <c r="L1" s="118"/>
      <c r="M1" s="110" t="e">
        <f>Obsah!#REF!</f>
        <v>#REF!</v>
      </c>
      <c r="N1" s="23"/>
      <c r="O1" s="23"/>
      <c r="P1" s="126"/>
    </row>
    <row r="2" spans="1:21" ht="7.5" customHeight="1" x14ac:dyDescent="0.3">
      <c r="A2" s="109"/>
      <c r="B2" s="118"/>
      <c r="C2" s="118"/>
      <c r="D2" s="118"/>
      <c r="E2" s="118"/>
      <c r="F2" s="118"/>
      <c r="G2" s="118"/>
      <c r="H2" s="118"/>
      <c r="I2" s="118"/>
      <c r="J2" s="118"/>
      <c r="K2" s="118"/>
      <c r="L2" s="118"/>
      <c r="M2" s="118"/>
      <c r="N2" s="23"/>
      <c r="O2" s="23"/>
      <c r="P2" s="126"/>
    </row>
    <row r="3" spans="1:21" x14ac:dyDescent="0.2">
      <c r="A3" s="31"/>
      <c r="B3" s="361"/>
      <c r="C3" s="361"/>
      <c r="D3" s="361"/>
      <c r="E3" s="361"/>
      <c r="F3" s="361"/>
      <c r="G3" s="362"/>
      <c r="H3" s="368"/>
      <c r="I3" s="361"/>
      <c r="J3" s="361"/>
      <c r="K3" s="361"/>
      <c r="L3" s="361"/>
      <c r="M3" s="361"/>
      <c r="N3" s="23"/>
      <c r="O3" s="126"/>
      <c r="P3" s="126"/>
    </row>
    <row r="4" spans="1:21" ht="13.5" customHeight="1" x14ac:dyDescent="0.2">
      <c r="A4" s="31"/>
      <c r="B4" s="369"/>
      <c r="C4" s="370"/>
      <c r="D4" s="370"/>
      <c r="E4" s="370"/>
      <c r="F4" s="370"/>
      <c r="G4" s="371"/>
      <c r="H4" s="369"/>
      <c r="I4" s="370"/>
      <c r="J4" s="370"/>
      <c r="K4" s="370"/>
      <c r="L4" s="370"/>
      <c r="M4" s="370"/>
      <c r="N4" s="23"/>
      <c r="O4" s="126"/>
      <c r="P4" s="126"/>
    </row>
    <row r="5" spans="1:21" x14ac:dyDescent="0.2">
      <c r="A5" s="18"/>
      <c r="B5" s="367"/>
      <c r="C5" s="366"/>
      <c r="D5" s="367"/>
      <c r="E5" s="366"/>
      <c r="F5" s="367"/>
      <c r="G5" s="366"/>
      <c r="H5" s="367"/>
      <c r="I5" s="366"/>
      <c r="J5" s="367"/>
      <c r="K5" s="366"/>
      <c r="L5" s="367"/>
      <c r="M5" s="365"/>
      <c r="N5" s="23"/>
      <c r="O5" s="126"/>
      <c r="P5" s="126"/>
    </row>
    <row r="6" spans="1:21" x14ac:dyDescent="0.2">
      <c r="A6" s="16"/>
      <c r="B6" s="67"/>
      <c r="C6" s="35"/>
      <c r="D6" s="35"/>
      <c r="E6" s="35"/>
      <c r="F6" s="35"/>
      <c r="G6" s="35"/>
      <c r="H6" s="35"/>
      <c r="I6" s="35"/>
      <c r="J6" s="35"/>
      <c r="K6" s="35"/>
      <c r="L6" s="35"/>
      <c r="M6" s="52"/>
      <c r="N6" s="23"/>
      <c r="O6" s="126"/>
      <c r="P6" s="126"/>
    </row>
    <row r="7" spans="1:21" x14ac:dyDescent="0.2">
      <c r="A7" s="358"/>
      <c r="B7" s="356"/>
      <c r="C7" s="357"/>
      <c r="D7" s="357"/>
      <c r="E7" s="357"/>
      <c r="F7" s="357"/>
      <c r="G7" s="360"/>
      <c r="H7" s="356"/>
      <c r="I7" s="357"/>
      <c r="J7" s="357"/>
      <c r="K7" s="357"/>
      <c r="L7" s="357"/>
      <c r="M7" s="357"/>
      <c r="N7" s="23"/>
      <c r="O7" s="126"/>
      <c r="P7" s="126"/>
    </row>
    <row r="8" spans="1:21" x14ac:dyDescent="0.2">
      <c r="A8" s="359"/>
      <c r="B8" s="37"/>
      <c r="C8" s="49"/>
      <c r="D8" s="38"/>
      <c r="E8" s="49"/>
      <c r="F8" s="38"/>
      <c r="G8" s="49"/>
      <c r="H8" s="37"/>
      <c r="I8" s="49"/>
      <c r="J8" s="38"/>
      <c r="K8" s="49"/>
      <c r="L8" s="38"/>
      <c r="M8" s="49"/>
      <c r="N8" s="23"/>
      <c r="O8" s="126"/>
      <c r="P8" s="126"/>
    </row>
    <row r="9" spans="1:21" x14ac:dyDescent="0.2">
      <c r="A9" s="39"/>
      <c r="B9" s="111"/>
      <c r="C9" s="112"/>
      <c r="D9" s="21"/>
      <c r="E9" s="112"/>
      <c r="F9" s="21"/>
      <c r="G9" s="112"/>
      <c r="H9" s="111"/>
      <c r="I9" s="112"/>
      <c r="J9" s="21"/>
      <c r="K9" s="112"/>
      <c r="L9" s="21"/>
      <c r="M9" s="112"/>
      <c r="N9" s="64"/>
      <c r="O9" s="127"/>
      <c r="P9" s="126"/>
    </row>
    <row r="10" spans="1:21" x14ac:dyDescent="0.2">
      <c r="A10" s="39"/>
      <c r="B10" s="111"/>
      <c r="C10" s="112"/>
      <c r="D10" s="21"/>
      <c r="E10" s="112"/>
      <c r="F10" s="21"/>
      <c r="G10" s="112"/>
      <c r="H10" s="111"/>
      <c r="I10" s="112"/>
      <c r="J10" s="21"/>
      <c r="K10" s="112"/>
      <c r="L10" s="21"/>
      <c r="M10" s="112"/>
      <c r="N10" s="64"/>
      <c r="O10" s="127"/>
      <c r="P10" s="126"/>
    </row>
    <row r="11" spans="1:21" x14ac:dyDescent="0.2">
      <c r="A11" s="30"/>
      <c r="B11" s="27"/>
      <c r="C11" s="112"/>
      <c r="D11" s="13"/>
      <c r="E11" s="112"/>
      <c r="F11" s="13"/>
      <c r="G11" s="112"/>
      <c r="H11" s="27"/>
      <c r="I11" s="112"/>
      <c r="J11" s="13"/>
      <c r="K11" s="112"/>
      <c r="L11" s="13"/>
      <c r="M11" s="112"/>
      <c r="N11" s="64"/>
      <c r="O11" s="127"/>
      <c r="P11" s="126"/>
    </row>
    <row r="12" spans="1:21" x14ac:dyDescent="0.2">
      <c r="A12" s="30"/>
      <c r="B12" s="111"/>
      <c r="C12" s="112"/>
      <c r="D12" s="21"/>
      <c r="E12" s="112"/>
      <c r="F12" s="21"/>
      <c r="G12" s="112"/>
      <c r="H12" s="111"/>
      <c r="I12" s="112"/>
      <c r="J12" s="21"/>
      <c r="K12" s="112"/>
      <c r="L12" s="21"/>
      <c r="M12" s="112"/>
      <c r="N12" s="64"/>
      <c r="O12" s="127"/>
      <c r="P12" s="126"/>
    </row>
    <row r="13" spans="1:21" x14ac:dyDescent="0.2">
      <c r="A13" s="30"/>
      <c r="B13" s="27"/>
      <c r="C13" s="112"/>
      <c r="D13" s="13"/>
      <c r="E13" s="112"/>
      <c r="F13" s="13"/>
      <c r="G13" s="112"/>
      <c r="H13" s="27"/>
      <c r="I13" s="112"/>
      <c r="J13" s="13"/>
      <c r="K13" s="112"/>
      <c r="L13" s="13"/>
      <c r="M13" s="112"/>
      <c r="N13" s="64"/>
      <c r="O13" s="127"/>
      <c r="P13" s="126"/>
    </row>
    <row r="14" spans="1:21" x14ac:dyDescent="0.2">
      <c r="A14" s="30"/>
      <c r="B14" s="111"/>
      <c r="C14" s="112"/>
      <c r="D14" s="21"/>
      <c r="E14" s="112"/>
      <c r="F14" s="21"/>
      <c r="G14" s="112"/>
      <c r="H14" s="111"/>
      <c r="I14" s="112"/>
      <c r="J14" s="21"/>
      <c r="K14" s="112"/>
      <c r="L14" s="21"/>
      <c r="M14" s="112"/>
      <c r="N14" s="64"/>
      <c r="O14" s="127"/>
      <c r="P14" s="23"/>
      <c r="Q14" s="42"/>
      <c r="R14" s="9"/>
      <c r="S14" s="9"/>
      <c r="T14" s="9"/>
      <c r="U14" s="9"/>
    </row>
    <row r="15" spans="1:21" x14ac:dyDescent="0.2">
      <c r="A15" s="30"/>
      <c r="B15" s="111"/>
      <c r="C15" s="112"/>
      <c r="D15" s="21"/>
      <c r="E15" s="114"/>
      <c r="F15" s="21"/>
      <c r="G15" s="114"/>
      <c r="H15" s="111"/>
      <c r="I15" s="114"/>
      <c r="J15" s="21"/>
      <c r="K15" s="114"/>
      <c r="L15" s="21"/>
      <c r="M15" s="114"/>
      <c r="N15" s="64"/>
      <c r="O15" s="127"/>
      <c r="P15" s="23"/>
      <c r="Q15" s="42"/>
      <c r="R15" s="9"/>
      <c r="S15" s="9"/>
      <c r="T15" s="9"/>
      <c r="U15" s="9"/>
    </row>
    <row r="16" spans="1:21" ht="12.75" thickBot="1" x14ac:dyDescent="0.25">
      <c r="A16" s="17"/>
      <c r="B16" s="25"/>
      <c r="C16" s="115"/>
      <c r="D16" s="6"/>
      <c r="E16" s="116"/>
      <c r="F16" s="6"/>
      <c r="G16" s="116"/>
      <c r="H16" s="25"/>
      <c r="I16" s="117"/>
      <c r="J16" s="6"/>
      <c r="K16" s="117"/>
      <c r="L16" s="6"/>
      <c r="M16" s="117"/>
      <c r="N16" s="64"/>
      <c r="O16" s="127"/>
      <c r="P16" s="23"/>
      <c r="Q16" s="42"/>
      <c r="R16" s="9"/>
      <c r="S16" s="9"/>
      <c r="T16" s="9"/>
      <c r="U16" s="9"/>
    </row>
    <row r="17" spans="1:20" x14ac:dyDescent="0.2">
      <c r="A17" s="19"/>
      <c r="B17" s="118"/>
      <c r="C17" s="118"/>
      <c r="D17" s="118"/>
      <c r="E17" s="118"/>
      <c r="F17" s="118"/>
      <c r="G17" s="118"/>
      <c r="H17" s="118"/>
      <c r="I17" s="118"/>
      <c r="J17" s="118"/>
      <c r="K17" s="118"/>
      <c r="L17" s="119"/>
      <c r="M17" s="119"/>
      <c r="N17" s="128"/>
      <c r="O17" s="126"/>
      <c r="P17" s="126"/>
    </row>
    <row r="18" spans="1:20" x14ac:dyDescent="0.2">
      <c r="A18" s="53"/>
      <c r="B18" s="361"/>
      <c r="C18" s="361"/>
      <c r="D18" s="361"/>
      <c r="E18" s="361"/>
      <c r="F18" s="361"/>
      <c r="G18" s="362"/>
      <c r="H18" s="8"/>
      <c r="I18" s="8"/>
      <c r="J18" s="8"/>
      <c r="K18" s="8"/>
      <c r="L18" s="8"/>
      <c r="M18" s="8"/>
      <c r="N18" s="129"/>
      <c r="O18" s="23"/>
      <c r="P18" s="65"/>
      <c r="Q18" s="42"/>
      <c r="R18" s="9"/>
      <c r="S18" s="9"/>
      <c r="T18" s="9"/>
    </row>
    <row r="19" spans="1:20" x14ac:dyDescent="0.2">
      <c r="A19" s="40"/>
      <c r="B19" s="363"/>
      <c r="C19" s="364"/>
      <c r="D19" s="364"/>
      <c r="E19" s="364"/>
      <c r="F19" s="364"/>
      <c r="G19" s="364"/>
      <c r="H19" s="121"/>
      <c r="I19" s="122"/>
      <c r="J19" s="123"/>
      <c r="K19" s="54"/>
      <c r="L19" s="123"/>
      <c r="M19" s="124"/>
      <c r="N19" s="129"/>
      <c r="O19" s="23"/>
      <c r="P19" s="65"/>
      <c r="Q19" s="42"/>
      <c r="R19" s="9"/>
      <c r="S19" s="9"/>
      <c r="T19" s="9"/>
    </row>
    <row r="20" spans="1:20" x14ac:dyDescent="0.2">
      <c r="A20" s="41"/>
      <c r="B20" s="365"/>
      <c r="C20" s="366"/>
      <c r="D20" s="365"/>
      <c r="E20" s="366"/>
      <c r="F20" s="365"/>
      <c r="G20" s="366"/>
      <c r="H20" s="121"/>
      <c r="I20" s="122"/>
      <c r="J20" s="123"/>
      <c r="K20" s="54"/>
      <c r="L20" s="123"/>
      <c r="M20" s="124"/>
      <c r="N20" s="129"/>
      <c r="O20" s="23"/>
      <c r="P20" s="65"/>
      <c r="Q20" s="42"/>
      <c r="R20" s="48"/>
      <c r="S20" s="48"/>
      <c r="T20" s="48"/>
    </row>
    <row r="21" spans="1:20" x14ac:dyDescent="0.2">
      <c r="A21" s="66"/>
      <c r="B21" s="67"/>
      <c r="C21" s="35"/>
      <c r="D21" s="35"/>
      <c r="E21" s="35"/>
      <c r="F21" s="35"/>
      <c r="G21" s="52"/>
      <c r="H21" s="121"/>
      <c r="I21" s="122"/>
      <c r="J21" s="123"/>
      <c r="K21" s="54"/>
      <c r="L21" s="123"/>
      <c r="M21" s="124"/>
      <c r="N21" s="129"/>
      <c r="O21" s="23"/>
      <c r="P21" s="65"/>
      <c r="Q21" s="42"/>
      <c r="R21" s="9"/>
      <c r="S21" s="9"/>
      <c r="T21" s="9"/>
    </row>
    <row r="22" spans="1:20" x14ac:dyDescent="0.2">
      <c r="A22" s="354"/>
      <c r="B22" s="356"/>
      <c r="C22" s="357"/>
      <c r="D22" s="357"/>
      <c r="E22" s="357"/>
      <c r="F22" s="357"/>
      <c r="G22" s="357"/>
      <c r="H22" s="121"/>
      <c r="I22" s="122"/>
      <c r="J22" s="123"/>
      <c r="K22" s="54"/>
      <c r="L22" s="123"/>
      <c r="M22" s="124"/>
      <c r="N22" s="129"/>
      <c r="O22" s="23"/>
      <c r="P22" s="65"/>
      <c r="Q22" s="42"/>
      <c r="R22" s="9"/>
      <c r="S22" s="9"/>
      <c r="T22" s="9"/>
    </row>
    <row r="23" spans="1:20" x14ac:dyDescent="0.2">
      <c r="A23" s="355"/>
      <c r="B23" s="37"/>
      <c r="C23" s="50"/>
      <c r="D23" s="38"/>
      <c r="E23" s="50"/>
      <c r="F23" s="38"/>
      <c r="G23" s="50"/>
      <c r="H23" s="118"/>
      <c r="I23" s="118"/>
      <c r="J23" s="123"/>
      <c r="K23" s="54"/>
      <c r="L23" s="123"/>
      <c r="M23" s="124"/>
      <c r="N23" s="129"/>
      <c r="O23" s="23"/>
      <c r="P23" s="65"/>
      <c r="Q23" s="42"/>
      <c r="R23" s="45"/>
      <c r="S23" s="48"/>
      <c r="T23" s="48"/>
    </row>
    <row r="24" spans="1:20" x14ac:dyDescent="0.2">
      <c r="A24" s="33"/>
      <c r="B24" s="60"/>
      <c r="C24" s="46"/>
      <c r="D24" s="22"/>
      <c r="E24" s="46"/>
      <c r="F24" s="22"/>
      <c r="G24" s="46"/>
      <c r="H24" s="118"/>
      <c r="I24" s="118"/>
      <c r="J24" s="123"/>
      <c r="K24" s="54"/>
      <c r="L24" s="123"/>
      <c r="M24" s="124"/>
      <c r="N24" s="129"/>
      <c r="O24" s="64"/>
      <c r="P24" s="126"/>
      <c r="T24" s="119"/>
    </row>
    <row r="25" spans="1:20" x14ac:dyDescent="0.2">
      <c r="A25" s="33"/>
      <c r="B25" s="60"/>
      <c r="C25" s="46"/>
      <c r="D25" s="22"/>
      <c r="E25" s="46"/>
      <c r="F25" s="22"/>
      <c r="G25" s="46"/>
      <c r="H25" s="118"/>
      <c r="I25" s="118"/>
      <c r="J25" s="123"/>
      <c r="K25" s="54"/>
      <c r="L25" s="123"/>
      <c r="M25" s="124"/>
      <c r="N25" s="129"/>
      <c r="O25" s="64"/>
      <c r="P25" s="126"/>
    </row>
    <row r="26" spans="1:20" x14ac:dyDescent="0.2">
      <c r="A26" s="33"/>
      <c r="B26" s="60"/>
      <c r="C26" s="46"/>
      <c r="D26" s="22"/>
      <c r="E26" s="46"/>
      <c r="F26" s="22"/>
      <c r="G26" s="46"/>
      <c r="H26" s="118"/>
      <c r="I26" s="118"/>
      <c r="J26" s="123"/>
      <c r="K26" s="54"/>
      <c r="L26" s="123"/>
      <c r="M26" s="124"/>
      <c r="N26" s="129"/>
      <c r="O26" s="64"/>
      <c r="P26" s="126"/>
    </row>
    <row r="27" spans="1:20" ht="12.75" thickBot="1" x14ac:dyDescent="0.25">
      <c r="A27" s="34"/>
      <c r="B27" s="61"/>
      <c r="C27" s="47"/>
      <c r="D27" s="24"/>
      <c r="E27" s="47"/>
      <c r="F27" s="24"/>
      <c r="G27" s="47"/>
      <c r="H27" s="118"/>
      <c r="I27" s="118"/>
      <c r="J27" s="118"/>
      <c r="K27" s="118"/>
      <c r="L27" s="118"/>
      <c r="M27" s="118"/>
      <c r="N27" s="129"/>
      <c r="O27" s="64"/>
      <c r="P27" s="126"/>
    </row>
    <row r="28" spans="1:20" x14ac:dyDescent="0.2">
      <c r="A28" s="20"/>
      <c r="B28" s="20"/>
      <c r="C28" s="42"/>
      <c r="D28" s="9"/>
      <c r="E28" s="9"/>
      <c r="F28" s="9"/>
      <c r="G28" s="119"/>
      <c r="H28" s="118"/>
      <c r="I28" s="118"/>
      <c r="J28" s="118"/>
      <c r="K28" s="118"/>
      <c r="L28" s="118"/>
      <c r="M28" s="118"/>
      <c r="N28" s="126"/>
      <c r="O28" s="126"/>
      <c r="P28" s="126"/>
    </row>
    <row r="29" spans="1:20" x14ac:dyDescent="0.2">
      <c r="H29" s="118"/>
      <c r="I29" s="118"/>
      <c r="J29" s="118"/>
      <c r="K29" s="118"/>
      <c r="L29" s="118"/>
      <c r="M29" s="118"/>
      <c r="N29" s="126"/>
      <c r="O29" s="126"/>
      <c r="P29" s="126"/>
    </row>
    <row r="30" spans="1:20" x14ac:dyDescent="0.2">
      <c r="J30" s="123"/>
      <c r="K30" s="123"/>
      <c r="L30" s="123"/>
      <c r="M30" s="123"/>
      <c r="N30" s="126"/>
      <c r="O30" s="126"/>
      <c r="P30" s="126"/>
    </row>
    <row r="31" spans="1:20" x14ac:dyDescent="0.2">
      <c r="H31" s="123"/>
      <c r="I31" s="125"/>
      <c r="J31" s="123"/>
      <c r="K31" s="113"/>
      <c r="L31" s="113"/>
      <c r="M31" s="113"/>
      <c r="N31" s="126"/>
      <c r="O31" s="126"/>
      <c r="P31" s="126"/>
    </row>
    <row r="32" spans="1:20" ht="12.75" customHeight="1" x14ac:dyDescent="0.2">
      <c r="H32" s="123"/>
      <c r="I32" s="125"/>
      <c r="J32" s="123"/>
      <c r="K32" s="113"/>
      <c r="L32" s="113"/>
      <c r="M32" s="113"/>
      <c r="N32" s="126"/>
      <c r="O32" s="126"/>
      <c r="P32" s="126"/>
    </row>
    <row r="33" spans="8:16" x14ac:dyDescent="0.2">
      <c r="H33" s="123"/>
      <c r="I33" s="125"/>
      <c r="J33" s="123"/>
      <c r="K33" s="113"/>
      <c r="L33" s="113"/>
      <c r="M33" s="113"/>
      <c r="N33" s="126"/>
      <c r="O33" s="126"/>
      <c r="P33" s="126"/>
    </row>
    <row r="34" spans="8:16" ht="13.5" customHeight="1" x14ac:dyDescent="0.2">
      <c r="H34" s="123"/>
      <c r="I34" s="125"/>
      <c r="J34" s="123"/>
      <c r="K34" s="113"/>
      <c r="L34" s="113"/>
      <c r="M34" s="113"/>
      <c r="N34" s="126"/>
      <c r="O34" s="126"/>
      <c r="P34" s="126"/>
    </row>
    <row r="35" spans="8:16" ht="12.75" customHeight="1" x14ac:dyDescent="0.2">
      <c r="H35" s="123"/>
      <c r="I35" s="125"/>
      <c r="J35" s="123"/>
      <c r="K35" s="113"/>
      <c r="L35" s="113"/>
      <c r="M35" s="113"/>
      <c r="N35" s="126"/>
      <c r="O35" s="126"/>
      <c r="P35" s="126"/>
    </row>
    <row r="36" spans="8:16" ht="12.75" customHeight="1" x14ac:dyDescent="0.2">
      <c r="H36" s="123"/>
      <c r="I36" s="125"/>
      <c r="J36" s="123"/>
      <c r="K36" s="113"/>
      <c r="L36" s="113"/>
      <c r="M36" s="113"/>
      <c r="N36" s="126"/>
      <c r="O36" s="126"/>
      <c r="P36" s="126"/>
    </row>
    <row r="37" spans="8:16" ht="12.75" customHeight="1" x14ac:dyDescent="0.2">
      <c r="H37" s="123"/>
      <c r="I37" s="125"/>
      <c r="J37" s="123"/>
      <c r="K37" s="113"/>
      <c r="L37" s="113"/>
      <c r="M37" s="113"/>
      <c r="N37" s="126"/>
      <c r="O37" s="126"/>
      <c r="P37" s="126"/>
    </row>
    <row r="38" spans="8:16" ht="12.75" customHeight="1" x14ac:dyDescent="0.2">
      <c r="H38" s="123"/>
      <c r="I38" s="125"/>
      <c r="J38" s="123"/>
      <c r="K38" s="113"/>
      <c r="L38" s="113"/>
      <c r="M38" s="113"/>
      <c r="N38" s="126"/>
      <c r="O38" s="126"/>
      <c r="P38" s="126"/>
    </row>
    <row r="39" spans="8:16" x14ac:dyDescent="0.2">
      <c r="N39" s="126"/>
      <c r="O39" s="126"/>
      <c r="P39" s="126"/>
    </row>
    <row r="40" spans="8:16" x14ac:dyDescent="0.2">
      <c r="N40" s="126"/>
      <c r="O40" s="126"/>
      <c r="P40" s="126"/>
    </row>
    <row r="41" spans="8:16" x14ac:dyDescent="0.2">
      <c r="N41" s="126"/>
      <c r="O41" s="126"/>
      <c r="P41" s="126"/>
    </row>
    <row r="42" spans="8:16" x14ac:dyDescent="0.2">
      <c r="N42" s="126"/>
      <c r="O42" s="126"/>
      <c r="P42" s="126"/>
    </row>
    <row r="43" spans="8:16" x14ac:dyDescent="0.2">
      <c r="N43" s="126"/>
      <c r="O43" s="126"/>
      <c r="P43" s="126"/>
    </row>
    <row r="44" spans="8:16" x14ac:dyDescent="0.2">
      <c r="N44" s="126"/>
      <c r="O44" s="126"/>
      <c r="P44" s="126"/>
    </row>
    <row r="45" spans="8:16" x14ac:dyDescent="0.2">
      <c r="N45" s="126"/>
      <c r="O45" s="126"/>
      <c r="P45" s="126"/>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dimension ref="A1:U41"/>
  <sheetViews>
    <sheetView showGridLines="0"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271</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1932.7659999999994</v>
      </c>
      <c r="C7" s="205">
        <v>1927.5329999999992</v>
      </c>
      <c r="D7" s="174">
        <v>1927.5329999999992</v>
      </c>
      <c r="E7" s="206">
        <v>1921.8429999999992</v>
      </c>
      <c r="F7" s="205">
        <v>1922.299999999999</v>
      </c>
      <c r="G7" s="174">
        <v>1922.302999999999</v>
      </c>
      <c r="H7" s="206">
        <v>1911.9659999999994</v>
      </c>
      <c r="I7" s="205">
        <v>1911.9659999999994</v>
      </c>
      <c r="J7" s="174">
        <v>1911.9659999999994</v>
      </c>
      <c r="K7" s="206">
        <v>1911.7139999999995</v>
      </c>
      <c r="L7" s="205">
        <v>1911.7139999999995</v>
      </c>
      <c r="M7" s="174">
        <v>1914.3209999999995</v>
      </c>
      <c r="N7" s="269">
        <v>1914.3209999999995</v>
      </c>
      <c r="O7" s="270">
        <v>4.6297403868968454E-2</v>
      </c>
      <c r="P7" s="131"/>
      <c r="U7" s="64"/>
    </row>
    <row r="8" spans="1:21" x14ac:dyDescent="0.2">
      <c r="A8" s="266" t="s">
        <v>173</v>
      </c>
      <c r="B8" s="206">
        <v>1235.7671360000004</v>
      </c>
      <c r="C8" s="205">
        <v>910.58344599999953</v>
      </c>
      <c r="D8" s="174">
        <v>777.16535499999975</v>
      </c>
      <c r="E8" s="206">
        <v>544.02908700000012</v>
      </c>
      <c r="F8" s="205">
        <v>510.45238360000013</v>
      </c>
      <c r="G8" s="174">
        <v>277.0336337999999</v>
      </c>
      <c r="H8" s="206">
        <v>273.21254600000003</v>
      </c>
      <c r="I8" s="205">
        <v>267.99396399999978</v>
      </c>
      <c r="J8" s="174">
        <v>348.08332000000019</v>
      </c>
      <c r="K8" s="206">
        <v>641.38965699999994</v>
      </c>
      <c r="L8" s="205">
        <v>855.17031840000027</v>
      </c>
      <c r="M8" s="174">
        <v>1047.9997711999997</v>
      </c>
      <c r="N8" s="269">
        <v>7688.8806179999983</v>
      </c>
      <c r="O8" s="270">
        <v>4.7564543843559202E-2</v>
      </c>
      <c r="P8" s="131"/>
      <c r="U8" s="64"/>
    </row>
    <row r="9" spans="1:21" x14ac:dyDescent="0.2">
      <c r="A9" s="266" t="s">
        <v>174</v>
      </c>
      <c r="B9" s="206">
        <v>924.88435900000013</v>
      </c>
      <c r="C9" s="205">
        <v>692.34260300000005</v>
      </c>
      <c r="D9" s="174">
        <v>555.02219100000002</v>
      </c>
      <c r="E9" s="206">
        <v>381.12459400000012</v>
      </c>
      <c r="F9" s="205">
        <v>352.7404896000001</v>
      </c>
      <c r="G9" s="174">
        <v>183.78278599999999</v>
      </c>
      <c r="H9" s="206">
        <v>179.15109799999999</v>
      </c>
      <c r="I9" s="205">
        <v>175.16714900000002</v>
      </c>
      <c r="J9" s="174">
        <v>222.80585400000001</v>
      </c>
      <c r="K9" s="206">
        <v>392.74821100000014</v>
      </c>
      <c r="L9" s="205">
        <v>559.1726339999999</v>
      </c>
      <c r="M9" s="174">
        <v>757.46469499999978</v>
      </c>
      <c r="N9" s="269">
        <v>5376.4066636000007</v>
      </c>
      <c r="O9" s="271">
        <v>6.1414121443445061E-2</v>
      </c>
      <c r="P9" s="121"/>
      <c r="U9" s="124"/>
    </row>
    <row r="10" spans="1:21" x14ac:dyDescent="0.2">
      <c r="A10" s="267" t="s">
        <v>41</v>
      </c>
      <c r="B10" s="268">
        <v>53.30894</v>
      </c>
      <c r="C10" s="213">
        <v>55.406439999999996</v>
      </c>
      <c r="D10" s="231">
        <v>53.694340000000004</v>
      </c>
      <c r="E10" s="212">
        <v>38.618220000000001</v>
      </c>
      <c r="F10" s="213">
        <v>34.717880000000008</v>
      </c>
      <c r="G10" s="231">
        <v>18.29786</v>
      </c>
      <c r="H10" s="212">
        <v>17.859929999999999</v>
      </c>
      <c r="I10" s="213">
        <v>17.445</v>
      </c>
      <c r="J10" s="231">
        <v>21.53173</v>
      </c>
      <c r="K10" s="212">
        <v>35.53678</v>
      </c>
      <c r="L10" s="213">
        <v>46.335850000000001</v>
      </c>
      <c r="M10" s="231">
        <v>71.64867000000001</v>
      </c>
      <c r="N10" s="272">
        <v>464.40164000000004</v>
      </c>
      <c r="O10" s="273">
        <v>7.1545977119479215E-2</v>
      </c>
      <c r="P10" s="121"/>
      <c r="U10" s="149"/>
    </row>
    <row r="11" spans="1:21" x14ac:dyDescent="0.2">
      <c r="A11" s="267" t="s">
        <v>40</v>
      </c>
      <c r="B11" s="268">
        <v>10.620075999999999</v>
      </c>
      <c r="C11" s="181">
        <v>8.2614099999999997</v>
      </c>
      <c r="D11" s="200">
        <v>6.9673800000000004</v>
      </c>
      <c r="E11" s="178">
        <v>5.8383430000000001</v>
      </c>
      <c r="F11" s="181">
        <v>5.2782110000000007</v>
      </c>
      <c r="G11" s="200">
        <v>3.1033750000000002</v>
      </c>
      <c r="H11" s="178">
        <v>2.8020140000000002</v>
      </c>
      <c r="I11" s="181">
        <v>2.49796</v>
      </c>
      <c r="J11" s="200">
        <v>4.4106499999999995</v>
      </c>
      <c r="K11" s="178">
        <v>5.3537700000000008</v>
      </c>
      <c r="L11" s="181">
        <v>4.4108360000000006</v>
      </c>
      <c r="M11" s="200">
        <v>5.6229070000000005</v>
      </c>
      <c r="N11" s="272">
        <v>65.166932000000003</v>
      </c>
      <c r="O11" s="273">
        <v>0.12116199905507412</v>
      </c>
      <c r="P11" s="121"/>
      <c r="U11" s="149"/>
    </row>
    <row r="12" spans="1:21" x14ac:dyDescent="0.2">
      <c r="A12" s="267" t="s">
        <v>39</v>
      </c>
      <c r="B12" s="268">
        <v>0</v>
      </c>
      <c r="C12" s="181">
        <v>0</v>
      </c>
      <c r="D12" s="200">
        <v>0</v>
      </c>
      <c r="E12" s="178">
        <v>0</v>
      </c>
      <c r="F12" s="181">
        <v>0</v>
      </c>
      <c r="G12" s="200">
        <v>0</v>
      </c>
      <c r="H12" s="178">
        <v>0</v>
      </c>
      <c r="I12" s="181">
        <v>0</v>
      </c>
      <c r="J12" s="200">
        <v>0</v>
      </c>
      <c r="K12" s="178">
        <v>0</v>
      </c>
      <c r="L12" s="181">
        <v>0</v>
      </c>
      <c r="M12" s="200">
        <v>0</v>
      </c>
      <c r="N12" s="272">
        <v>0</v>
      </c>
      <c r="O12" s="273">
        <v>0</v>
      </c>
      <c r="P12" s="121"/>
      <c r="U12" s="149"/>
    </row>
    <row r="13" spans="1:21" x14ac:dyDescent="0.2">
      <c r="A13" s="267" t="s">
        <v>64</v>
      </c>
      <c r="B13" s="268">
        <v>0.29599999999999999</v>
      </c>
      <c r="C13" s="181">
        <v>0.35899999999999999</v>
      </c>
      <c r="D13" s="200">
        <v>0.81100000000000005</v>
      </c>
      <c r="E13" s="178">
        <v>0.84</v>
      </c>
      <c r="F13" s="181">
        <v>0.48199999999999998</v>
      </c>
      <c r="G13" s="200">
        <v>0.20599999999999999</v>
      </c>
      <c r="H13" s="178">
        <v>0.20100000000000001</v>
      </c>
      <c r="I13" s="181">
        <v>0.755</v>
      </c>
      <c r="J13" s="200">
        <v>0.61</v>
      </c>
      <c r="K13" s="178">
        <v>1.198</v>
      </c>
      <c r="L13" s="181">
        <v>0.89900000000000002</v>
      </c>
      <c r="M13" s="200">
        <v>0.58499999999999996</v>
      </c>
      <c r="N13" s="272">
        <v>7.2420000000000009</v>
      </c>
      <c r="O13" s="273">
        <v>0.53894799762065104</v>
      </c>
      <c r="P13" s="121"/>
      <c r="U13" s="149"/>
    </row>
    <row r="14" spans="1:21" x14ac:dyDescent="0.2">
      <c r="A14" s="267" t="s">
        <v>65</v>
      </c>
      <c r="B14" s="268">
        <v>0.11600000000000001</v>
      </c>
      <c r="C14" s="181">
        <v>7.5999999999999998E-2</v>
      </c>
      <c r="D14" s="200">
        <v>5.1999999999999998E-2</v>
      </c>
      <c r="E14" s="178">
        <v>2.4E-2</v>
      </c>
      <c r="F14" s="181">
        <v>2.3E-2</v>
      </c>
      <c r="G14" s="200">
        <v>1.2E-2</v>
      </c>
      <c r="H14" s="178">
        <v>1.6E-2</v>
      </c>
      <c r="I14" s="181">
        <v>1.7000000000000001E-2</v>
      </c>
      <c r="J14" s="200">
        <v>2.5000000000000001E-2</v>
      </c>
      <c r="K14" s="178">
        <v>5.7000000000000002E-2</v>
      </c>
      <c r="L14" s="181">
        <v>4.8000000000000001E-2</v>
      </c>
      <c r="M14" s="200">
        <v>9.1999999999999998E-2</v>
      </c>
      <c r="N14" s="272">
        <v>0.55800000000000005</v>
      </c>
      <c r="O14" s="273">
        <v>6.4332910405936472E-3</v>
      </c>
      <c r="P14" s="121"/>
      <c r="U14" s="149"/>
    </row>
    <row r="15" spans="1:21" x14ac:dyDescent="0.2">
      <c r="A15" s="267" t="s">
        <v>66</v>
      </c>
      <c r="B15" s="268">
        <v>0</v>
      </c>
      <c r="C15" s="181">
        <v>2E-3</v>
      </c>
      <c r="D15" s="200">
        <v>3.0000000000000001E-3</v>
      </c>
      <c r="E15" s="178">
        <v>8.0000000000000002E-3</v>
      </c>
      <c r="F15" s="181">
        <v>7.0000000000000001E-3</v>
      </c>
      <c r="G15" s="200">
        <v>0.02</v>
      </c>
      <c r="H15" s="178">
        <v>1.2999999999999999E-2</v>
      </c>
      <c r="I15" s="181">
        <v>1.0999999999999999E-2</v>
      </c>
      <c r="J15" s="200">
        <v>8.0000000000000002E-3</v>
      </c>
      <c r="K15" s="178">
        <v>7.0000000000000001E-3</v>
      </c>
      <c r="L15" s="181">
        <v>2E-3</v>
      </c>
      <c r="M15" s="200">
        <v>2E-3</v>
      </c>
      <c r="N15" s="272">
        <v>8.3000000000000018E-2</v>
      </c>
      <c r="O15" s="273">
        <v>0.17997506369599398</v>
      </c>
      <c r="P15" s="121"/>
      <c r="U15" s="149"/>
    </row>
    <row r="16" spans="1:21" x14ac:dyDescent="0.2">
      <c r="A16" s="267" t="s">
        <v>38</v>
      </c>
      <c r="B16" s="268">
        <v>33.338769999999997</v>
      </c>
      <c r="C16" s="181">
        <v>10.5791</v>
      </c>
      <c r="D16" s="200">
        <v>0.32200000000000001</v>
      </c>
      <c r="E16" s="178">
        <v>0.24</v>
      </c>
      <c r="F16" s="181">
        <v>0.26300000000000001</v>
      </c>
      <c r="G16" s="200">
        <v>0.2</v>
      </c>
      <c r="H16" s="178">
        <v>0.19600000000000001</v>
      </c>
      <c r="I16" s="181">
        <v>0.19400000000000001</v>
      </c>
      <c r="J16" s="200">
        <v>0.191</v>
      </c>
      <c r="K16" s="178">
        <v>3.4432300000000002</v>
      </c>
      <c r="L16" s="181">
        <v>7.9903300000000002</v>
      </c>
      <c r="M16" s="200">
        <v>0.40500000000000003</v>
      </c>
      <c r="N16" s="272">
        <v>57.362430000000003</v>
      </c>
      <c r="O16" s="273">
        <v>1.4292277211315051E-3</v>
      </c>
      <c r="P16" s="121"/>
      <c r="U16" s="149"/>
    </row>
    <row r="17" spans="1:21" x14ac:dyDescent="0.2">
      <c r="A17" s="267" t="s">
        <v>77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10.30824</v>
      </c>
      <c r="C19" s="181">
        <v>9.1589200000000002</v>
      </c>
      <c r="D19" s="200">
        <v>8.8042499999999997</v>
      </c>
      <c r="E19" s="178">
        <v>6.2093999999999996</v>
      </c>
      <c r="F19" s="181">
        <v>4.2405100000000004</v>
      </c>
      <c r="G19" s="200">
        <v>1.76511</v>
      </c>
      <c r="H19" s="178">
        <v>1.8044</v>
      </c>
      <c r="I19" s="181">
        <v>1.7738099999999999</v>
      </c>
      <c r="J19" s="200">
        <v>2.3381399999999997</v>
      </c>
      <c r="K19" s="178">
        <v>4.4064100000000002</v>
      </c>
      <c r="L19" s="181">
        <v>7.1863599999999996</v>
      </c>
      <c r="M19" s="200">
        <v>9.5556000000000001</v>
      </c>
      <c r="N19" s="272">
        <v>67.551150000000007</v>
      </c>
      <c r="O19" s="273">
        <v>6.9047428489598134E-2</v>
      </c>
      <c r="P19" s="121"/>
      <c r="U19" s="149"/>
    </row>
    <row r="20" spans="1:21" x14ac:dyDescent="0.2">
      <c r="A20" s="267" t="s">
        <v>35</v>
      </c>
      <c r="B20" s="268">
        <v>0</v>
      </c>
      <c r="C20" s="181">
        <v>0</v>
      </c>
      <c r="D20" s="200">
        <v>0</v>
      </c>
      <c r="E20" s="178">
        <v>0</v>
      </c>
      <c r="F20" s="181">
        <v>0</v>
      </c>
      <c r="G20" s="200">
        <v>0</v>
      </c>
      <c r="H20" s="178">
        <v>0</v>
      </c>
      <c r="I20" s="181">
        <v>0</v>
      </c>
      <c r="J20" s="200">
        <v>0</v>
      </c>
      <c r="K20" s="178">
        <v>0</v>
      </c>
      <c r="L20" s="181">
        <v>0</v>
      </c>
      <c r="M20" s="200">
        <v>0</v>
      </c>
      <c r="N20" s="272">
        <v>0</v>
      </c>
      <c r="O20" s="273">
        <v>0</v>
      </c>
      <c r="P20" s="121"/>
      <c r="U20" s="149"/>
    </row>
    <row r="21" spans="1:21" x14ac:dyDescent="0.2">
      <c r="A21" s="267" t="s">
        <v>34</v>
      </c>
      <c r="B21" s="268">
        <v>86.869</v>
      </c>
      <c r="C21" s="181">
        <v>65.91</v>
      </c>
      <c r="D21" s="200">
        <v>66.480999999999995</v>
      </c>
      <c r="E21" s="178">
        <v>86.478999999999999</v>
      </c>
      <c r="F21" s="181">
        <v>134.11500000000001</v>
      </c>
      <c r="G21" s="200">
        <v>98.152000000000001</v>
      </c>
      <c r="H21" s="178">
        <v>98.608999999999995</v>
      </c>
      <c r="I21" s="181">
        <v>99.617000000000004</v>
      </c>
      <c r="J21" s="200">
        <v>104.062</v>
      </c>
      <c r="K21" s="178">
        <v>61.526000000000003</v>
      </c>
      <c r="L21" s="181">
        <v>93.213999999999999</v>
      </c>
      <c r="M21" s="200">
        <v>59.430999999999997</v>
      </c>
      <c r="N21" s="272">
        <v>1054.4649999999999</v>
      </c>
      <c r="O21" s="273">
        <v>0.37362464413369162</v>
      </c>
      <c r="P21" s="121"/>
      <c r="U21" s="149"/>
    </row>
    <row r="22" spans="1:21" x14ac:dyDescent="0.2">
      <c r="A22" s="267" t="s">
        <v>33</v>
      </c>
      <c r="B22" s="268">
        <v>0</v>
      </c>
      <c r="C22" s="181">
        <v>0</v>
      </c>
      <c r="D22" s="200">
        <v>0</v>
      </c>
      <c r="E22" s="178">
        <v>0</v>
      </c>
      <c r="F22" s="181">
        <v>0</v>
      </c>
      <c r="G22" s="200">
        <v>0</v>
      </c>
      <c r="H22" s="178">
        <v>0</v>
      </c>
      <c r="I22" s="181">
        <v>0</v>
      </c>
      <c r="J22" s="200">
        <v>0</v>
      </c>
      <c r="K22" s="178">
        <v>0</v>
      </c>
      <c r="L22" s="181">
        <v>0</v>
      </c>
      <c r="M22" s="200">
        <v>0</v>
      </c>
      <c r="N22" s="272">
        <v>0</v>
      </c>
      <c r="O22" s="273">
        <v>0</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3.0658000000000001E-2</v>
      </c>
      <c r="C24" s="181">
        <v>3.0112E-2</v>
      </c>
      <c r="D24" s="200">
        <v>2.2986999999999997E-2</v>
      </c>
      <c r="E24" s="178">
        <v>1.2944000000000001E-2</v>
      </c>
      <c r="F24" s="181">
        <v>0</v>
      </c>
      <c r="G24" s="200">
        <v>0</v>
      </c>
      <c r="H24" s="178">
        <v>0</v>
      </c>
      <c r="I24" s="181">
        <v>0</v>
      </c>
      <c r="J24" s="200">
        <v>0</v>
      </c>
      <c r="K24" s="178">
        <v>0</v>
      </c>
      <c r="L24" s="181">
        <v>0</v>
      </c>
      <c r="M24" s="200">
        <v>0</v>
      </c>
      <c r="N24" s="272">
        <v>9.6700999999999995E-2</v>
      </c>
      <c r="O24" s="273">
        <v>1.0061022435265375E-3</v>
      </c>
      <c r="P24" s="121"/>
      <c r="U24" s="149"/>
    </row>
    <row r="25" spans="1:21" x14ac:dyDescent="0.2">
      <c r="A25" s="267" t="s">
        <v>31</v>
      </c>
      <c r="B25" s="268">
        <v>729.99667500000021</v>
      </c>
      <c r="C25" s="213">
        <v>542.55962100000011</v>
      </c>
      <c r="D25" s="231">
        <v>417.86423400000007</v>
      </c>
      <c r="E25" s="212">
        <v>242.85468700000007</v>
      </c>
      <c r="F25" s="213">
        <v>173.61388860000008</v>
      </c>
      <c r="G25" s="231">
        <v>62.026440999999991</v>
      </c>
      <c r="H25" s="212">
        <v>57.649753999999994</v>
      </c>
      <c r="I25" s="213">
        <v>52.856379000000011</v>
      </c>
      <c r="J25" s="231">
        <v>89.629334000000014</v>
      </c>
      <c r="K25" s="212">
        <v>281.22002100000014</v>
      </c>
      <c r="L25" s="213">
        <v>399.08625799999993</v>
      </c>
      <c r="M25" s="231">
        <v>610.12251799999979</v>
      </c>
      <c r="N25" s="272">
        <v>3659.4798105999998</v>
      </c>
      <c r="O25" s="273">
        <v>0.16517988460402025</v>
      </c>
      <c r="P25" s="121"/>
      <c r="U25" s="118"/>
    </row>
    <row r="26" spans="1:21" ht="13.5" customHeight="1" x14ac:dyDescent="0.2">
      <c r="A26" s="220" t="s">
        <v>175</v>
      </c>
      <c r="B26" s="206">
        <v>861.83879399999989</v>
      </c>
      <c r="C26" s="205">
        <v>642.92912999999999</v>
      </c>
      <c r="D26" s="174">
        <v>506.497299</v>
      </c>
      <c r="E26" s="206">
        <v>327.79656399999999</v>
      </c>
      <c r="F26" s="205">
        <v>286.56744259999999</v>
      </c>
      <c r="G26" s="174">
        <v>118.65632599999998</v>
      </c>
      <c r="H26" s="206">
        <v>115.076218</v>
      </c>
      <c r="I26" s="205">
        <v>108.904977</v>
      </c>
      <c r="J26" s="174">
        <v>162.10855599999999</v>
      </c>
      <c r="K26" s="206">
        <v>339.83015599999999</v>
      </c>
      <c r="L26" s="205">
        <v>496.61298799999997</v>
      </c>
      <c r="M26" s="174">
        <v>703.32265300000006</v>
      </c>
      <c r="N26" s="269">
        <v>4670.1411036</v>
      </c>
      <c r="O26" s="271">
        <v>5.86692081865638E-2</v>
      </c>
      <c r="P26" s="11"/>
      <c r="U26" s="94"/>
    </row>
    <row r="27" spans="1:21" ht="12.75" customHeight="1" x14ac:dyDescent="0.2">
      <c r="A27" s="267" t="s">
        <v>26</v>
      </c>
      <c r="B27" s="268">
        <v>86.670769000000007</v>
      </c>
      <c r="C27" s="213">
        <v>62.762653</v>
      </c>
      <c r="D27" s="231">
        <v>46.749154999999995</v>
      </c>
      <c r="E27" s="212">
        <v>29.084482000000001</v>
      </c>
      <c r="F27" s="213">
        <v>24.282042999999998</v>
      </c>
      <c r="G27" s="231">
        <v>14.3019</v>
      </c>
      <c r="H27" s="212">
        <v>14.113200000000001</v>
      </c>
      <c r="I27" s="213">
        <v>10.062200000000001</v>
      </c>
      <c r="J27" s="231">
        <v>12.165065999999999</v>
      </c>
      <c r="K27" s="212">
        <v>24.678336000000002</v>
      </c>
      <c r="L27" s="213">
        <v>40.014311999999997</v>
      </c>
      <c r="M27" s="231">
        <v>57.258262999999999</v>
      </c>
      <c r="N27" s="272">
        <v>422.14237900000006</v>
      </c>
      <c r="O27" s="273">
        <v>1.8947994619003979E-2</v>
      </c>
      <c r="P27" s="121"/>
      <c r="U27" s="94"/>
    </row>
    <row r="28" spans="1:21" ht="12.75" customHeight="1" x14ac:dyDescent="0.2">
      <c r="A28" s="267" t="s">
        <v>0</v>
      </c>
      <c r="B28" s="268">
        <v>0.77140999999999993</v>
      </c>
      <c r="C28" s="181">
        <v>0.57904999999999995</v>
      </c>
      <c r="D28" s="200">
        <v>0.46354000000000001</v>
      </c>
      <c r="E28" s="178">
        <v>0.32306000000000001</v>
      </c>
      <c r="F28" s="181">
        <v>0.28539999999999999</v>
      </c>
      <c r="G28" s="200">
        <v>0.15308000000000002</v>
      </c>
      <c r="H28" s="178">
        <v>0.14646999999999999</v>
      </c>
      <c r="I28" s="181">
        <v>0.15292</v>
      </c>
      <c r="J28" s="200">
        <v>0.17661000000000002</v>
      </c>
      <c r="K28" s="178">
        <v>0.32242000000000004</v>
      </c>
      <c r="L28" s="181">
        <v>0.45306000000000002</v>
      </c>
      <c r="M28" s="200">
        <v>0.61959000000000009</v>
      </c>
      <c r="N28" s="272">
        <v>4.4466099999999997</v>
      </c>
      <c r="O28" s="273">
        <v>2.3102538562130462E-3</v>
      </c>
      <c r="P28" s="121"/>
      <c r="U28" s="94"/>
    </row>
    <row r="29" spans="1:21" ht="12.75" customHeight="1" x14ac:dyDescent="0.2">
      <c r="A29" s="267" t="s">
        <v>1</v>
      </c>
      <c r="B29" s="268">
        <v>0.18459999999999999</v>
      </c>
      <c r="C29" s="181">
        <v>0.1492</v>
      </c>
      <c r="D29" s="200">
        <v>8.8999999999999996E-2</v>
      </c>
      <c r="E29" s="178">
        <v>0.04</v>
      </c>
      <c r="F29" s="181">
        <v>3.5999999999999997E-2</v>
      </c>
      <c r="G29" s="200">
        <v>3.0000000000000001E-3</v>
      </c>
      <c r="H29" s="178">
        <v>3.0000000000000001E-3</v>
      </c>
      <c r="I29" s="181">
        <v>3.0000000000000001E-3</v>
      </c>
      <c r="J29" s="200">
        <v>3.0000000000000001E-3</v>
      </c>
      <c r="K29" s="178">
        <v>3.4000000000000002E-2</v>
      </c>
      <c r="L29" s="181">
        <v>6.3E-2</v>
      </c>
      <c r="M29" s="200">
        <v>8.7999999999999995E-2</v>
      </c>
      <c r="N29" s="272">
        <v>0.69579999999999986</v>
      </c>
      <c r="O29" s="273">
        <v>1.0074184058814712E-3</v>
      </c>
      <c r="P29" s="121"/>
      <c r="U29" s="94"/>
    </row>
    <row r="30" spans="1:21" ht="12.75" customHeight="1" x14ac:dyDescent="0.2">
      <c r="A30" s="267" t="s">
        <v>2</v>
      </c>
      <c r="B30" s="268">
        <v>0.126</v>
      </c>
      <c r="C30" s="181">
        <v>9.4E-2</v>
      </c>
      <c r="D30" s="200">
        <v>9.1999999999999998E-2</v>
      </c>
      <c r="E30" s="178">
        <v>5.3999999999999999E-2</v>
      </c>
      <c r="F30" s="181">
        <v>5.5E-2</v>
      </c>
      <c r="G30" s="200">
        <v>4.2000000000000003E-2</v>
      </c>
      <c r="H30" s="178">
        <v>4.5999999999999999E-2</v>
      </c>
      <c r="I30" s="181">
        <v>3.2000000000000001E-2</v>
      </c>
      <c r="J30" s="200">
        <v>2.5999999999999999E-2</v>
      </c>
      <c r="K30" s="178">
        <v>3.1E-2</v>
      </c>
      <c r="L30" s="181">
        <v>5.8000000000000003E-2</v>
      </c>
      <c r="M30" s="200">
        <v>0.108</v>
      </c>
      <c r="N30" s="272">
        <v>0.76400000000000012</v>
      </c>
      <c r="O30" s="273">
        <v>1.8994173109781068E-3</v>
      </c>
      <c r="P30" s="121"/>
    </row>
    <row r="31" spans="1:21" x14ac:dyDescent="0.2">
      <c r="A31" s="267" t="s">
        <v>6</v>
      </c>
      <c r="B31" s="268">
        <v>2.863</v>
      </c>
      <c r="C31" s="181">
        <v>2.9534000000000002</v>
      </c>
      <c r="D31" s="200">
        <v>2.4209999999999998</v>
      </c>
      <c r="E31" s="178">
        <v>1.7889999999999999</v>
      </c>
      <c r="F31" s="181">
        <v>2.0067936</v>
      </c>
      <c r="G31" s="200">
        <v>0.69500299999999993</v>
      </c>
      <c r="H31" s="178">
        <v>0.80799600000000005</v>
      </c>
      <c r="I31" s="181">
        <v>0.97899199999999997</v>
      </c>
      <c r="J31" s="200">
        <v>1.4340079999999999</v>
      </c>
      <c r="K31" s="178">
        <v>2.283004</v>
      </c>
      <c r="L31" s="181">
        <v>2.525992</v>
      </c>
      <c r="M31" s="200">
        <v>5.1702199999999996</v>
      </c>
      <c r="N31" s="272">
        <v>25.928408599999997</v>
      </c>
      <c r="O31" s="273">
        <v>8.2672345126405075E-2</v>
      </c>
      <c r="P31" s="121"/>
    </row>
    <row r="32" spans="1:21" x14ac:dyDescent="0.2">
      <c r="A32" s="267" t="s">
        <v>25</v>
      </c>
      <c r="B32" s="268">
        <v>482.89833999999991</v>
      </c>
      <c r="C32" s="181">
        <v>363.68750599999993</v>
      </c>
      <c r="D32" s="200">
        <v>292.95061300000003</v>
      </c>
      <c r="E32" s="178">
        <v>194.44912400000001</v>
      </c>
      <c r="F32" s="181">
        <v>172.88368700000004</v>
      </c>
      <c r="G32" s="200">
        <v>77.773871999999997</v>
      </c>
      <c r="H32" s="178">
        <v>76.037764999999993</v>
      </c>
      <c r="I32" s="181">
        <v>73.708426000000003</v>
      </c>
      <c r="J32" s="200">
        <v>104.31023099999999</v>
      </c>
      <c r="K32" s="178">
        <v>207.63193500000003</v>
      </c>
      <c r="L32" s="181">
        <v>297.43724099999997</v>
      </c>
      <c r="M32" s="200">
        <v>418.4338810000001</v>
      </c>
      <c r="N32" s="272">
        <v>2762.2026209999999</v>
      </c>
      <c r="O32" s="273">
        <v>8.2068314094226005E-2</v>
      </c>
      <c r="P32" s="121"/>
    </row>
    <row r="33" spans="1:16" x14ac:dyDescent="0.2">
      <c r="A33" s="267" t="s">
        <v>5</v>
      </c>
      <c r="B33" s="268">
        <v>146.31354899999999</v>
      </c>
      <c r="C33" s="181">
        <v>107.54001100000001</v>
      </c>
      <c r="D33" s="200">
        <v>83.566169999999985</v>
      </c>
      <c r="E33" s="178">
        <v>53.269108000000003</v>
      </c>
      <c r="F33" s="181">
        <v>45.783483999999994</v>
      </c>
      <c r="G33" s="200">
        <v>15.346459999999999</v>
      </c>
      <c r="H33" s="178">
        <v>13.965629</v>
      </c>
      <c r="I33" s="181">
        <v>13.795031</v>
      </c>
      <c r="J33" s="200">
        <v>22.712035</v>
      </c>
      <c r="K33" s="178">
        <v>58.739241000000007</v>
      </c>
      <c r="L33" s="181">
        <v>85.112211000000002</v>
      </c>
      <c r="M33" s="200">
        <v>118.68674800000002</v>
      </c>
      <c r="N33" s="272">
        <v>764.82967699999995</v>
      </c>
      <c r="O33" s="273">
        <v>4.1174151861432369E-2</v>
      </c>
      <c r="P33" s="121"/>
    </row>
    <row r="34" spans="1:16" x14ac:dyDescent="0.2">
      <c r="A34" s="267" t="s">
        <v>3</v>
      </c>
      <c r="B34" s="268">
        <v>142.01112599999999</v>
      </c>
      <c r="C34" s="213">
        <v>105.16331</v>
      </c>
      <c r="D34" s="231">
        <v>80.165820999999994</v>
      </c>
      <c r="E34" s="212">
        <v>48.787790000000001</v>
      </c>
      <c r="F34" s="213">
        <v>41.235034999999996</v>
      </c>
      <c r="G34" s="231">
        <v>10.341011</v>
      </c>
      <c r="H34" s="212">
        <v>9.9561580000000003</v>
      </c>
      <c r="I34" s="213">
        <v>10.172408000000001</v>
      </c>
      <c r="J34" s="231">
        <v>21.281606</v>
      </c>
      <c r="K34" s="212">
        <v>46.110219999999991</v>
      </c>
      <c r="L34" s="213">
        <v>70.94917199999999</v>
      </c>
      <c r="M34" s="231">
        <v>102.95795099999998</v>
      </c>
      <c r="N34" s="272">
        <v>689.13160799999991</v>
      </c>
      <c r="O34" s="273">
        <v>0.39196878029444177</v>
      </c>
      <c r="P34" s="121"/>
    </row>
    <row r="35" spans="1:16" ht="18" customHeight="1" x14ac:dyDescent="0.2">
      <c r="A35" s="87" t="s">
        <v>184</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179</v>
      </c>
      <c r="N39" s="136">
        <f>O7</f>
        <v>4.6297403868968454E-2</v>
      </c>
    </row>
    <row r="40" spans="1:16" x14ac:dyDescent="0.2">
      <c r="B40" s="140"/>
      <c r="C40" s="140"/>
      <c r="D40" s="140"/>
      <c r="M40" s="129" t="s">
        <v>63</v>
      </c>
      <c r="N40" s="136">
        <f>O8</f>
        <v>4.7564543843559202E-2</v>
      </c>
    </row>
    <row r="41" spans="1:16" x14ac:dyDescent="0.2">
      <c r="B41" s="94"/>
      <c r="C41" s="94"/>
      <c r="D41" s="94"/>
      <c r="M41" s="129" t="s">
        <v>126</v>
      </c>
      <c r="N41" s="136">
        <f>O9</f>
        <v>6.1414121443445061E-2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{863E4D9F-0E73-4BFA-B242-ADA87C734717}</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863E4D9F-0E73-4BFA-B242-ADA87C734717}">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dimension ref="A1:U41"/>
  <sheetViews>
    <sheetView showGridLines="0"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272</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2914.0929999999998</v>
      </c>
      <c r="C7" s="205">
        <v>2914.0929999999998</v>
      </c>
      <c r="D7" s="174">
        <v>2914.0929999999998</v>
      </c>
      <c r="E7" s="206">
        <v>2913.1929999999998</v>
      </c>
      <c r="F7" s="205">
        <v>2913.1929999999998</v>
      </c>
      <c r="G7" s="174">
        <v>2912.9229999999998</v>
      </c>
      <c r="H7" s="206">
        <v>2913.1929999999998</v>
      </c>
      <c r="I7" s="205">
        <v>2913.7009999999996</v>
      </c>
      <c r="J7" s="174">
        <v>2913.95</v>
      </c>
      <c r="K7" s="206">
        <v>2914.95</v>
      </c>
      <c r="L7" s="205">
        <v>2916.95</v>
      </c>
      <c r="M7" s="174">
        <v>2914.95</v>
      </c>
      <c r="N7" s="269">
        <v>2914.95</v>
      </c>
      <c r="O7" s="270">
        <v>7.04973812687891E-2</v>
      </c>
      <c r="P7" s="131"/>
      <c r="U7" s="64"/>
    </row>
    <row r="8" spans="1:21" x14ac:dyDescent="0.2">
      <c r="A8" s="266" t="s">
        <v>173</v>
      </c>
      <c r="B8" s="206">
        <v>1702.5168379999993</v>
      </c>
      <c r="C8" s="205">
        <v>1483.1194449999998</v>
      </c>
      <c r="D8" s="174">
        <v>1400.7962709999999</v>
      </c>
      <c r="E8" s="206">
        <v>1318.1006310000005</v>
      </c>
      <c r="F8" s="205">
        <v>1289.3717699999997</v>
      </c>
      <c r="G8" s="174">
        <v>1112.585947</v>
      </c>
      <c r="H8" s="206">
        <v>421.17315400000001</v>
      </c>
      <c r="I8" s="205">
        <v>848.06399099999999</v>
      </c>
      <c r="J8" s="174">
        <v>1103.63141</v>
      </c>
      <c r="K8" s="206">
        <v>1337.9411560000001</v>
      </c>
      <c r="L8" s="205">
        <v>1475.0141859999997</v>
      </c>
      <c r="M8" s="174">
        <v>1594.8282860000002</v>
      </c>
      <c r="N8" s="269">
        <v>15087.143085000002</v>
      </c>
      <c r="O8" s="270">
        <v>9.3331281156917786E-2</v>
      </c>
      <c r="P8" s="131"/>
      <c r="U8" s="64"/>
    </row>
    <row r="9" spans="1:21" x14ac:dyDescent="0.2">
      <c r="A9" s="266" t="s">
        <v>174</v>
      </c>
      <c r="B9" s="206">
        <v>526.5890740000001</v>
      </c>
      <c r="C9" s="205">
        <v>423.13976899999989</v>
      </c>
      <c r="D9" s="174">
        <v>375.51798599999995</v>
      </c>
      <c r="E9" s="206">
        <v>279.53911300000004</v>
      </c>
      <c r="F9" s="205">
        <v>254.26693299999999</v>
      </c>
      <c r="G9" s="174">
        <v>99.332346000000015</v>
      </c>
      <c r="H9" s="206">
        <v>93.802017000000006</v>
      </c>
      <c r="I9" s="205">
        <v>110.00192300000002</v>
      </c>
      <c r="J9" s="174">
        <v>175.97145700000002</v>
      </c>
      <c r="K9" s="206">
        <v>270.80007599999999</v>
      </c>
      <c r="L9" s="205">
        <v>366.70448599999997</v>
      </c>
      <c r="M9" s="174">
        <v>439.21533399999998</v>
      </c>
      <c r="N9" s="269">
        <v>3414.8805139999999</v>
      </c>
      <c r="O9" s="271">
        <v>3.9007816879168496E-2</v>
      </c>
      <c r="P9" s="121"/>
      <c r="U9" s="124"/>
    </row>
    <row r="10" spans="1:21" x14ac:dyDescent="0.2">
      <c r="A10" s="267" t="s">
        <v>41</v>
      </c>
      <c r="B10" s="268">
        <v>31.052197</v>
      </c>
      <c r="C10" s="213">
        <v>28.352007999999998</v>
      </c>
      <c r="D10" s="231">
        <v>30.804300999999995</v>
      </c>
      <c r="E10" s="212">
        <v>21.248849999999997</v>
      </c>
      <c r="F10" s="213">
        <v>27.985285000000001</v>
      </c>
      <c r="G10" s="231">
        <v>11.392657</v>
      </c>
      <c r="H10" s="212">
        <v>12.387632</v>
      </c>
      <c r="I10" s="213">
        <v>9.5708449999999985</v>
      </c>
      <c r="J10" s="231">
        <v>18.716991</v>
      </c>
      <c r="K10" s="212">
        <v>31.842146000000003</v>
      </c>
      <c r="L10" s="213">
        <v>38.401510000000002</v>
      </c>
      <c r="M10" s="231">
        <v>45.836211000000006</v>
      </c>
      <c r="N10" s="272">
        <v>307.59063300000003</v>
      </c>
      <c r="O10" s="273">
        <v>4.7387585433126655E-2</v>
      </c>
      <c r="P10" s="121"/>
      <c r="U10" s="149"/>
    </row>
    <row r="11" spans="1:21" x14ac:dyDescent="0.2">
      <c r="A11" s="267" t="s">
        <v>40</v>
      </c>
      <c r="B11" s="268">
        <v>0.92100000000000004</v>
      </c>
      <c r="C11" s="181">
        <v>0.375</v>
      </c>
      <c r="D11" s="200">
        <v>0.83499999999999996</v>
      </c>
      <c r="E11" s="178">
        <v>0.51300000000000001</v>
      </c>
      <c r="F11" s="181">
        <v>0.51800000000000002</v>
      </c>
      <c r="G11" s="200">
        <v>0.14899999999999999</v>
      </c>
      <c r="H11" s="178">
        <v>0.17100000000000001</v>
      </c>
      <c r="I11" s="181">
        <v>0.11</v>
      </c>
      <c r="J11" s="200">
        <v>0.42499999999999999</v>
      </c>
      <c r="K11" s="178">
        <v>0.622</v>
      </c>
      <c r="L11" s="181">
        <v>0.59499999999999997</v>
      </c>
      <c r="M11" s="200">
        <v>0.76</v>
      </c>
      <c r="N11" s="272">
        <v>5.9939999999999989</v>
      </c>
      <c r="O11" s="273">
        <v>1.1144379519602276E-2</v>
      </c>
      <c r="P11" s="121"/>
      <c r="U11" s="149"/>
    </row>
    <row r="12" spans="1:21" x14ac:dyDescent="0.2">
      <c r="A12" s="267" t="s">
        <v>39</v>
      </c>
      <c r="B12" s="268">
        <v>0</v>
      </c>
      <c r="C12" s="181">
        <v>0</v>
      </c>
      <c r="D12" s="200">
        <v>0</v>
      </c>
      <c r="E12" s="178">
        <v>0</v>
      </c>
      <c r="F12" s="181">
        <v>0</v>
      </c>
      <c r="G12" s="200">
        <v>0</v>
      </c>
      <c r="H12" s="178">
        <v>0</v>
      </c>
      <c r="I12" s="181">
        <v>0</v>
      </c>
      <c r="J12" s="200">
        <v>0</v>
      </c>
      <c r="K12" s="178">
        <v>0</v>
      </c>
      <c r="L12" s="181">
        <v>0</v>
      </c>
      <c r="M12" s="200">
        <v>0</v>
      </c>
      <c r="N12" s="272">
        <v>0</v>
      </c>
      <c r="O12" s="273">
        <v>0</v>
      </c>
      <c r="P12" s="121"/>
      <c r="U12" s="149"/>
    </row>
    <row r="13" spans="1:21" x14ac:dyDescent="0.2">
      <c r="A13" s="267" t="s">
        <v>64</v>
      </c>
      <c r="B13" s="268">
        <v>0</v>
      </c>
      <c r="C13" s="181">
        <v>0</v>
      </c>
      <c r="D13" s="200">
        <v>0</v>
      </c>
      <c r="E13" s="178">
        <v>0</v>
      </c>
      <c r="F13" s="181">
        <v>0</v>
      </c>
      <c r="G13" s="200">
        <v>5.45E-3</v>
      </c>
      <c r="H13" s="178">
        <v>8.378E-3</v>
      </c>
      <c r="I13" s="181">
        <v>8.378E-3</v>
      </c>
      <c r="J13" s="200">
        <v>4.9169999999999995E-3</v>
      </c>
      <c r="K13" s="178">
        <v>0</v>
      </c>
      <c r="L13" s="181">
        <v>0</v>
      </c>
      <c r="M13" s="200">
        <v>0</v>
      </c>
      <c r="N13" s="272">
        <v>2.7123000000000001E-2</v>
      </c>
      <c r="O13" s="273">
        <v>2.0184875089015349E-3</v>
      </c>
      <c r="P13" s="121"/>
      <c r="U13" s="149"/>
    </row>
    <row r="14" spans="1:21" x14ac:dyDescent="0.2">
      <c r="A14" s="267" t="s">
        <v>65</v>
      </c>
      <c r="B14" s="268">
        <v>0.66000999999999999</v>
      </c>
      <c r="C14" s="181">
        <v>0.51527999999999996</v>
      </c>
      <c r="D14" s="200">
        <v>0.66642000000000012</v>
      </c>
      <c r="E14" s="178">
        <v>0.40285000000000004</v>
      </c>
      <c r="F14" s="181">
        <v>0.49945000000000001</v>
      </c>
      <c r="G14" s="200">
        <v>0.30687999999999999</v>
      </c>
      <c r="H14" s="178">
        <v>0.34531000000000001</v>
      </c>
      <c r="I14" s="181">
        <v>0.37863999999999998</v>
      </c>
      <c r="J14" s="200">
        <v>0.44189999999999996</v>
      </c>
      <c r="K14" s="178">
        <v>0.56545000000000001</v>
      </c>
      <c r="L14" s="181">
        <v>0.52312999999999998</v>
      </c>
      <c r="M14" s="200">
        <v>0.54453999999999991</v>
      </c>
      <c r="N14" s="272">
        <v>5.8498599999999996</v>
      </c>
      <c r="O14" s="273">
        <v>6.744417908015618E-2</v>
      </c>
      <c r="P14" s="121"/>
      <c r="U14" s="149"/>
    </row>
    <row r="15" spans="1:21" x14ac:dyDescent="0.2">
      <c r="A15" s="267" t="s">
        <v>66</v>
      </c>
      <c r="B15" s="268">
        <v>0</v>
      </c>
      <c r="C15" s="181">
        <v>0</v>
      </c>
      <c r="D15" s="200">
        <v>5.9800000000000001E-3</v>
      </c>
      <c r="E15" s="178">
        <v>2.1445999999999996E-2</v>
      </c>
      <c r="F15" s="181">
        <v>1.3698999999999999E-2</v>
      </c>
      <c r="G15" s="200">
        <v>2.2468000000000002E-2</v>
      </c>
      <c r="H15" s="178">
        <v>2.2292000000000003E-2</v>
      </c>
      <c r="I15" s="181">
        <v>2.1576000000000001E-2</v>
      </c>
      <c r="J15" s="200">
        <v>1.9216E-2</v>
      </c>
      <c r="K15" s="178">
        <v>9.9509999999999998E-3</v>
      </c>
      <c r="L15" s="181">
        <v>3.2320000000000001E-3</v>
      </c>
      <c r="M15" s="200">
        <v>2.895E-3</v>
      </c>
      <c r="N15" s="272">
        <v>0.14275500000000002</v>
      </c>
      <c r="O15" s="273">
        <v>0.30954626768580262</v>
      </c>
      <c r="P15" s="121"/>
      <c r="U15" s="149"/>
    </row>
    <row r="16" spans="1:21" x14ac:dyDescent="0.2">
      <c r="A16" s="267" t="s">
        <v>38</v>
      </c>
      <c r="B16" s="268">
        <v>341.713505</v>
      </c>
      <c r="C16" s="181">
        <v>268.78338199999996</v>
      </c>
      <c r="D16" s="200">
        <v>240.042158</v>
      </c>
      <c r="E16" s="178">
        <v>174.98860000000002</v>
      </c>
      <c r="F16" s="181">
        <v>145.56480199999999</v>
      </c>
      <c r="G16" s="200">
        <v>52.310008000000003</v>
      </c>
      <c r="H16" s="178">
        <v>48.116775000000011</v>
      </c>
      <c r="I16" s="181">
        <v>84.521230000000017</v>
      </c>
      <c r="J16" s="200">
        <v>123.38551000000001</v>
      </c>
      <c r="K16" s="178">
        <v>160.44321199999999</v>
      </c>
      <c r="L16" s="181">
        <v>213.82843299999999</v>
      </c>
      <c r="M16" s="200">
        <v>252.94696499999998</v>
      </c>
      <c r="N16" s="272">
        <v>2106.6445799999997</v>
      </c>
      <c r="O16" s="273">
        <v>5.2488620728017202E-2</v>
      </c>
      <c r="P16" s="121"/>
      <c r="U16" s="149"/>
    </row>
    <row r="17" spans="1:21" x14ac:dyDescent="0.2">
      <c r="A17" s="267" t="s">
        <v>77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0</v>
      </c>
      <c r="C19" s="181">
        <v>0</v>
      </c>
      <c r="D19" s="200">
        <v>0</v>
      </c>
      <c r="E19" s="178">
        <v>0</v>
      </c>
      <c r="F19" s="181">
        <v>7.740000000000001E-2</v>
      </c>
      <c r="G19" s="200">
        <v>4.3580000000000001E-2</v>
      </c>
      <c r="H19" s="178">
        <v>4.4429999999999997E-2</v>
      </c>
      <c r="I19" s="181">
        <v>4.8619999999999997E-2</v>
      </c>
      <c r="J19" s="200">
        <v>5.8599999999999999E-2</v>
      </c>
      <c r="K19" s="178">
        <v>0</v>
      </c>
      <c r="L19" s="181">
        <v>0</v>
      </c>
      <c r="M19" s="200">
        <v>0</v>
      </c>
      <c r="N19" s="272">
        <v>0.27262999999999998</v>
      </c>
      <c r="O19" s="273">
        <v>2.7866883730505156E-4</v>
      </c>
      <c r="P19" s="121"/>
      <c r="U19" s="149"/>
    </row>
    <row r="20" spans="1:21" x14ac:dyDescent="0.2">
      <c r="A20" s="267" t="s">
        <v>35</v>
      </c>
      <c r="B20" s="268">
        <v>0</v>
      </c>
      <c r="C20" s="181">
        <v>0</v>
      </c>
      <c r="D20" s="200">
        <v>0</v>
      </c>
      <c r="E20" s="178">
        <v>0</v>
      </c>
      <c r="F20" s="181">
        <v>0</v>
      </c>
      <c r="G20" s="200">
        <v>0</v>
      </c>
      <c r="H20" s="178">
        <v>0</v>
      </c>
      <c r="I20" s="181">
        <v>0</v>
      </c>
      <c r="J20" s="200">
        <v>0</v>
      </c>
      <c r="K20" s="178">
        <v>0</v>
      </c>
      <c r="L20" s="181">
        <v>0</v>
      </c>
      <c r="M20" s="200">
        <v>0</v>
      </c>
      <c r="N20" s="272">
        <v>0</v>
      </c>
      <c r="O20" s="273">
        <v>0</v>
      </c>
      <c r="P20" s="121"/>
      <c r="U20" s="149"/>
    </row>
    <row r="21" spans="1:21" x14ac:dyDescent="0.2">
      <c r="A21" s="267" t="s">
        <v>34</v>
      </c>
      <c r="B21" s="268">
        <v>0</v>
      </c>
      <c r="C21" s="181">
        <v>0</v>
      </c>
      <c r="D21" s="200">
        <v>0</v>
      </c>
      <c r="E21" s="178">
        <v>0</v>
      </c>
      <c r="F21" s="181">
        <v>0</v>
      </c>
      <c r="G21" s="200">
        <v>0</v>
      </c>
      <c r="H21" s="178">
        <v>0</v>
      </c>
      <c r="I21" s="181">
        <v>0</v>
      </c>
      <c r="J21" s="200">
        <v>0</v>
      </c>
      <c r="K21" s="178">
        <v>0</v>
      </c>
      <c r="L21" s="181">
        <v>0</v>
      </c>
      <c r="M21" s="200">
        <v>0</v>
      </c>
      <c r="N21" s="272">
        <v>0</v>
      </c>
      <c r="O21" s="273">
        <v>0</v>
      </c>
      <c r="P21" s="121"/>
      <c r="U21" s="149"/>
    </row>
    <row r="22" spans="1:21" x14ac:dyDescent="0.2">
      <c r="A22" s="267" t="s">
        <v>33</v>
      </c>
      <c r="B22" s="268">
        <v>44.879339999999999</v>
      </c>
      <c r="C22" s="181">
        <v>38.641399999999997</v>
      </c>
      <c r="D22" s="200">
        <v>32.67839</v>
      </c>
      <c r="E22" s="178">
        <v>30.992329999999999</v>
      </c>
      <c r="F22" s="181">
        <v>37.65157</v>
      </c>
      <c r="G22" s="200">
        <v>23.3294</v>
      </c>
      <c r="H22" s="178">
        <v>1.17906</v>
      </c>
      <c r="I22" s="181">
        <v>2.4374700000000002</v>
      </c>
      <c r="J22" s="200">
        <v>5.0133199999999993</v>
      </c>
      <c r="K22" s="178">
        <v>30.029040000000002</v>
      </c>
      <c r="L22" s="181">
        <v>48.375449999999994</v>
      </c>
      <c r="M22" s="200">
        <v>57.526100000000007</v>
      </c>
      <c r="N22" s="272">
        <v>352.73286999999993</v>
      </c>
      <c r="O22" s="273">
        <v>8.9565487808585781E-2</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0</v>
      </c>
      <c r="C24" s="181">
        <v>0</v>
      </c>
      <c r="D24" s="200">
        <v>0</v>
      </c>
      <c r="E24" s="178">
        <v>0</v>
      </c>
      <c r="F24" s="181">
        <v>0</v>
      </c>
      <c r="G24" s="200">
        <v>0</v>
      </c>
      <c r="H24" s="178">
        <v>0</v>
      </c>
      <c r="I24" s="181">
        <v>0</v>
      </c>
      <c r="J24" s="200">
        <v>0</v>
      </c>
      <c r="K24" s="178">
        <v>0</v>
      </c>
      <c r="L24" s="181">
        <v>0</v>
      </c>
      <c r="M24" s="200">
        <v>0</v>
      </c>
      <c r="N24" s="272">
        <v>0</v>
      </c>
      <c r="O24" s="273">
        <v>0</v>
      </c>
      <c r="P24" s="121"/>
      <c r="U24" s="149"/>
    </row>
    <row r="25" spans="1:21" x14ac:dyDescent="0.2">
      <c r="A25" s="267" t="s">
        <v>31</v>
      </c>
      <c r="B25" s="268">
        <v>107.36302200000002</v>
      </c>
      <c r="C25" s="213">
        <v>86.472698999999992</v>
      </c>
      <c r="D25" s="231">
        <v>70.485737</v>
      </c>
      <c r="E25" s="212">
        <v>51.372036999999999</v>
      </c>
      <c r="F25" s="213">
        <v>41.956726999999994</v>
      </c>
      <c r="G25" s="231">
        <v>11.772902999999999</v>
      </c>
      <c r="H25" s="212">
        <v>31.527139999999999</v>
      </c>
      <c r="I25" s="213">
        <v>12.905164000000001</v>
      </c>
      <c r="J25" s="231">
        <v>27.906002999999998</v>
      </c>
      <c r="K25" s="212">
        <v>47.288277000000001</v>
      </c>
      <c r="L25" s="213">
        <v>64.97773100000002</v>
      </c>
      <c r="M25" s="231">
        <v>81.598623000000003</v>
      </c>
      <c r="N25" s="272">
        <v>635.62606299999993</v>
      </c>
      <c r="O25" s="273">
        <v>2.8690591333098064E-2</v>
      </c>
      <c r="P25" s="121"/>
      <c r="U25" s="118"/>
    </row>
    <row r="26" spans="1:21" ht="13.5" customHeight="1" x14ac:dyDescent="0.2">
      <c r="A26" s="220" t="s">
        <v>175</v>
      </c>
      <c r="B26" s="206">
        <v>469.380402</v>
      </c>
      <c r="C26" s="205">
        <v>379.16383700000006</v>
      </c>
      <c r="D26" s="174">
        <v>337.72013000000004</v>
      </c>
      <c r="E26" s="206">
        <v>241.67919200000003</v>
      </c>
      <c r="F26" s="205">
        <v>215.69410999999999</v>
      </c>
      <c r="G26" s="174">
        <v>75.257839000000004</v>
      </c>
      <c r="H26" s="206">
        <v>70.446466000000001</v>
      </c>
      <c r="I26" s="205">
        <v>82.378528000000017</v>
      </c>
      <c r="J26" s="174">
        <v>150.31297600000002</v>
      </c>
      <c r="K26" s="206">
        <v>260.03902000000005</v>
      </c>
      <c r="L26" s="205">
        <v>356.28475900000001</v>
      </c>
      <c r="M26" s="174">
        <v>421.29619300000002</v>
      </c>
      <c r="N26" s="269">
        <v>3059.6534520000005</v>
      </c>
      <c r="O26" s="271">
        <v>3.8437263751142862E-2</v>
      </c>
      <c r="P26" s="11"/>
      <c r="U26" s="94"/>
    </row>
    <row r="27" spans="1:21" ht="12.75" customHeight="1" x14ac:dyDescent="0.2">
      <c r="A27" s="267" t="s">
        <v>26</v>
      </c>
      <c r="B27" s="268">
        <v>31.627091999999998</v>
      </c>
      <c r="C27" s="213">
        <v>26.502323000000001</v>
      </c>
      <c r="D27" s="231">
        <v>23.404150999999999</v>
      </c>
      <c r="E27" s="212">
        <v>16.816922999999999</v>
      </c>
      <c r="F27" s="213">
        <v>14.608338000000002</v>
      </c>
      <c r="G27" s="231">
        <v>5.9843260000000003</v>
      </c>
      <c r="H27" s="212">
        <v>4.9104239999999999</v>
      </c>
      <c r="I27" s="213">
        <v>4.7013099999999994</v>
      </c>
      <c r="J27" s="231">
        <v>8.7290550000000007</v>
      </c>
      <c r="K27" s="212">
        <v>14.891680000000001</v>
      </c>
      <c r="L27" s="213">
        <v>20.940360000000002</v>
      </c>
      <c r="M27" s="231">
        <v>21.876785999999999</v>
      </c>
      <c r="N27" s="272">
        <v>194.99276800000001</v>
      </c>
      <c r="O27" s="273">
        <v>8.7523122591032041E-3</v>
      </c>
      <c r="P27" s="121"/>
      <c r="U27" s="94"/>
    </row>
    <row r="28" spans="1:21" ht="12.75" customHeight="1" x14ac:dyDescent="0.2">
      <c r="A28" s="267" t="s">
        <v>0</v>
      </c>
      <c r="B28" s="268">
        <v>21.038040000000002</v>
      </c>
      <c r="C28" s="181">
        <v>16.343669999999999</v>
      </c>
      <c r="D28" s="200">
        <v>15.145990000000001</v>
      </c>
      <c r="E28" s="178">
        <v>11.343969999999999</v>
      </c>
      <c r="F28" s="181">
        <v>9.6828399999999988</v>
      </c>
      <c r="G28" s="200">
        <v>4.43438</v>
      </c>
      <c r="H28" s="178">
        <v>0.53315999999999997</v>
      </c>
      <c r="I28" s="181">
        <v>11.93722</v>
      </c>
      <c r="J28" s="200">
        <v>18.186530000000005</v>
      </c>
      <c r="K28" s="178">
        <v>26.056290000000004</v>
      </c>
      <c r="L28" s="181">
        <v>37.182020000000009</v>
      </c>
      <c r="M28" s="200">
        <v>39.38073</v>
      </c>
      <c r="N28" s="272">
        <v>211.26484000000002</v>
      </c>
      <c r="O28" s="273">
        <v>0.10976348528254834</v>
      </c>
      <c r="P28" s="121"/>
      <c r="U28" s="94"/>
    </row>
    <row r="29" spans="1:21" ht="12.75" customHeight="1" x14ac:dyDescent="0.2">
      <c r="A29" s="267" t="s">
        <v>1</v>
      </c>
      <c r="B29" s="268">
        <v>2.6598459999999999</v>
      </c>
      <c r="C29" s="181">
        <v>2.3448580000000003</v>
      </c>
      <c r="D29" s="200">
        <v>2.070735</v>
      </c>
      <c r="E29" s="178">
        <v>1.4229540000000001</v>
      </c>
      <c r="F29" s="181">
        <v>1.1441079999999999</v>
      </c>
      <c r="G29" s="200">
        <v>0.33187</v>
      </c>
      <c r="H29" s="178">
        <v>0.34260799999999997</v>
      </c>
      <c r="I29" s="181">
        <v>0.34170299999999998</v>
      </c>
      <c r="J29" s="200">
        <v>0.72535099999999997</v>
      </c>
      <c r="K29" s="178">
        <v>1.4358759999999999</v>
      </c>
      <c r="L29" s="181">
        <v>2.0241470000000001</v>
      </c>
      <c r="M29" s="200">
        <v>2.3377730000000003</v>
      </c>
      <c r="N29" s="272">
        <v>17.181829</v>
      </c>
      <c r="O29" s="273">
        <v>2.4876819174055816E-2</v>
      </c>
      <c r="P29" s="121"/>
      <c r="U29" s="94"/>
    </row>
    <row r="30" spans="1:21" ht="12.75" customHeight="1" x14ac:dyDescent="0.2">
      <c r="A30" s="267" t="s">
        <v>2</v>
      </c>
      <c r="B30" s="268">
        <v>3.4143100000000004</v>
      </c>
      <c r="C30" s="181">
        <v>2.8078499999999997</v>
      </c>
      <c r="D30" s="200">
        <v>2.4666600000000001</v>
      </c>
      <c r="E30" s="178">
        <v>1.6118200000000003</v>
      </c>
      <c r="F30" s="181">
        <v>1.2249000000000001</v>
      </c>
      <c r="G30" s="200">
        <v>0.37757999999999997</v>
      </c>
      <c r="H30" s="178">
        <v>0.27964</v>
      </c>
      <c r="I30" s="181">
        <v>0.26021000000000005</v>
      </c>
      <c r="J30" s="200">
        <v>0.75202999999999998</v>
      </c>
      <c r="K30" s="178">
        <v>1.3230900000000001</v>
      </c>
      <c r="L30" s="181">
        <v>2.0287500000000001</v>
      </c>
      <c r="M30" s="200">
        <v>2.4013</v>
      </c>
      <c r="N30" s="272">
        <v>18.948139999999999</v>
      </c>
      <c r="O30" s="273">
        <v>4.7107886291671071E-2</v>
      </c>
      <c r="P30" s="121"/>
    </row>
    <row r="31" spans="1:21" x14ac:dyDescent="0.2">
      <c r="A31" s="267" t="s">
        <v>6</v>
      </c>
      <c r="B31" s="268">
        <v>0.91615999999999997</v>
      </c>
      <c r="C31" s="181">
        <v>0.35880000000000001</v>
      </c>
      <c r="D31" s="200">
        <v>0.83953999999999995</v>
      </c>
      <c r="E31" s="178">
        <v>0.48161000000000004</v>
      </c>
      <c r="F31" s="181">
        <v>0.53007000000000004</v>
      </c>
      <c r="G31" s="200">
        <v>0.14244999999999999</v>
      </c>
      <c r="H31" s="178">
        <v>0.17729</v>
      </c>
      <c r="I31" s="181">
        <v>0.11604</v>
      </c>
      <c r="J31" s="200">
        <v>0.38354000000000005</v>
      </c>
      <c r="K31" s="178">
        <v>0.62936000000000003</v>
      </c>
      <c r="L31" s="181">
        <v>0.62222</v>
      </c>
      <c r="M31" s="200">
        <v>0.77439000000000002</v>
      </c>
      <c r="N31" s="272">
        <v>5.9714700000000001</v>
      </c>
      <c r="O31" s="273">
        <v>1.9039943267168898E-2</v>
      </c>
      <c r="P31" s="121"/>
    </row>
    <row r="32" spans="1:21" x14ac:dyDescent="0.2">
      <c r="A32" s="267" t="s">
        <v>25</v>
      </c>
      <c r="B32" s="268">
        <v>262.49054583795322</v>
      </c>
      <c r="C32" s="181">
        <v>209.9760617530668</v>
      </c>
      <c r="D32" s="200">
        <v>188.06751471590962</v>
      </c>
      <c r="E32" s="178">
        <v>134.85683217394563</v>
      </c>
      <c r="F32" s="181">
        <v>122.31542639719834</v>
      </c>
      <c r="G32" s="200">
        <v>42.424263237039142</v>
      </c>
      <c r="H32" s="178">
        <v>42.729769071439037</v>
      </c>
      <c r="I32" s="181">
        <v>43.522006912886987</v>
      </c>
      <c r="J32" s="200">
        <v>80.998381202447575</v>
      </c>
      <c r="K32" s="178">
        <v>135.56418664159528</v>
      </c>
      <c r="L32" s="181">
        <v>189.60597888951617</v>
      </c>
      <c r="M32" s="200">
        <v>225.58189222776451</v>
      </c>
      <c r="N32" s="272">
        <v>1678.132859060762</v>
      </c>
      <c r="O32" s="273">
        <v>4.9859316446300671E-2</v>
      </c>
      <c r="P32" s="121"/>
    </row>
    <row r="33" spans="1:16" x14ac:dyDescent="0.2">
      <c r="A33" s="267" t="s">
        <v>5</v>
      </c>
      <c r="B33" s="268">
        <v>120.23057816204678</v>
      </c>
      <c r="C33" s="181">
        <v>98.864864246933209</v>
      </c>
      <c r="D33" s="200">
        <v>86.191279284090385</v>
      </c>
      <c r="E33" s="178">
        <v>61.800082826054386</v>
      </c>
      <c r="F33" s="181">
        <v>54.945197602801642</v>
      </c>
      <c r="G33" s="200">
        <v>17.711199762960856</v>
      </c>
      <c r="H33" s="178">
        <v>17.700684928560968</v>
      </c>
      <c r="I33" s="181">
        <v>17.821568087113015</v>
      </c>
      <c r="J33" s="200">
        <v>33.545098797552427</v>
      </c>
      <c r="K33" s="178">
        <v>61.388977358404738</v>
      </c>
      <c r="L33" s="181">
        <v>86.280063110483781</v>
      </c>
      <c r="M33" s="200">
        <v>107.75058177223549</v>
      </c>
      <c r="N33" s="272">
        <v>764.23017593923771</v>
      </c>
      <c r="O33" s="273">
        <v>4.1141878077530919E-2</v>
      </c>
      <c r="P33" s="121"/>
    </row>
    <row r="34" spans="1:16" x14ac:dyDescent="0.2">
      <c r="A34" s="267" t="s">
        <v>3</v>
      </c>
      <c r="B34" s="268">
        <v>27.003829999999997</v>
      </c>
      <c r="C34" s="213">
        <v>21.965409999999999</v>
      </c>
      <c r="D34" s="231">
        <v>19.534260000000003</v>
      </c>
      <c r="E34" s="212">
        <v>13.345000000000001</v>
      </c>
      <c r="F34" s="213">
        <v>11.243229999999999</v>
      </c>
      <c r="G34" s="231">
        <v>3.8517700000000006</v>
      </c>
      <c r="H34" s="212">
        <v>3.7728900000000003</v>
      </c>
      <c r="I34" s="213">
        <v>3.6784699999999999</v>
      </c>
      <c r="J34" s="231">
        <v>6.9929899999999998</v>
      </c>
      <c r="K34" s="212">
        <v>18.749560000000002</v>
      </c>
      <c r="L34" s="213">
        <v>17.601220000000001</v>
      </c>
      <c r="M34" s="231">
        <v>21.192739999999997</v>
      </c>
      <c r="N34" s="272">
        <v>168.93137000000002</v>
      </c>
      <c r="O34" s="273">
        <v>9.6085888796395277E-2</v>
      </c>
      <c r="P34" s="121"/>
    </row>
    <row r="35" spans="1:16" ht="18" customHeight="1" x14ac:dyDescent="0.2">
      <c r="A35" s="87" t="s">
        <v>184</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179</v>
      </c>
      <c r="N39" s="136">
        <f>O7</f>
        <v>7.04973812687891E-2</v>
      </c>
    </row>
    <row r="40" spans="1:16" x14ac:dyDescent="0.2">
      <c r="B40" s="140"/>
      <c r="C40" s="140"/>
      <c r="D40" s="140"/>
      <c r="M40" s="129" t="s">
        <v>63</v>
      </c>
      <c r="N40" s="136">
        <f>O8</f>
        <v>9.3331281156917786E-2</v>
      </c>
    </row>
    <row r="41" spans="1:16" x14ac:dyDescent="0.2">
      <c r="B41" s="94"/>
      <c r="C41" s="94"/>
      <c r="D41" s="94"/>
      <c r="M41" s="129" t="s">
        <v>126</v>
      </c>
      <c r="N41" s="136">
        <f>O9</f>
        <v>3.9007816879168496E-2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{AEA8BA17-C5E5-493C-920B-4FEF140B35FD}</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A8BA17-C5E5-493C-920B-4FEF140B35F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dimension ref="A1:U41"/>
  <sheetViews>
    <sheetView showGridLines="0"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273</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603.94900000000052</v>
      </c>
      <c r="C7" s="205">
        <v>604.13900000000058</v>
      </c>
      <c r="D7" s="174">
        <v>604.85300000000063</v>
      </c>
      <c r="E7" s="206">
        <v>604.99000000000058</v>
      </c>
      <c r="F7" s="205">
        <v>605.07800000000066</v>
      </c>
      <c r="G7" s="174">
        <v>604.96300000000065</v>
      </c>
      <c r="H7" s="206">
        <v>603.14500000000055</v>
      </c>
      <c r="I7" s="205">
        <v>605.64500000000055</v>
      </c>
      <c r="J7" s="174">
        <v>605.69000000000051</v>
      </c>
      <c r="K7" s="206">
        <v>608.29500000000053</v>
      </c>
      <c r="L7" s="205">
        <v>608.33800000000053</v>
      </c>
      <c r="M7" s="174">
        <v>607.52600000000052</v>
      </c>
      <c r="N7" s="269">
        <v>607.52600000000052</v>
      </c>
      <c r="O7" s="270">
        <v>1.4692873652276164E-2</v>
      </c>
      <c r="P7" s="131"/>
      <c r="U7" s="64"/>
    </row>
    <row r="8" spans="1:21" x14ac:dyDescent="0.2">
      <c r="A8" s="266" t="s">
        <v>173</v>
      </c>
      <c r="B8" s="206">
        <v>486.86208512526088</v>
      </c>
      <c r="C8" s="205">
        <v>387.15393139259334</v>
      </c>
      <c r="D8" s="174">
        <v>344.46606975913943</v>
      </c>
      <c r="E8" s="206">
        <v>261.66254520000018</v>
      </c>
      <c r="F8" s="205">
        <v>251.076132</v>
      </c>
      <c r="G8" s="174">
        <v>141.02011820000004</v>
      </c>
      <c r="H8" s="206">
        <v>130.19838039999996</v>
      </c>
      <c r="I8" s="205">
        <v>140.02677620000006</v>
      </c>
      <c r="J8" s="174">
        <v>173.40004839999995</v>
      </c>
      <c r="K8" s="206">
        <v>261.54874440000003</v>
      </c>
      <c r="L8" s="205">
        <v>344.66729280000015</v>
      </c>
      <c r="M8" s="174">
        <v>405.54817440000011</v>
      </c>
      <c r="N8" s="269">
        <v>3327.6302982769939</v>
      </c>
      <c r="O8" s="270">
        <v>2.0585209353754085E-2</v>
      </c>
      <c r="P8" s="131"/>
      <c r="U8" s="64"/>
    </row>
    <row r="9" spans="1:21" x14ac:dyDescent="0.2">
      <c r="A9" s="266" t="s">
        <v>174</v>
      </c>
      <c r="B9" s="206">
        <v>248.30264279999997</v>
      </c>
      <c r="C9" s="205">
        <v>186.0134956</v>
      </c>
      <c r="D9" s="174">
        <v>157.613811</v>
      </c>
      <c r="E9" s="206">
        <v>108.5838358</v>
      </c>
      <c r="F9" s="205">
        <v>94.338965999999999</v>
      </c>
      <c r="G9" s="174">
        <v>36.152093399999998</v>
      </c>
      <c r="H9" s="206">
        <v>33.690284999999996</v>
      </c>
      <c r="I9" s="205">
        <v>33.960108999999996</v>
      </c>
      <c r="J9" s="174">
        <v>51.474708999999997</v>
      </c>
      <c r="K9" s="206">
        <v>107.924964</v>
      </c>
      <c r="L9" s="205">
        <v>161.742683</v>
      </c>
      <c r="M9" s="174">
        <v>201.97952419999996</v>
      </c>
      <c r="N9" s="269">
        <v>1421.7771187999999</v>
      </c>
      <c r="O9" s="271">
        <v>1.6240808797195354E-2</v>
      </c>
      <c r="P9" s="121"/>
      <c r="U9" s="124"/>
    </row>
    <row r="10" spans="1:21" x14ac:dyDescent="0.2">
      <c r="A10" s="267" t="s">
        <v>41</v>
      </c>
      <c r="B10" s="268">
        <v>99.148200000000003</v>
      </c>
      <c r="C10" s="213">
        <v>71.85333</v>
      </c>
      <c r="D10" s="231">
        <v>59.820010000000003</v>
      </c>
      <c r="E10" s="212">
        <v>40.124212</v>
      </c>
      <c r="F10" s="213">
        <v>31.904133999999999</v>
      </c>
      <c r="G10" s="231">
        <v>9.2264500000000016</v>
      </c>
      <c r="H10" s="212">
        <v>9.22776</v>
      </c>
      <c r="I10" s="213">
        <v>8.6299599999999987</v>
      </c>
      <c r="J10" s="231">
        <v>15.443680000000001</v>
      </c>
      <c r="K10" s="212">
        <v>39.896770000000004</v>
      </c>
      <c r="L10" s="213">
        <v>63.832250000000002</v>
      </c>
      <c r="M10" s="231">
        <v>79.201530000000005</v>
      </c>
      <c r="N10" s="272">
        <v>528.30828599999995</v>
      </c>
      <c r="O10" s="273">
        <v>8.139147084447694E-2</v>
      </c>
      <c r="P10" s="121"/>
      <c r="U10" s="149"/>
    </row>
    <row r="11" spans="1:21" x14ac:dyDescent="0.2">
      <c r="A11" s="267" t="s">
        <v>40</v>
      </c>
      <c r="B11" s="268">
        <v>6.7892159999999997</v>
      </c>
      <c r="C11" s="181">
        <v>6.1426790000000002</v>
      </c>
      <c r="D11" s="200">
        <v>5.8615770000000005</v>
      </c>
      <c r="E11" s="178">
        <v>5.1693340000000001</v>
      </c>
      <c r="F11" s="181">
        <v>4.7063500000000005</v>
      </c>
      <c r="G11" s="200">
        <v>3.1052020000000002</v>
      </c>
      <c r="H11" s="178">
        <v>2.5671720000000002</v>
      </c>
      <c r="I11" s="181">
        <v>2.6973760000000002</v>
      </c>
      <c r="J11" s="200">
        <v>2.4666589999999999</v>
      </c>
      <c r="K11" s="178">
        <v>3.9360699999999995</v>
      </c>
      <c r="L11" s="181">
        <v>4.6266759999999998</v>
      </c>
      <c r="M11" s="200">
        <v>5.4892110000000001</v>
      </c>
      <c r="N11" s="272">
        <v>53.557521999999992</v>
      </c>
      <c r="O11" s="273">
        <v>9.9577135685259971E-2</v>
      </c>
      <c r="P11" s="121"/>
      <c r="U11" s="149"/>
    </row>
    <row r="12" spans="1:21" x14ac:dyDescent="0.2">
      <c r="A12" s="267" t="s">
        <v>39</v>
      </c>
      <c r="B12" s="268">
        <v>0</v>
      </c>
      <c r="C12" s="181">
        <v>0</v>
      </c>
      <c r="D12" s="200">
        <v>0</v>
      </c>
      <c r="E12" s="178">
        <v>0</v>
      </c>
      <c r="F12" s="181">
        <v>0</v>
      </c>
      <c r="G12" s="200">
        <v>0</v>
      </c>
      <c r="H12" s="178">
        <v>0</v>
      </c>
      <c r="I12" s="181">
        <v>0</v>
      </c>
      <c r="J12" s="200">
        <v>0</v>
      </c>
      <c r="K12" s="178">
        <v>0</v>
      </c>
      <c r="L12" s="181">
        <v>0</v>
      </c>
      <c r="M12" s="200">
        <v>0</v>
      </c>
      <c r="N12" s="272">
        <v>0</v>
      </c>
      <c r="O12" s="273">
        <v>0</v>
      </c>
      <c r="P12" s="121"/>
      <c r="U12" s="149"/>
    </row>
    <row r="13" spans="1:21" x14ac:dyDescent="0.2">
      <c r="A13" s="267" t="s">
        <v>64</v>
      </c>
      <c r="B13" s="268">
        <v>0.01</v>
      </c>
      <c r="C13" s="181">
        <v>1.4999999999999999E-2</v>
      </c>
      <c r="D13" s="200">
        <v>5.0000000000000001E-3</v>
      </c>
      <c r="E13" s="178">
        <v>7.0000000000000001E-3</v>
      </c>
      <c r="F13" s="181">
        <v>1E-3</v>
      </c>
      <c r="G13" s="200">
        <v>0</v>
      </c>
      <c r="H13" s="178">
        <v>4.0000000000000001E-3</v>
      </c>
      <c r="I13" s="181">
        <v>0.01</v>
      </c>
      <c r="J13" s="200">
        <v>8.9999999999999993E-3</v>
      </c>
      <c r="K13" s="178">
        <v>0</v>
      </c>
      <c r="L13" s="181">
        <v>0</v>
      </c>
      <c r="M13" s="200">
        <v>2E-3</v>
      </c>
      <c r="N13" s="272">
        <v>6.3000000000000014E-2</v>
      </c>
      <c r="O13" s="273">
        <v>4.6884457125243055E-3</v>
      </c>
      <c r="P13" s="121"/>
      <c r="U13" s="149"/>
    </row>
    <row r="14" spans="1:21" x14ac:dyDescent="0.2">
      <c r="A14" s="267" t="s">
        <v>65</v>
      </c>
      <c r="B14" s="268">
        <v>0</v>
      </c>
      <c r="C14" s="181">
        <v>0</v>
      </c>
      <c r="D14" s="200">
        <v>0</v>
      </c>
      <c r="E14" s="178">
        <v>0</v>
      </c>
      <c r="F14" s="181">
        <v>0</v>
      </c>
      <c r="G14" s="200">
        <v>0</v>
      </c>
      <c r="H14" s="178">
        <v>0</v>
      </c>
      <c r="I14" s="181">
        <v>0</v>
      </c>
      <c r="J14" s="200">
        <v>0</v>
      </c>
      <c r="K14" s="178">
        <v>0</v>
      </c>
      <c r="L14" s="181">
        <v>0</v>
      </c>
      <c r="M14" s="200">
        <v>0</v>
      </c>
      <c r="N14" s="272">
        <v>0</v>
      </c>
      <c r="O14" s="273">
        <v>0</v>
      </c>
      <c r="P14" s="121"/>
      <c r="U14" s="149"/>
    </row>
    <row r="15" spans="1:21" x14ac:dyDescent="0.2">
      <c r="A15" s="267" t="s">
        <v>66</v>
      </c>
      <c r="B15" s="268">
        <v>4.2000000000000006E-3</v>
      </c>
      <c r="C15" s="181">
        <v>9.300000000000001E-3</v>
      </c>
      <c r="D15" s="200">
        <v>1.3099999999999999E-2</v>
      </c>
      <c r="E15" s="178">
        <v>1.8699999999999998E-2</v>
      </c>
      <c r="F15" s="181">
        <v>1.7000000000000001E-2</v>
      </c>
      <c r="G15" s="200">
        <v>2.5999999999999999E-2</v>
      </c>
      <c r="H15" s="178">
        <v>2.3800000000000002E-2</v>
      </c>
      <c r="I15" s="181">
        <v>2.1299999999999999E-2</v>
      </c>
      <c r="J15" s="200">
        <v>1.5599999999999999E-2</v>
      </c>
      <c r="K15" s="178">
        <v>1.04E-2</v>
      </c>
      <c r="L15" s="181">
        <v>2.8E-3</v>
      </c>
      <c r="M15" s="200">
        <v>3.7000000000000002E-3</v>
      </c>
      <c r="N15" s="272">
        <v>0.16589999999999999</v>
      </c>
      <c r="O15" s="273">
        <v>0.35973328996584808</v>
      </c>
      <c r="P15" s="121"/>
      <c r="U15" s="149"/>
    </row>
    <row r="16" spans="1:21" x14ac:dyDescent="0.2">
      <c r="A16" s="267" t="s">
        <v>38</v>
      </c>
      <c r="B16" s="268">
        <v>48.241622999999997</v>
      </c>
      <c r="C16" s="181">
        <v>36.941334000000005</v>
      </c>
      <c r="D16" s="200">
        <v>31.382998000000001</v>
      </c>
      <c r="E16" s="178">
        <v>19.087613000000001</v>
      </c>
      <c r="F16" s="181">
        <v>16.775393000000001</v>
      </c>
      <c r="G16" s="200">
        <v>4.4761499999999996</v>
      </c>
      <c r="H16" s="178">
        <v>0.52200000000000002</v>
      </c>
      <c r="I16" s="181">
        <v>0.40100000000000002</v>
      </c>
      <c r="J16" s="200">
        <v>0.82899999999999996</v>
      </c>
      <c r="K16" s="178">
        <v>21.593015000000001</v>
      </c>
      <c r="L16" s="181">
        <v>31.632874000000001</v>
      </c>
      <c r="M16" s="200">
        <v>41.929127999999999</v>
      </c>
      <c r="N16" s="272">
        <v>253.81212800000003</v>
      </c>
      <c r="O16" s="273">
        <v>6.3239184479628547E-3</v>
      </c>
      <c r="P16" s="121"/>
      <c r="U16" s="149"/>
    </row>
    <row r="17" spans="1:21" x14ac:dyDescent="0.2">
      <c r="A17" s="267" t="s">
        <v>77</v>
      </c>
      <c r="B17" s="268">
        <v>6.4954900000000002</v>
      </c>
      <c r="C17" s="181">
        <v>5.6664599999999998</v>
      </c>
      <c r="D17" s="200">
        <v>5.1498500000000007</v>
      </c>
      <c r="E17" s="178">
        <v>3.7171699999999999</v>
      </c>
      <c r="F17" s="181">
        <v>1.9486300000000001</v>
      </c>
      <c r="G17" s="200">
        <v>1.4128399999999999</v>
      </c>
      <c r="H17" s="178">
        <v>1.4116600000000001</v>
      </c>
      <c r="I17" s="181">
        <v>1.4117</v>
      </c>
      <c r="J17" s="200">
        <v>1.6695199999999999</v>
      </c>
      <c r="K17" s="178">
        <v>3.4772800000000004</v>
      </c>
      <c r="L17" s="181">
        <v>5.0119300000000004</v>
      </c>
      <c r="M17" s="200">
        <v>5.7998000000000003</v>
      </c>
      <c r="N17" s="272">
        <v>43.172330000000002</v>
      </c>
      <c r="O17" s="273">
        <v>0.18449836674124837</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0.70254799999999995</v>
      </c>
      <c r="C19" s="181">
        <v>1.1903820000000001</v>
      </c>
      <c r="D19" s="200">
        <v>2.1505510000000001</v>
      </c>
      <c r="E19" s="178">
        <v>2.1334609999999996</v>
      </c>
      <c r="F19" s="181">
        <v>2.196348</v>
      </c>
      <c r="G19" s="200">
        <v>0.97421500000000005</v>
      </c>
      <c r="H19" s="178">
        <v>1.8015160000000001</v>
      </c>
      <c r="I19" s="181">
        <v>2.1934749999999998</v>
      </c>
      <c r="J19" s="200">
        <v>2.2717959999999997</v>
      </c>
      <c r="K19" s="178">
        <v>2.0431379999999999</v>
      </c>
      <c r="L19" s="181">
        <v>2.2253249999999998</v>
      </c>
      <c r="M19" s="200">
        <v>1.484065</v>
      </c>
      <c r="N19" s="272">
        <v>21.366819999999997</v>
      </c>
      <c r="O19" s="273">
        <v>2.1840101552676967E-2</v>
      </c>
      <c r="P19" s="121"/>
      <c r="U19" s="149"/>
    </row>
    <row r="20" spans="1:21" x14ac:dyDescent="0.2">
      <c r="A20" s="267" t="s">
        <v>35</v>
      </c>
      <c r="B20" s="268">
        <v>0</v>
      </c>
      <c r="C20" s="181">
        <v>0</v>
      </c>
      <c r="D20" s="200">
        <v>0</v>
      </c>
      <c r="E20" s="178">
        <v>0</v>
      </c>
      <c r="F20" s="181">
        <v>0</v>
      </c>
      <c r="G20" s="200">
        <v>0</v>
      </c>
      <c r="H20" s="178">
        <v>0</v>
      </c>
      <c r="I20" s="181">
        <v>0</v>
      </c>
      <c r="J20" s="200">
        <v>0</v>
      </c>
      <c r="K20" s="178">
        <v>0</v>
      </c>
      <c r="L20" s="181">
        <v>0</v>
      </c>
      <c r="M20" s="200">
        <v>0</v>
      </c>
      <c r="N20" s="272">
        <v>0</v>
      </c>
      <c r="O20" s="273">
        <v>0</v>
      </c>
      <c r="P20" s="121"/>
      <c r="U20" s="149"/>
    </row>
    <row r="21" spans="1:21" x14ac:dyDescent="0.2">
      <c r="A21" s="267" t="s">
        <v>34</v>
      </c>
      <c r="B21" s="268">
        <v>0.94699999999999995</v>
      </c>
      <c r="C21" s="181">
        <v>0.72499999999999998</v>
      </c>
      <c r="D21" s="200">
        <v>0.61899999999999999</v>
      </c>
      <c r="E21" s="178">
        <v>0.93400000000000005</v>
      </c>
      <c r="F21" s="181">
        <v>0.19700000000000001</v>
      </c>
      <c r="G21" s="200">
        <v>0.16800000000000001</v>
      </c>
      <c r="H21" s="178">
        <v>0.1</v>
      </c>
      <c r="I21" s="181">
        <v>0.12</v>
      </c>
      <c r="J21" s="200">
        <v>0.11600000000000001</v>
      </c>
      <c r="K21" s="178">
        <v>1</v>
      </c>
      <c r="L21" s="181">
        <v>0.8</v>
      </c>
      <c r="M21" s="200">
        <v>0.73199999999999998</v>
      </c>
      <c r="N21" s="272">
        <v>6.4580000000000002</v>
      </c>
      <c r="O21" s="273">
        <v>2.2882390139221127E-3</v>
      </c>
      <c r="P21" s="121"/>
      <c r="U21" s="149"/>
    </row>
    <row r="22" spans="1:21" x14ac:dyDescent="0.2">
      <c r="A22" s="267" t="s">
        <v>33</v>
      </c>
      <c r="B22" s="268">
        <v>0</v>
      </c>
      <c r="C22" s="181">
        <v>0</v>
      </c>
      <c r="D22" s="200">
        <v>0</v>
      </c>
      <c r="E22" s="178">
        <v>0</v>
      </c>
      <c r="F22" s="181">
        <v>0</v>
      </c>
      <c r="G22" s="200">
        <v>0</v>
      </c>
      <c r="H22" s="178">
        <v>0</v>
      </c>
      <c r="I22" s="181">
        <v>0</v>
      </c>
      <c r="J22" s="200">
        <v>0</v>
      </c>
      <c r="K22" s="178">
        <v>0</v>
      </c>
      <c r="L22" s="181">
        <v>0</v>
      </c>
      <c r="M22" s="200">
        <v>0</v>
      </c>
      <c r="N22" s="272">
        <v>0</v>
      </c>
      <c r="O22" s="273">
        <v>0</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0.03</v>
      </c>
      <c r="C24" s="181">
        <v>2.4E-2</v>
      </c>
      <c r="D24" s="200">
        <v>0.02</v>
      </c>
      <c r="E24" s="178">
        <v>1.2999999999999999E-2</v>
      </c>
      <c r="F24" s="181">
        <v>4.0000000000000001E-3</v>
      </c>
      <c r="G24" s="200">
        <v>0</v>
      </c>
      <c r="H24" s="178">
        <v>0</v>
      </c>
      <c r="I24" s="181">
        <v>0</v>
      </c>
      <c r="J24" s="200">
        <v>0</v>
      </c>
      <c r="K24" s="178">
        <v>1.9E-2</v>
      </c>
      <c r="L24" s="181">
        <v>1.9E-2</v>
      </c>
      <c r="M24" s="200">
        <v>1.9E-2</v>
      </c>
      <c r="N24" s="272">
        <v>0.14799999999999999</v>
      </c>
      <c r="O24" s="273">
        <v>1.5398303227673711E-3</v>
      </c>
      <c r="P24" s="121"/>
      <c r="U24" s="149"/>
    </row>
    <row r="25" spans="1:21" x14ac:dyDescent="0.2">
      <c r="A25" s="267" t="s">
        <v>31</v>
      </c>
      <c r="B25" s="268">
        <v>85.934365799999966</v>
      </c>
      <c r="C25" s="213">
        <v>63.446010599999994</v>
      </c>
      <c r="D25" s="231">
        <v>52.591724999999997</v>
      </c>
      <c r="E25" s="212">
        <v>37.379345800000003</v>
      </c>
      <c r="F25" s="213">
        <v>36.589110999999995</v>
      </c>
      <c r="G25" s="231">
        <v>16.7632364</v>
      </c>
      <c r="H25" s="212">
        <v>18.032377</v>
      </c>
      <c r="I25" s="213">
        <v>18.475297999999999</v>
      </c>
      <c r="J25" s="231">
        <v>28.653454</v>
      </c>
      <c r="K25" s="212">
        <v>35.949291000000002</v>
      </c>
      <c r="L25" s="213">
        <v>53.591828</v>
      </c>
      <c r="M25" s="231">
        <v>67.319090199999991</v>
      </c>
      <c r="N25" s="272">
        <v>514.72513279999998</v>
      </c>
      <c r="O25" s="273">
        <v>2.3233421808317875E-2</v>
      </c>
      <c r="P25" s="121"/>
      <c r="U25" s="118"/>
    </row>
    <row r="26" spans="1:21" ht="13.5" customHeight="1" x14ac:dyDescent="0.2">
      <c r="A26" s="220" t="s">
        <v>175</v>
      </c>
      <c r="B26" s="206">
        <v>235.92203699999996</v>
      </c>
      <c r="C26" s="205">
        <v>178.676391</v>
      </c>
      <c r="D26" s="174">
        <v>148.04177300000001</v>
      </c>
      <c r="E26" s="206">
        <v>100.38891099999999</v>
      </c>
      <c r="F26" s="205">
        <v>86.005094</v>
      </c>
      <c r="G26" s="174">
        <v>31.005548000000001</v>
      </c>
      <c r="H26" s="206">
        <v>26.843733000000004</v>
      </c>
      <c r="I26" s="205">
        <v>27.086093999999996</v>
      </c>
      <c r="J26" s="174">
        <v>44.492852999999997</v>
      </c>
      <c r="K26" s="206">
        <v>99.756762000000023</v>
      </c>
      <c r="L26" s="205">
        <v>146.680104</v>
      </c>
      <c r="M26" s="174">
        <v>193.802817</v>
      </c>
      <c r="N26" s="269">
        <v>1318.7021169999998</v>
      </c>
      <c r="O26" s="271">
        <v>1.6566353633019039E-2</v>
      </c>
      <c r="P26" s="11"/>
      <c r="U26" s="94"/>
    </row>
    <row r="27" spans="1:21" ht="12.75" customHeight="1" x14ac:dyDescent="0.2">
      <c r="A27" s="267" t="s">
        <v>26</v>
      </c>
      <c r="B27" s="268">
        <v>19.880274</v>
      </c>
      <c r="C27" s="213">
        <v>14.947405999999999</v>
      </c>
      <c r="D27" s="231">
        <v>11.405749999999999</v>
      </c>
      <c r="E27" s="212">
        <v>6.9482129999999991</v>
      </c>
      <c r="F27" s="213">
        <v>4.8146650000000006</v>
      </c>
      <c r="G27" s="231">
        <v>1.245306</v>
      </c>
      <c r="H27" s="212">
        <v>0.92764400000000002</v>
      </c>
      <c r="I27" s="213">
        <v>0.86018600000000001</v>
      </c>
      <c r="J27" s="231">
        <v>1.6252519999999999</v>
      </c>
      <c r="K27" s="212">
        <v>6.1482320000000001</v>
      </c>
      <c r="L27" s="213">
        <v>9.4834599999999991</v>
      </c>
      <c r="M27" s="231">
        <v>13.366967000000001</v>
      </c>
      <c r="N27" s="272">
        <v>91.653354999999991</v>
      </c>
      <c r="O27" s="273">
        <v>4.1138899190068315E-3</v>
      </c>
      <c r="P27" s="121"/>
      <c r="U27" s="94"/>
    </row>
    <row r="28" spans="1:21" ht="12.75" customHeight="1" x14ac:dyDescent="0.2">
      <c r="A28" s="267" t="s">
        <v>0</v>
      </c>
      <c r="B28" s="268">
        <v>6.4954900000000002</v>
      </c>
      <c r="C28" s="181">
        <v>5.6664599999999998</v>
      </c>
      <c r="D28" s="200">
        <v>5.1498500000000007</v>
      </c>
      <c r="E28" s="178">
        <v>3.7171699999999999</v>
      </c>
      <c r="F28" s="181">
        <v>1.9486300000000001</v>
      </c>
      <c r="G28" s="200">
        <v>1.4128399999999999</v>
      </c>
      <c r="H28" s="178">
        <v>1.4116600000000001</v>
      </c>
      <c r="I28" s="181">
        <v>1.4117</v>
      </c>
      <c r="J28" s="200">
        <v>1.6695199999999999</v>
      </c>
      <c r="K28" s="178">
        <v>3.4772800000000004</v>
      </c>
      <c r="L28" s="181">
        <v>5.0119300000000004</v>
      </c>
      <c r="M28" s="200">
        <v>5.7998000000000003</v>
      </c>
      <c r="N28" s="272">
        <v>43.172330000000002</v>
      </c>
      <c r="O28" s="273">
        <v>2.2430355228860232E-2</v>
      </c>
      <c r="P28" s="121"/>
      <c r="U28" s="94"/>
    </row>
    <row r="29" spans="1:21" ht="12.75" customHeight="1" x14ac:dyDescent="0.2">
      <c r="A29" s="267" t="s">
        <v>1</v>
      </c>
      <c r="B29" s="268">
        <v>0.68413000000000002</v>
      </c>
      <c r="C29" s="181">
        <v>0.56161000000000005</v>
      </c>
      <c r="D29" s="200">
        <v>0.37170999999999998</v>
      </c>
      <c r="E29" s="178">
        <v>0.21240000000000001</v>
      </c>
      <c r="F29" s="181">
        <v>0.13678999999999999</v>
      </c>
      <c r="G29" s="200">
        <v>2.955E-2</v>
      </c>
      <c r="H29" s="178">
        <v>2.9479999999999999E-2</v>
      </c>
      <c r="I29" s="181">
        <v>2.0439999999999996E-2</v>
      </c>
      <c r="J29" s="200">
        <v>5.5329999999999997E-2</v>
      </c>
      <c r="K29" s="178">
        <v>0.23101000000000002</v>
      </c>
      <c r="L29" s="181">
        <v>0.38656000000000001</v>
      </c>
      <c r="M29" s="200">
        <v>0.51037999999999994</v>
      </c>
      <c r="N29" s="272">
        <v>3.22939</v>
      </c>
      <c r="O29" s="273">
        <v>4.6756926211117631E-3</v>
      </c>
      <c r="P29" s="121"/>
      <c r="U29" s="94"/>
    </row>
    <row r="30" spans="1:21" ht="12.75" customHeight="1" x14ac:dyDescent="0.2">
      <c r="A30" s="267" t="s">
        <v>2</v>
      </c>
      <c r="B30" s="268">
        <v>0.71993000000000007</v>
      </c>
      <c r="C30" s="181">
        <v>0.55976999999999999</v>
      </c>
      <c r="D30" s="200">
        <v>0.44248999999999999</v>
      </c>
      <c r="E30" s="178">
        <v>0.20158000000000001</v>
      </c>
      <c r="F30" s="181">
        <v>0.18223999999999999</v>
      </c>
      <c r="G30" s="200">
        <v>1.4290000000000001E-2</v>
      </c>
      <c r="H30" s="178">
        <v>1.532E-2</v>
      </c>
      <c r="I30" s="181">
        <v>4.2176000000000005E-2</v>
      </c>
      <c r="J30" s="200">
        <v>4.8030000000000003E-2</v>
      </c>
      <c r="K30" s="178">
        <v>0.19316</v>
      </c>
      <c r="L30" s="181">
        <v>0.26536999999999999</v>
      </c>
      <c r="M30" s="200">
        <v>0.72570000000000001</v>
      </c>
      <c r="N30" s="272">
        <v>3.410056</v>
      </c>
      <c r="O30" s="273">
        <v>8.4779049709486371E-3</v>
      </c>
      <c r="P30" s="121"/>
    </row>
    <row r="31" spans="1:21" x14ac:dyDescent="0.2">
      <c r="A31" s="267" t="s">
        <v>6</v>
      </c>
      <c r="B31" s="268">
        <v>1.577107</v>
      </c>
      <c r="C31" s="181">
        <v>1.5033920000000001</v>
      </c>
      <c r="D31" s="200">
        <v>1.793728</v>
      </c>
      <c r="E31" s="178">
        <v>1.5370619999999999</v>
      </c>
      <c r="F31" s="181">
        <v>1.2724859999999998</v>
      </c>
      <c r="G31" s="200">
        <v>0.71575999999999995</v>
      </c>
      <c r="H31" s="178">
        <v>0.40529000000000004</v>
      </c>
      <c r="I31" s="181">
        <v>0.39792</v>
      </c>
      <c r="J31" s="200">
        <v>0.42219799999999996</v>
      </c>
      <c r="K31" s="178">
        <v>1.476432</v>
      </c>
      <c r="L31" s="181">
        <v>2.4638610000000001</v>
      </c>
      <c r="M31" s="200">
        <v>2.7758949999999998</v>
      </c>
      <c r="N31" s="272">
        <v>16.341131000000001</v>
      </c>
      <c r="O31" s="273">
        <v>5.2103453113115358E-2</v>
      </c>
      <c r="P31" s="121"/>
    </row>
    <row r="32" spans="1:21" x14ac:dyDescent="0.2">
      <c r="A32" s="267" t="s">
        <v>25</v>
      </c>
      <c r="B32" s="268">
        <v>146.35545099999996</v>
      </c>
      <c r="C32" s="181">
        <v>110.65677100000001</v>
      </c>
      <c r="D32" s="200">
        <v>92.383810000000011</v>
      </c>
      <c r="E32" s="178">
        <v>65.342926000000006</v>
      </c>
      <c r="F32" s="181">
        <v>58.105333999999999</v>
      </c>
      <c r="G32" s="200">
        <v>22.077949</v>
      </c>
      <c r="H32" s="178">
        <v>19.139969000000001</v>
      </c>
      <c r="I32" s="181">
        <v>19.214843999999996</v>
      </c>
      <c r="J32" s="200">
        <v>32.360398000000004</v>
      </c>
      <c r="K32" s="178">
        <v>66.568379000000036</v>
      </c>
      <c r="L32" s="181">
        <v>94.500202000000002</v>
      </c>
      <c r="M32" s="200">
        <v>124.772621</v>
      </c>
      <c r="N32" s="272">
        <v>851.47865399999989</v>
      </c>
      <c r="O32" s="273">
        <v>2.5298440125186162E-2</v>
      </c>
      <c r="P32" s="121"/>
    </row>
    <row r="33" spans="1:16" x14ac:dyDescent="0.2">
      <c r="A33" s="267" t="s">
        <v>5</v>
      </c>
      <c r="B33" s="268">
        <v>60.119425000000007</v>
      </c>
      <c r="C33" s="181">
        <v>44.713611999999991</v>
      </c>
      <c r="D33" s="200">
        <v>36.439554999999999</v>
      </c>
      <c r="E33" s="178">
        <v>22.404990000000005</v>
      </c>
      <c r="F33" s="181">
        <v>19.524208999999999</v>
      </c>
      <c r="G33" s="200">
        <v>5.5098529999999988</v>
      </c>
      <c r="H33" s="178">
        <v>4.9143700000000008</v>
      </c>
      <c r="I33" s="181">
        <v>5.1388279999999993</v>
      </c>
      <c r="J33" s="200">
        <v>8.3113250000000001</v>
      </c>
      <c r="K33" s="178">
        <v>21.631648999999996</v>
      </c>
      <c r="L33" s="181">
        <v>34.515931000000009</v>
      </c>
      <c r="M33" s="200">
        <v>45.783963999999997</v>
      </c>
      <c r="N33" s="272">
        <v>309.00771099999997</v>
      </c>
      <c r="O33" s="273">
        <v>1.6635246776737722E-2</v>
      </c>
      <c r="P33" s="121"/>
    </row>
    <row r="34" spans="1:16" x14ac:dyDescent="0.2">
      <c r="A34" s="267" t="s">
        <v>3</v>
      </c>
      <c r="B34" s="268">
        <v>9.0230000000000005E-2</v>
      </c>
      <c r="C34" s="213">
        <v>6.7369999999999999E-2</v>
      </c>
      <c r="D34" s="231">
        <v>5.4879999999999998E-2</v>
      </c>
      <c r="E34" s="212">
        <v>2.4570000000000002E-2</v>
      </c>
      <c r="F34" s="213">
        <v>2.0739999999999998E-2</v>
      </c>
      <c r="G34" s="231">
        <v>0</v>
      </c>
      <c r="H34" s="212">
        <v>0</v>
      </c>
      <c r="I34" s="213">
        <v>0</v>
      </c>
      <c r="J34" s="231">
        <v>8.0000000000000004E-4</v>
      </c>
      <c r="K34" s="212">
        <v>3.0619999999999998E-2</v>
      </c>
      <c r="L34" s="213">
        <v>5.2790000000000004E-2</v>
      </c>
      <c r="M34" s="231">
        <v>6.7490000000000008E-2</v>
      </c>
      <c r="N34" s="272">
        <v>0.40949000000000002</v>
      </c>
      <c r="O34" s="273">
        <v>2.3291239870508302E-4</v>
      </c>
      <c r="P34" s="121"/>
    </row>
    <row r="35" spans="1:16" ht="18" customHeight="1" x14ac:dyDescent="0.2">
      <c r="A35" s="87" t="s">
        <v>184</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179</v>
      </c>
      <c r="N39" s="136">
        <f>O7</f>
        <v>1.4692873652276164E-2</v>
      </c>
    </row>
    <row r="40" spans="1:16" x14ac:dyDescent="0.2">
      <c r="B40" s="140"/>
      <c r="C40" s="140"/>
      <c r="D40" s="140"/>
      <c r="M40" s="129" t="s">
        <v>63</v>
      </c>
      <c r="N40" s="136">
        <f>O8</f>
        <v>2.0585209353754085E-2</v>
      </c>
    </row>
    <row r="41" spans="1:16" x14ac:dyDescent="0.2">
      <c r="B41" s="94"/>
      <c r="C41" s="94"/>
      <c r="D41" s="94"/>
      <c r="M41" s="129" t="s">
        <v>126</v>
      </c>
      <c r="N41" s="136">
        <f>O9</f>
        <v>1.6240808797195354E-2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{F8394BEE-CFA3-48C5-AEE8-EF2DBA986E2D}</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8394BEE-CFA3-48C5-AEE8-EF2DBA986E2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dimension ref="A1:U42"/>
  <sheetViews>
    <sheetView showGridLines="0" view="pageBreakPreview"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274</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1056.4824999999998</v>
      </c>
      <c r="C7" s="205">
        <v>1056.5754999999997</v>
      </c>
      <c r="D7" s="174">
        <v>1056.5734999999997</v>
      </c>
      <c r="E7" s="206">
        <v>1056.6394999999998</v>
      </c>
      <c r="F7" s="205">
        <v>1056.6394999999998</v>
      </c>
      <c r="G7" s="174">
        <v>1056.6394999999998</v>
      </c>
      <c r="H7" s="206">
        <v>1060.0355</v>
      </c>
      <c r="I7" s="205">
        <v>1060.0355</v>
      </c>
      <c r="J7" s="174">
        <v>1060.0355</v>
      </c>
      <c r="K7" s="206">
        <v>1060.0355</v>
      </c>
      <c r="L7" s="205">
        <v>1059.9144999999999</v>
      </c>
      <c r="M7" s="174">
        <v>1059.3844999999997</v>
      </c>
      <c r="N7" s="269">
        <v>1059.3844999999997</v>
      </c>
      <c r="O7" s="270">
        <v>2.5620965370502236E-2</v>
      </c>
      <c r="P7" s="131"/>
      <c r="U7" s="64"/>
    </row>
    <row r="8" spans="1:21" x14ac:dyDescent="0.2">
      <c r="A8" s="266" t="s">
        <v>173</v>
      </c>
      <c r="B8" s="206">
        <v>632.20156792655871</v>
      </c>
      <c r="C8" s="205">
        <v>475.28268843861372</v>
      </c>
      <c r="D8" s="174">
        <v>439.48281450337691</v>
      </c>
      <c r="E8" s="206">
        <v>313.30318799999986</v>
      </c>
      <c r="F8" s="205">
        <v>301.97324100000009</v>
      </c>
      <c r="G8" s="174">
        <v>193.66226399999985</v>
      </c>
      <c r="H8" s="206">
        <v>170.00143099999988</v>
      </c>
      <c r="I8" s="205">
        <v>194.40574799999993</v>
      </c>
      <c r="J8" s="174">
        <v>262.51549500000004</v>
      </c>
      <c r="K8" s="206">
        <v>460.53338099999996</v>
      </c>
      <c r="L8" s="205">
        <v>518.55181899999991</v>
      </c>
      <c r="M8" s="174">
        <v>604.39014200000008</v>
      </c>
      <c r="N8" s="269">
        <v>4566.3037798685482</v>
      </c>
      <c r="O8" s="270">
        <v>2.8247825285790867E-2</v>
      </c>
      <c r="P8" s="131"/>
      <c r="U8" s="64"/>
    </row>
    <row r="9" spans="1:21" x14ac:dyDescent="0.2">
      <c r="A9" s="266" t="s">
        <v>174</v>
      </c>
      <c r="B9" s="206">
        <v>459.4762689265583</v>
      </c>
      <c r="C9" s="205">
        <v>367.46108043861381</v>
      </c>
      <c r="D9" s="174">
        <v>331.99194750337711</v>
      </c>
      <c r="E9" s="206">
        <v>228.41590600000001</v>
      </c>
      <c r="F9" s="205">
        <v>208.03451200000001</v>
      </c>
      <c r="G9" s="174">
        <v>116.79235199999999</v>
      </c>
      <c r="H9" s="206">
        <v>93.977784000000014</v>
      </c>
      <c r="I9" s="205">
        <v>115.895095</v>
      </c>
      <c r="J9" s="174">
        <v>157.76890900000001</v>
      </c>
      <c r="K9" s="206">
        <v>241.50270799999998</v>
      </c>
      <c r="L9" s="205">
        <v>294.07126300000004</v>
      </c>
      <c r="M9" s="174">
        <v>372.70705899999996</v>
      </c>
      <c r="N9" s="269">
        <v>2988.0948848685489</v>
      </c>
      <c r="O9" s="271">
        <v>3.4132690033714143E-2</v>
      </c>
      <c r="P9" s="121"/>
      <c r="U9" s="124"/>
    </row>
    <row r="10" spans="1:21" x14ac:dyDescent="0.2">
      <c r="A10" s="267" t="s">
        <v>41</v>
      </c>
      <c r="B10" s="268">
        <v>58.994010000000003</v>
      </c>
      <c r="C10" s="213">
        <v>24.608540000000001</v>
      </c>
      <c r="D10" s="231">
        <v>61.65849</v>
      </c>
      <c r="E10" s="212">
        <v>46.238</v>
      </c>
      <c r="F10" s="213">
        <v>43.715299999999999</v>
      </c>
      <c r="G10" s="231">
        <v>9.9425499999999989</v>
      </c>
      <c r="H10" s="212">
        <v>26.896660000000001</v>
      </c>
      <c r="I10" s="213">
        <v>41.248290000000004</v>
      </c>
      <c r="J10" s="231">
        <v>36.548660000000005</v>
      </c>
      <c r="K10" s="212">
        <v>47.1723</v>
      </c>
      <c r="L10" s="213">
        <v>56.094769999999997</v>
      </c>
      <c r="M10" s="231">
        <v>72.435550000000006</v>
      </c>
      <c r="N10" s="272">
        <v>525.55312000000004</v>
      </c>
      <c r="O10" s="273">
        <v>8.0967008425273684E-2</v>
      </c>
      <c r="P10" s="121"/>
      <c r="U10" s="149"/>
    </row>
    <row r="11" spans="1:21" x14ac:dyDescent="0.2">
      <c r="A11" s="267" t="s">
        <v>40</v>
      </c>
      <c r="B11" s="268">
        <v>7.3880049999999988</v>
      </c>
      <c r="C11" s="181">
        <v>6.5873900000000001</v>
      </c>
      <c r="D11" s="200">
        <v>6.5066199999999998</v>
      </c>
      <c r="E11" s="178">
        <v>4.9987500000000002</v>
      </c>
      <c r="F11" s="181">
        <v>4.6632049999999996</v>
      </c>
      <c r="G11" s="200">
        <v>3.349904</v>
      </c>
      <c r="H11" s="178">
        <v>3.5356739999999998</v>
      </c>
      <c r="I11" s="181">
        <v>3.1794729999999998</v>
      </c>
      <c r="J11" s="200">
        <v>3.2100230000000001</v>
      </c>
      <c r="K11" s="178">
        <v>4.9647399999999999</v>
      </c>
      <c r="L11" s="181">
        <v>5.9233219999999989</v>
      </c>
      <c r="M11" s="200">
        <v>6.6613800000000003</v>
      </c>
      <c r="N11" s="272">
        <v>60.968485999999999</v>
      </c>
      <c r="O11" s="273">
        <v>0.11335601380039341</v>
      </c>
      <c r="P11" s="121"/>
      <c r="U11" s="149"/>
    </row>
    <row r="12" spans="1:21" x14ac:dyDescent="0.2">
      <c r="A12" s="267" t="s">
        <v>39</v>
      </c>
      <c r="B12" s="268">
        <v>0</v>
      </c>
      <c r="C12" s="181">
        <v>0</v>
      </c>
      <c r="D12" s="200">
        <v>0</v>
      </c>
      <c r="E12" s="178">
        <v>0</v>
      </c>
      <c r="F12" s="181">
        <v>0</v>
      </c>
      <c r="G12" s="200">
        <v>0</v>
      </c>
      <c r="H12" s="178">
        <v>0</v>
      </c>
      <c r="I12" s="181">
        <v>0</v>
      </c>
      <c r="J12" s="200">
        <v>2.1342399999999997</v>
      </c>
      <c r="K12" s="178">
        <v>10.843629999999999</v>
      </c>
      <c r="L12" s="181">
        <v>16.830290000000002</v>
      </c>
      <c r="M12" s="200">
        <v>19.981919999999999</v>
      </c>
      <c r="N12" s="272">
        <v>49.790080000000003</v>
      </c>
      <c r="O12" s="273">
        <v>4.9962566021485057E-3</v>
      </c>
      <c r="P12" s="121"/>
      <c r="U12" s="149"/>
    </row>
    <row r="13" spans="1:21" x14ac:dyDescent="0.2">
      <c r="A13" s="267" t="s">
        <v>64</v>
      </c>
      <c r="B13" s="268">
        <v>0</v>
      </c>
      <c r="C13" s="181">
        <v>0</v>
      </c>
      <c r="D13" s="200">
        <v>0</v>
      </c>
      <c r="E13" s="178">
        <v>0</v>
      </c>
      <c r="F13" s="181">
        <v>0</v>
      </c>
      <c r="G13" s="200">
        <v>0</v>
      </c>
      <c r="H13" s="178">
        <v>0</v>
      </c>
      <c r="I13" s="181">
        <v>0</v>
      </c>
      <c r="J13" s="200">
        <v>0</v>
      </c>
      <c r="K13" s="178">
        <v>0</v>
      </c>
      <c r="L13" s="181">
        <v>0</v>
      </c>
      <c r="M13" s="200">
        <v>0</v>
      </c>
      <c r="N13" s="272">
        <v>0</v>
      </c>
      <c r="O13" s="273">
        <v>0</v>
      </c>
      <c r="P13" s="121"/>
      <c r="U13" s="149"/>
    </row>
    <row r="14" spans="1:21" x14ac:dyDescent="0.2">
      <c r="A14" s="267" t="s">
        <v>65</v>
      </c>
      <c r="B14" s="268">
        <v>0</v>
      </c>
      <c r="C14" s="181">
        <v>0</v>
      </c>
      <c r="D14" s="200">
        <v>0</v>
      </c>
      <c r="E14" s="178">
        <v>0</v>
      </c>
      <c r="F14" s="181">
        <v>0</v>
      </c>
      <c r="G14" s="200">
        <v>0</v>
      </c>
      <c r="H14" s="178">
        <v>0</v>
      </c>
      <c r="I14" s="181">
        <v>0</v>
      </c>
      <c r="J14" s="200">
        <v>0</v>
      </c>
      <c r="K14" s="178">
        <v>0</v>
      </c>
      <c r="L14" s="181">
        <v>0</v>
      </c>
      <c r="M14" s="200">
        <v>0</v>
      </c>
      <c r="N14" s="272">
        <v>0</v>
      </c>
      <c r="O14" s="273">
        <v>0</v>
      </c>
      <c r="P14" s="121"/>
      <c r="U14" s="149"/>
    </row>
    <row r="15" spans="1:21" x14ac:dyDescent="0.2">
      <c r="A15" s="267" t="s">
        <v>66</v>
      </c>
      <c r="B15" s="268">
        <v>0</v>
      </c>
      <c r="C15" s="181">
        <v>0</v>
      </c>
      <c r="D15" s="200">
        <v>0</v>
      </c>
      <c r="E15" s="178">
        <v>0</v>
      </c>
      <c r="F15" s="181">
        <v>0</v>
      </c>
      <c r="G15" s="200">
        <v>0</v>
      </c>
      <c r="H15" s="178">
        <v>0</v>
      </c>
      <c r="I15" s="181">
        <v>0</v>
      </c>
      <c r="J15" s="200">
        <v>0</v>
      </c>
      <c r="K15" s="178">
        <v>0</v>
      </c>
      <c r="L15" s="181">
        <v>0</v>
      </c>
      <c r="M15" s="200">
        <v>0</v>
      </c>
      <c r="N15" s="272">
        <v>0</v>
      </c>
      <c r="O15" s="273">
        <v>0</v>
      </c>
      <c r="P15" s="121"/>
      <c r="U15" s="149"/>
    </row>
    <row r="16" spans="1:21" x14ac:dyDescent="0.2">
      <c r="A16" s="267" t="s">
        <v>38</v>
      </c>
      <c r="B16" s="268">
        <v>218.05122</v>
      </c>
      <c r="C16" s="181">
        <v>204.03973999999999</v>
      </c>
      <c r="D16" s="200">
        <v>146.19281000000001</v>
      </c>
      <c r="E16" s="178">
        <v>105.72882000000001</v>
      </c>
      <c r="F16" s="181">
        <v>91.805610000000001</v>
      </c>
      <c r="G16" s="200">
        <v>64.701129999999992</v>
      </c>
      <c r="H16" s="178">
        <v>27.047419999999999</v>
      </c>
      <c r="I16" s="181">
        <v>33.411540000000002</v>
      </c>
      <c r="J16" s="200">
        <v>63.134430000000002</v>
      </c>
      <c r="K16" s="178">
        <v>88.480310000000003</v>
      </c>
      <c r="L16" s="181">
        <v>108.54516000000001</v>
      </c>
      <c r="M16" s="200">
        <v>139.72922999999997</v>
      </c>
      <c r="N16" s="272">
        <v>1290.86742</v>
      </c>
      <c r="O16" s="273">
        <v>3.2162924425787144E-2</v>
      </c>
      <c r="P16" s="121"/>
      <c r="U16" s="149"/>
    </row>
    <row r="17" spans="1:21" x14ac:dyDescent="0.2">
      <c r="A17" s="267" t="s">
        <v>77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0</v>
      </c>
      <c r="C19" s="181">
        <v>0</v>
      </c>
      <c r="D19" s="200">
        <v>0</v>
      </c>
      <c r="E19" s="178">
        <v>0</v>
      </c>
      <c r="F19" s="181">
        <v>0</v>
      </c>
      <c r="G19" s="200">
        <v>0</v>
      </c>
      <c r="H19" s="178">
        <v>0</v>
      </c>
      <c r="I19" s="181">
        <v>0</v>
      </c>
      <c r="J19" s="200">
        <v>0</v>
      </c>
      <c r="K19" s="178">
        <v>0</v>
      </c>
      <c r="L19" s="181">
        <v>0</v>
      </c>
      <c r="M19" s="200">
        <v>0</v>
      </c>
      <c r="N19" s="272">
        <v>0</v>
      </c>
      <c r="O19" s="273">
        <v>0</v>
      </c>
      <c r="P19" s="121"/>
      <c r="U19" s="149"/>
    </row>
    <row r="20" spans="1:21" x14ac:dyDescent="0.2">
      <c r="A20" s="267" t="s">
        <v>35</v>
      </c>
      <c r="B20" s="268">
        <v>0</v>
      </c>
      <c r="C20" s="181">
        <v>0</v>
      </c>
      <c r="D20" s="200">
        <v>0</v>
      </c>
      <c r="E20" s="178">
        <v>0</v>
      </c>
      <c r="F20" s="181">
        <v>0</v>
      </c>
      <c r="G20" s="200">
        <v>0</v>
      </c>
      <c r="H20" s="178">
        <v>0</v>
      </c>
      <c r="I20" s="181">
        <v>0</v>
      </c>
      <c r="J20" s="200">
        <v>0</v>
      </c>
      <c r="K20" s="178">
        <v>0</v>
      </c>
      <c r="L20" s="181">
        <v>0</v>
      </c>
      <c r="M20" s="200">
        <v>0</v>
      </c>
      <c r="N20" s="272">
        <v>0</v>
      </c>
      <c r="O20" s="273">
        <v>0</v>
      </c>
      <c r="P20" s="121"/>
      <c r="U20" s="149"/>
    </row>
    <row r="21" spans="1:21" x14ac:dyDescent="0.2">
      <c r="A21" s="267" t="s">
        <v>34</v>
      </c>
      <c r="B21" s="268">
        <v>0</v>
      </c>
      <c r="C21" s="181">
        <v>0</v>
      </c>
      <c r="D21" s="200">
        <v>0</v>
      </c>
      <c r="E21" s="178">
        <v>0</v>
      </c>
      <c r="F21" s="181">
        <v>0</v>
      </c>
      <c r="G21" s="200">
        <v>0</v>
      </c>
      <c r="H21" s="178">
        <v>0</v>
      </c>
      <c r="I21" s="181">
        <v>0</v>
      </c>
      <c r="J21" s="200">
        <v>0</v>
      </c>
      <c r="K21" s="178">
        <v>0</v>
      </c>
      <c r="L21" s="181">
        <v>0</v>
      </c>
      <c r="M21" s="200">
        <v>0</v>
      </c>
      <c r="N21" s="272">
        <v>0</v>
      </c>
      <c r="O21" s="273">
        <v>0</v>
      </c>
      <c r="P21" s="121"/>
      <c r="U21" s="149"/>
    </row>
    <row r="22" spans="1:21" x14ac:dyDescent="0.2">
      <c r="A22" s="267" t="s">
        <v>33</v>
      </c>
      <c r="B22" s="268">
        <v>0</v>
      </c>
      <c r="C22" s="181">
        <v>0</v>
      </c>
      <c r="D22" s="200">
        <v>0</v>
      </c>
      <c r="E22" s="178">
        <v>0</v>
      </c>
      <c r="F22" s="181">
        <v>0</v>
      </c>
      <c r="G22" s="200">
        <v>0</v>
      </c>
      <c r="H22" s="178">
        <v>0</v>
      </c>
      <c r="I22" s="181">
        <v>0</v>
      </c>
      <c r="J22" s="200">
        <v>0</v>
      </c>
      <c r="K22" s="178">
        <v>0</v>
      </c>
      <c r="L22" s="181">
        <v>0</v>
      </c>
      <c r="M22" s="200">
        <v>0</v>
      </c>
      <c r="N22" s="272">
        <v>0</v>
      </c>
      <c r="O22" s="273">
        <v>0</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0.7883</v>
      </c>
      <c r="C24" s="181">
        <v>0.22700000000000001</v>
      </c>
      <c r="D24" s="200">
        <v>0.24199999999999999</v>
      </c>
      <c r="E24" s="178">
        <v>0</v>
      </c>
      <c r="F24" s="181">
        <v>0.55000000000000004</v>
      </c>
      <c r="G24" s="200">
        <v>0.73427999999999993</v>
      </c>
      <c r="H24" s="178">
        <v>0</v>
      </c>
      <c r="I24" s="181">
        <v>0</v>
      </c>
      <c r="J24" s="200">
        <v>0</v>
      </c>
      <c r="K24" s="178">
        <v>0.06</v>
      </c>
      <c r="L24" s="181">
        <v>0</v>
      </c>
      <c r="M24" s="200">
        <v>0</v>
      </c>
      <c r="N24" s="272">
        <v>2.6015800000000002</v>
      </c>
      <c r="O24" s="273">
        <v>2.7067511966926607E-2</v>
      </c>
      <c r="P24" s="121"/>
      <c r="U24" s="149"/>
    </row>
    <row r="25" spans="1:21" x14ac:dyDescent="0.2">
      <c r="A25" s="267" t="s">
        <v>31</v>
      </c>
      <c r="B25" s="268">
        <v>174.25473392655834</v>
      </c>
      <c r="C25" s="213">
        <v>131.9984104386138</v>
      </c>
      <c r="D25" s="231">
        <v>117.39202750337709</v>
      </c>
      <c r="E25" s="212">
        <v>71.450335999999993</v>
      </c>
      <c r="F25" s="213">
        <v>67.30039699999999</v>
      </c>
      <c r="G25" s="231">
        <v>38.064487999999997</v>
      </c>
      <c r="H25" s="212">
        <v>36.498030000000007</v>
      </c>
      <c r="I25" s="213">
        <v>38.055791999999997</v>
      </c>
      <c r="J25" s="231">
        <v>52.741556000000003</v>
      </c>
      <c r="K25" s="212">
        <v>89.98172799999999</v>
      </c>
      <c r="L25" s="213">
        <v>106.67772099999999</v>
      </c>
      <c r="M25" s="231">
        <v>133.898979</v>
      </c>
      <c r="N25" s="272">
        <v>1058.3141988685493</v>
      </c>
      <c r="O25" s="273">
        <v>4.7769690308864229E-2</v>
      </c>
      <c r="P25" s="121"/>
      <c r="U25" s="118"/>
    </row>
    <row r="26" spans="1:21" ht="13.5" customHeight="1" x14ac:dyDescent="0.2">
      <c r="A26" s="220" t="s">
        <v>206</v>
      </c>
      <c r="B26" s="206">
        <v>210.43299999999999</v>
      </c>
      <c r="C26" s="205">
        <v>161.90810000000005</v>
      </c>
      <c r="D26" s="174">
        <v>133.31779999999998</v>
      </c>
      <c r="E26" s="206">
        <v>85.183300000000003</v>
      </c>
      <c r="F26" s="205">
        <v>70.294099999999986</v>
      </c>
      <c r="G26" s="174">
        <v>21.510400000000001</v>
      </c>
      <c r="H26" s="206">
        <v>22.058199999999999</v>
      </c>
      <c r="I26" s="205">
        <v>22.607899999999997</v>
      </c>
      <c r="J26" s="174">
        <v>43.578400000000002</v>
      </c>
      <c r="K26" s="206">
        <v>94.637699999999995</v>
      </c>
      <c r="L26" s="205">
        <v>130.77170000000001</v>
      </c>
      <c r="M26" s="174">
        <v>172.00420000000003</v>
      </c>
      <c r="N26" s="269">
        <v>1168.3047999999999</v>
      </c>
      <c r="O26" s="271"/>
      <c r="P26" s="11"/>
      <c r="U26" s="94"/>
    </row>
    <row r="27" spans="1:21" ht="13.5" customHeight="1" x14ac:dyDescent="0.2">
      <c r="A27" s="220" t="s">
        <v>175</v>
      </c>
      <c r="B27" s="206">
        <v>582.62268292655824</v>
      </c>
      <c r="C27" s="205">
        <v>461.36622943861386</v>
      </c>
      <c r="D27" s="174">
        <v>398.12876050337707</v>
      </c>
      <c r="E27" s="206">
        <v>264.03819499999997</v>
      </c>
      <c r="F27" s="205">
        <v>235.54662800000003</v>
      </c>
      <c r="G27" s="174">
        <v>105.42533099999997</v>
      </c>
      <c r="H27" s="206">
        <v>89.284004999999979</v>
      </c>
      <c r="I27" s="205">
        <v>105.20954</v>
      </c>
      <c r="J27" s="174">
        <v>162.68629199999998</v>
      </c>
      <c r="K27" s="206">
        <v>281.26130799999999</v>
      </c>
      <c r="L27" s="205">
        <v>364.12877300000008</v>
      </c>
      <c r="M27" s="174">
        <v>464.45442299999996</v>
      </c>
      <c r="N27" s="269">
        <v>3514.152167868549</v>
      </c>
      <c r="O27" s="271">
        <v>4.4146958424235903E-2</v>
      </c>
      <c r="P27" s="11"/>
      <c r="U27" s="94"/>
    </row>
    <row r="28" spans="1:21" ht="12.75" customHeight="1" x14ac:dyDescent="0.2">
      <c r="A28" s="267" t="s">
        <v>26</v>
      </c>
      <c r="B28" s="268">
        <v>104.90731492655837</v>
      </c>
      <c r="C28" s="213">
        <v>91.638040438613785</v>
      </c>
      <c r="D28" s="231">
        <v>89.12461950337709</v>
      </c>
      <c r="E28" s="212">
        <v>74.864695999999995</v>
      </c>
      <c r="F28" s="213">
        <v>71.851618999999999</v>
      </c>
      <c r="G28" s="231">
        <v>50.18628799999999</v>
      </c>
      <c r="H28" s="212">
        <v>35.410787999999989</v>
      </c>
      <c r="I28" s="213">
        <v>49.94395200000001</v>
      </c>
      <c r="J28" s="231">
        <v>58.370147000000003</v>
      </c>
      <c r="K28" s="212">
        <v>70.301196000000004</v>
      </c>
      <c r="L28" s="213">
        <v>74.146160999999992</v>
      </c>
      <c r="M28" s="231">
        <v>74.189155999999997</v>
      </c>
      <c r="N28" s="272">
        <v>844.93397786854928</v>
      </c>
      <c r="O28" s="273">
        <v>3.7925129677792657E-2</v>
      </c>
      <c r="P28" s="121"/>
      <c r="U28" s="94"/>
    </row>
    <row r="29" spans="1:21" ht="12.75" customHeight="1" x14ac:dyDescent="0.2">
      <c r="A29" s="267" t="s">
        <v>0</v>
      </c>
      <c r="B29" s="268">
        <v>1.5455499999999998</v>
      </c>
      <c r="C29" s="181">
        <v>1.2718800000000001</v>
      </c>
      <c r="D29" s="200">
        <v>1.0334999999999999</v>
      </c>
      <c r="E29" s="178">
        <v>0.75435999999999992</v>
      </c>
      <c r="F29" s="181">
        <v>0.54137999999999997</v>
      </c>
      <c r="G29" s="200">
        <v>0.25840000000000002</v>
      </c>
      <c r="H29" s="178">
        <v>0.20304</v>
      </c>
      <c r="I29" s="181">
        <v>0.25392999999999999</v>
      </c>
      <c r="J29" s="200">
        <v>0.37554999999999999</v>
      </c>
      <c r="K29" s="178">
        <v>0.58110000000000006</v>
      </c>
      <c r="L29" s="181">
        <v>0.75679999999999992</v>
      </c>
      <c r="M29" s="200">
        <v>0.96746999999999994</v>
      </c>
      <c r="N29" s="272">
        <v>8.5429600000000008</v>
      </c>
      <c r="O29" s="273">
        <v>4.4385287406527238E-3</v>
      </c>
      <c r="P29" s="121"/>
      <c r="U29" s="94"/>
    </row>
    <row r="30" spans="1:21" ht="12.75" customHeight="1" x14ac:dyDescent="0.2">
      <c r="A30" s="267" t="s">
        <v>1</v>
      </c>
      <c r="B30" s="268">
        <v>1.7406300000000001</v>
      </c>
      <c r="C30" s="181">
        <v>1.5297000000000001</v>
      </c>
      <c r="D30" s="200">
        <v>1.2307000000000001</v>
      </c>
      <c r="E30" s="178">
        <v>0.75460000000000005</v>
      </c>
      <c r="F30" s="181">
        <v>0.6322000000000001</v>
      </c>
      <c r="G30" s="200">
        <v>0.14460000000000001</v>
      </c>
      <c r="H30" s="178">
        <v>0.12972</v>
      </c>
      <c r="I30" s="181">
        <v>0.17479</v>
      </c>
      <c r="J30" s="200">
        <v>0.28120999999999996</v>
      </c>
      <c r="K30" s="178">
        <v>0.64200000000000002</v>
      </c>
      <c r="L30" s="181">
        <v>1.1200000000000001</v>
      </c>
      <c r="M30" s="200">
        <v>8.5039999999999996</v>
      </c>
      <c r="N30" s="272">
        <v>16.884149999999998</v>
      </c>
      <c r="O30" s="273">
        <v>2.4445822761804605E-2</v>
      </c>
      <c r="P30" s="121"/>
      <c r="U30" s="94"/>
    </row>
    <row r="31" spans="1:21" ht="12.75" customHeight="1" x14ac:dyDescent="0.2">
      <c r="A31" s="267" t="s">
        <v>2</v>
      </c>
      <c r="B31" s="268">
        <v>1.7015100000000001</v>
      </c>
      <c r="C31" s="181">
        <v>1.2715999999999998</v>
      </c>
      <c r="D31" s="200">
        <v>1.0024</v>
      </c>
      <c r="E31" s="178">
        <v>0.47339999999999999</v>
      </c>
      <c r="F31" s="181">
        <v>0.3982</v>
      </c>
      <c r="G31" s="200">
        <v>2.7E-2</v>
      </c>
      <c r="H31" s="178">
        <v>2.946E-2</v>
      </c>
      <c r="I31" s="181">
        <v>4.6020000000000005E-2</v>
      </c>
      <c r="J31" s="200">
        <v>0.18315000000000001</v>
      </c>
      <c r="K31" s="178">
        <v>0.55600000000000005</v>
      </c>
      <c r="L31" s="181">
        <v>0.86299999999999999</v>
      </c>
      <c r="M31" s="200">
        <v>1.2811900000000001</v>
      </c>
      <c r="N31" s="272">
        <v>7.8329300000000011</v>
      </c>
      <c r="O31" s="273">
        <v>1.9473825703769296E-2</v>
      </c>
      <c r="P31" s="121"/>
    </row>
    <row r="32" spans="1:21" x14ac:dyDescent="0.2">
      <c r="A32" s="267" t="s">
        <v>6</v>
      </c>
      <c r="B32" s="268">
        <v>0.17566999999999999</v>
      </c>
      <c r="C32" s="181">
        <v>0.151</v>
      </c>
      <c r="D32" s="200">
        <v>0.13400000000000001</v>
      </c>
      <c r="E32" s="178">
        <v>1.4999999999999999E-2</v>
      </c>
      <c r="F32" s="181">
        <v>1.2999999999999999E-2</v>
      </c>
      <c r="G32" s="200">
        <v>1E-3</v>
      </c>
      <c r="H32" s="178">
        <v>1E-3</v>
      </c>
      <c r="I32" s="181">
        <v>0</v>
      </c>
      <c r="J32" s="200">
        <v>6.5899999999999995E-3</v>
      </c>
      <c r="K32" s="178">
        <v>8.5000000000000006E-2</v>
      </c>
      <c r="L32" s="181">
        <v>0.13400000000000001</v>
      </c>
      <c r="M32" s="200">
        <v>0.379</v>
      </c>
      <c r="N32" s="272">
        <v>1.0952600000000001</v>
      </c>
      <c r="O32" s="273">
        <v>3.4922202176012624E-3</v>
      </c>
      <c r="P32" s="121"/>
    </row>
    <row r="33" spans="1:16" x14ac:dyDescent="0.2">
      <c r="A33" s="267" t="s">
        <v>25</v>
      </c>
      <c r="B33" s="268">
        <v>290.77460500000001</v>
      </c>
      <c r="C33" s="181">
        <v>222.90846200000004</v>
      </c>
      <c r="D33" s="200">
        <v>187.07224199999999</v>
      </c>
      <c r="E33" s="178">
        <v>114.661755</v>
      </c>
      <c r="F33" s="181">
        <v>101.21365</v>
      </c>
      <c r="G33" s="200">
        <v>34.934572999999993</v>
      </c>
      <c r="H33" s="178">
        <v>34.978732000000001</v>
      </c>
      <c r="I33" s="181">
        <v>35.487263999999996</v>
      </c>
      <c r="J33" s="200">
        <v>67.421008</v>
      </c>
      <c r="K33" s="178">
        <v>129.23089999999999</v>
      </c>
      <c r="L33" s="181">
        <v>177.91068000000001</v>
      </c>
      <c r="M33" s="200">
        <v>193.97463499999998</v>
      </c>
      <c r="N33" s="272">
        <v>1590.5685060000001</v>
      </c>
      <c r="O33" s="273">
        <v>4.7257675720955669E-2</v>
      </c>
      <c r="P33" s="121"/>
    </row>
    <row r="34" spans="1:16" x14ac:dyDescent="0.2">
      <c r="A34" s="267" t="s">
        <v>5</v>
      </c>
      <c r="B34" s="268">
        <v>177.59506099999996</v>
      </c>
      <c r="C34" s="181">
        <v>139.207504</v>
      </c>
      <c r="D34" s="200">
        <v>115.69708899999999</v>
      </c>
      <c r="E34" s="178">
        <v>70.691700999999995</v>
      </c>
      <c r="F34" s="181">
        <v>59.389204999999997</v>
      </c>
      <c r="G34" s="200">
        <v>19.367104999999999</v>
      </c>
      <c r="H34" s="178">
        <v>18.245684000000001</v>
      </c>
      <c r="I34" s="181">
        <v>19.045503</v>
      </c>
      <c r="J34" s="200">
        <v>35.731408999999999</v>
      </c>
      <c r="K34" s="178">
        <v>78.051305999999983</v>
      </c>
      <c r="L34" s="181">
        <v>106.46923400000003</v>
      </c>
      <c r="M34" s="200">
        <v>180.48558199999999</v>
      </c>
      <c r="N34" s="272">
        <v>1019.9763829999999</v>
      </c>
      <c r="O34" s="273">
        <v>5.4909823391589577E-2</v>
      </c>
      <c r="P34" s="121"/>
    </row>
    <row r="35" spans="1:16" x14ac:dyDescent="0.2">
      <c r="A35" s="267" t="s">
        <v>3</v>
      </c>
      <c r="B35" s="268">
        <v>4.1823419999999993</v>
      </c>
      <c r="C35" s="213">
        <v>3.3880430000000001</v>
      </c>
      <c r="D35" s="231">
        <v>2.8342100000000001</v>
      </c>
      <c r="E35" s="212">
        <v>1.8226829999999998</v>
      </c>
      <c r="F35" s="213">
        <v>1.507374</v>
      </c>
      <c r="G35" s="231">
        <v>0.50636499999999995</v>
      </c>
      <c r="H35" s="212">
        <v>0.28558100000000003</v>
      </c>
      <c r="I35" s="213">
        <v>0.258081</v>
      </c>
      <c r="J35" s="231">
        <v>0.31722799999999995</v>
      </c>
      <c r="K35" s="212">
        <v>1.813806</v>
      </c>
      <c r="L35" s="213">
        <v>2.728898</v>
      </c>
      <c r="M35" s="231">
        <v>4.6733899999999995</v>
      </c>
      <c r="N35" s="272">
        <v>24.318001000000002</v>
      </c>
      <c r="O35" s="273">
        <v>1.383175155589296E-2</v>
      </c>
      <c r="P35" s="121"/>
    </row>
    <row r="36" spans="1:16" ht="12" customHeight="1" x14ac:dyDescent="0.2">
      <c r="A36" s="87" t="s">
        <v>207</v>
      </c>
      <c r="B36" s="87"/>
      <c r="C36" s="87"/>
      <c r="D36" s="9"/>
      <c r="F36" s="11"/>
      <c r="G36" s="123"/>
      <c r="H36" s="123"/>
      <c r="I36" s="123"/>
      <c r="J36" s="123"/>
      <c r="K36" s="123"/>
      <c r="O36" s="4" t="s">
        <v>79</v>
      </c>
    </row>
    <row r="37" spans="1:16" x14ac:dyDescent="0.2">
      <c r="A37" s="87"/>
      <c r="B37" s="87"/>
      <c r="C37" s="87"/>
    </row>
    <row r="38" spans="1:16" x14ac:dyDescent="0.2">
      <c r="B38" s="94"/>
      <c r="C38" s="94"/>
      <c r="D38" s="94"/>
    </row>
    <row r="39" spans="1:16" x14ac:dyDescent="0.2">
      <c r="B39" s="94"/>
      <c r="C39" s="94"/>
      <c r="D39" s="94"/>
    </row>
    <row r="40" spans="1:16" x14ac:dyDescent="0.2">
      <c r="B40" s="94"/>
      <c r="C40" s="94"/>
      <c r="D40" s="94"/>
      <c r="M40" s="129" t="s">
        <v>179</v>
      </c>
      <c r="N40" s="136">
        <f>O7</f>
        <v>2.5620965370502236E-2</v>
      </c>
    </row>
    <row r="41" spans="1:16" x14ac:dyDescent="0.2">
      <c r="B41" s="140"/>
      <c r="C41" s="140"/>
      <c r="D41" s="140"/>
      <c r="M41" s="129" t="s">
        <v>63</v>
      </c>
      <c r="N41" s="136">
        <f>O8</f>
        <v>2.8247825285790867E-2</v>
      </c>
    </row>
    <row r="42" spans="1:16" x14ac:dyDescent="0.2">
      <c r="B42" s="94"/>
      <c r="C42" s="94"/>
      <c r="D42" s="94"/>
      <c r="M42" s="129" t="s">
        <v>126</v>
      </c>
      <c r="N42" s="136">
        <f>O9</f>
        <v>3.4132690033714143E-2</v>
      </c>
    </row>
  </sheetData>
  <mergeCells count="6">
    <mergeCell ref="O5:O6"/>
    <mergeCell ref="B5:D5"/>
    <mergeCell ref="E5:G5"/>
    <mergeCell ref="H5:J5"/>
    <mergeCell ref="K5:M5"/>
    <mergeCell ref="N5:N6"/>
  </mergeCells>
  <conditionalFormatting sqref="O10:O25 O28:O35">
    <cfRule type="dataBar" priority="1">
      <dataBar>
        <cfvo type="num" val="0"/>
        <cfvo type="num" val="1"/>
        <color rgb="FF63C384"/>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U41"/>
  <sheetViews>
    <sheetView showGridLines="0"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275</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599.98400000000061</v>
      </c>
      <c r="C7" s="205">
        <v>599.90900000000056</v>
      </c>
      <c r="D7" s="174">
        <v>599.90900000000056</v>
      </c>
      <c r="E7" s="206">
        <v>600.24500000000069</v>
      </c>
      <c r="F7" s="205">
        <v>597.65900000000056</v>
      </c>
      <c r="G7" s="174">
        <v>597.65900000000056</v>
      </c>
      <c r="H7" s="206">
        <v>597.6670000000006</v>
      </c>
      <c r="I7" s="205">
        <v>597.66400000000056</v>
      </c>
      <c r="J7" s="174">
        <v>597.66400000000056</v>
      </c>
      <c r="K7" s="206">
        <v>588.12100000000055</v>
      </c>
      <c r="L7" s="205">
        <v>588.12100000000055</v>
      </c>
      <c r="M7" s="174">
        <v>588.12100000000055</v>
      </c>
      <c r="N7" s="269">
        <v>588.12100000000055</v>
      </c>
      <c r="O7" s="270">
        <v>1.4223568283909348E-2</v>
      </c>
      <c r="P7" s="131"/>
      <c r="U7" s="64"/>
    </row>
    <row r="8" spans="1:21" x14ac:dyDescent="0.2">
      <c r="A8" s="266" t="s">
        <v>173</v>
      </c>
      <c r="B8" s="206">
        <v>391.54368499999993</v>
      </c>
      <c r="C8" s="205">
        <v>304.00368740000005</v>
      </c>
      <c r="D8" s="174">
        <v>273.31671</v>
      </c>
      <c r="E8" s="206">
        <v>204.03743300000002</v>
      </c>
      <c r="F8" s="205">
        <v>175.29889699999995</v>
      </c>
      <c r="G8" s="174">
        <v>102.03154499999999</v>
      </c>
      <c r="H8" s="206">
        <v>111.56743200000001</v>
      </c>
      <c r="I8" s="205">
        <v>108.48913199999998</v>
      </c>
      <c r="J8" s="174">
        <v>137.24729599999998</v>
      </c>
      <c r="K8" s="206">
        <v>191.76515400000005</v>
      </c>
      <c r="L8" s="205">
        <v>257.894589</v>
      </c>
      <c r="M8" s="174">
        <v>312.76954400000011</v>
      </c>
      <c r="N8" s="269">
        <v>2569.9651044000002</v>
      </c>
      <c r="O8" s="270">
        <v>1.5898181277321927E-2</v>
      </c>
      <c r="P8" s="131"/>
      <c r="U8" s="64"/>
    </row>
    <row r="9" spans="1:21" x14ac:dyDescent="0.2">
      <c r="A9" s="266" t="s">
        <v>174</v>
      </c>
      <c r="B9" s="206">
        <v>353.43264566809671</v>
      </c>
      <c r="C9" s="205">
        <v>272.89147714386439</v>
      </c>
      <c r="D9" s="174">
        <v>244.84533575991446</v>
      </c>
      <c r="E9" s="206">
        <v>171.44335811392307</v>
      </c>
      <c r="F9" s="205">
        <v>152.75388124752376</v>
      </c>
      <c r="G9" s="174">
        <v>63.950680420491707</v>
      </c>
      <c r="H9" s="206">
        <v>64.805675212105541</v>
      </c>
      <c r="I9" s="205">
        <v>63.353662705696614</v>
      </c>
      <c r="J9" s="174">
        <v>100.71300716473911</v>
      </c>
      <c r="K9" s="206">
        <v>160.92961687079162</v>
      </c>
      <c r="L9" s="205">
        <v>229.16387956131524</v>
      </c>
      <c r="M9" s="174">
        <v>282.67518823435859</v>
      </c>
      <c r="N9" s="269">
        <v>2160.9584081028211</v>
      </c>
      <c r="O9" s="271">
        <v>2.4684398040046421E-2</v>
      </c>
      <c r="P9" s="121"/>
      <c r="U9" s="124"/>
    </row>
    <row r="10" spans="1:21" x14ac:dyDescent="0.2">
      <c r="A10" s="267" t="s">
        <v>41</v>
      </c>
      <c r="B10" s="268">
        <v>0.12303</v>
      </c>
      <c r="C10" s="213">
        <v>4.1180000000000001E-2</v>
      </c>
      <c r="D10" s="231">
        <v>3.4930000000000003E-2</v>
      </c>
      <c r="E10" s="212">
        <v>0</v>
      </c>
      <c r="F10" s="213">
        <v>0</v>
      </c>
      <c r="G10" s="231">
        <v>0</v>
      </c>
      <c r="H10" s="212">
        <v>0</v>
      </c>
      <c r="I10" s="213">
        <v>0</v>
      </c>
      <c r="J10" s="231">
        <v>0.26624999999999999</v>
      </c>
      <c r="K10" s="212">
        <v>2.4261939999999997</v>
      </c>
      <c r="L10" s="213">
        <v>3.4555899999999999</v>
      </c>
      <c r="M10" s="231">
        <v>4.5006679999999992</v>
      </c>
      <c r="N10" s="272">
        <v>10.847842</v>
      </c>
      <c r="O10" s="273">
        <v>1.6712246225653415E-3</v>
      </c>
      <c r="P10" s="121"/>
      <c r="U10" s="149"/>
    </row>
    <row r="11" spans="1:21" x14ac:dyDescent="0.2">
      <c r="A11" s="267" t="s">
        <v>40</v>
      </c>
      <c r="B11" s="268">
        <v>1.60799</v>
      </c>
      <c r="C11" s="181">
        <v>1.3769400000000001</v>
      </c>
      <c r="D11" s="200">
        <v>1.46506</v>
      </c>
      <c r="E11" s="178">
        <v>1.1212</v>
      </c>
      <c r="F11" s="181">
        <v>1.0950199999999999</v>
      </c>
      <c r="G11" s="200">
        <v>0.94396999999999998</v>
      </c>
      <c r="H11" s="178">
        <v>0.78486999999999996</v>
      </c>
      <c r="I11" s="181">
        <v>0.67708000000000002</v>
      </c>
      <c r="J11" s="200">
        <v>0.83428000000000002</v>
      </c>
      <c r="K11" s="178">
        <v>0.73154999999999992</v>
      </c>
      <c r="L11" s="181">
        <v>0.94513000000000003</v>
      </c>
      <c r="M11" s="200">
        <v>1.2087000000000001</v>
      </c>
      <c r="N11" s="272">
        <v>12.791790000000002</v>
      </c>
      <c r="O11" s="273">
        <v>2.3783210292801674E-2</v>
      </c>
      <c r="P11" s="121"/>
      <c r="U11" s="149"/>
    </row>
    <row r="12" spans="1:21" x14ac:dyDescent="0.2">
      <c r="A12" s="267" t="s">
        <v>39</v>
      </c>
      <c r="B12" s="268">
        <v>0</v>
      </c>
      <c r="C12" s="181">
        <v>0</v>
      </c>
      <c r="D12" s="200">
        <v>0</v>
      </c>
      <c r="E12" s="178">
        <v>0</v>
      </c>
      <c r="F12" s="181">
        <v>0</v>
      </c>
      <c r="G12" s="200">
        <v>0</v>
      </c>
      <c r="H12" s="178">
        <v>0</v>
      </c>
      <c r="I12" s="181">
        <v>0</v>
      </c>
      <c r="J12" s="200">
        <v>0</v>
      </c>
      <c r="K12" s="178">
        <v>0</v>
      </c>
      <c r="L12" s="181">
        <v>0</v>
      </c>
      <c r="M12" s="200">
        <v>0</v>
      </c>
      <c r="N12" s="272">
        <v>0</v>
      </c>
      <c r="O12" s="273">
        <v>0</v>
      </c>
      <c r="P12" s="121"/>
      <c r="U12" s="149"/>
    </row>
    <row r="13" spans="1:21" x14ac:dyDescent="0.2">
      <c r="A13" s="267" t="s">
        <v>64</v>
      </c>
      <c r="B13" s="268">
        <v>0</v>
      </c>
      <c r="C13" s="181">
        <v>0</v>
      </c>
      <c r="D13" s="200">
        <v>0</v>
      </c>
      <c r="E13" s="178">
        <v>0</v>
      </c>
      <c r="F13" s="181">
        <v>0</v>
      </c>
      <c r="G13" s="200">
        <v>0</v>
      </c>
      <c r="H13" s="178">
        <v>0</v>
      </c>
      <c r="I13" s="181">
        <v>0</v>
      </c>
      <c r="J13" s="200">
        <v>0</v>
      </c>
      <c r="K13" s="178">
        <v>0</v>
      </c>
      <c r="L13" s="181">
        <v>0</v>
      </c>
      <c r="M13" s="200">
        <v>0</v>
      </c>
      <c r="N13" s="272">
        <v>0</v>
      </c>
      <c r="O13" s="273">
        <v>0</v>
      </c>
      <c r="P13" s="121"/>
      <c r="U13" s="149"/>
    </row>
    <row r="14" spans="1:21" x14ac:dyDescent="0.2">
      <c r="A14" s="267" t="s">
        <v>65</v>
      </c>
      <c r="B14" s="268">
        <v>0</v>
      </c>
      <c r="C14" s="181">
        <v>0</v>
      </c>
      <c r="D14" s="200">
        <v>0</v>
      </c>
      <c r="E14" s="178">
        <v>0</v>
      </c>
      <c r="F14" s="181">
        <v>0</v>
      </c>
      <c r="G14" s="200">
        <v>0</v>
      </c>
      <c r="H14" s="178">
        <v>0</v>
      </c>
      <c r="I14" s="181">
        <v>0</v>
      </c>
      <c r="J14" s="200">
        <v>0</v>
      </c>
      <c r="K14" s="178">
        <v>0</v>
      </c>
      <c r="L14" s="181">
        <v>0</v>
      </c>
      <c r="M14" s="200">
        <v>0</v>
      </c>
      <c r="N14" s="272">
        <v>0</v>
      </c>
      <c r="O14" s="273">
        <v>0</v>
      </c>
      <c r="P14" s="121"/>
      <c r="U14" s="149"/>
    </row>
    <row r="15" spans="1:21" x14ac:dyDescent="0.2">
      <c r="A15" s="267" t="s">
        <v>66</v>
      </c>
      <c r="B15" s="268">
        <v>0</v>
      </c>
      <c r="C15" s="181">
        <v>0</v>
      </c>
      <c r="D15" s="200">
        <v>0</v>
      </c>
      <c r="E15" s="178">
        <v>0</v>
      </c>
      <c r="F15" s="181">
        <v>0</v>
      </c>
      <c r="G15" s="200">
        <v>0</v>
      </c>
      <c r="H15" s="178">
        <v>0</v>
      </c>
      <c r="I15" s="181">
        <v>0</v>
      </c>
      <c r="J15" s="200">
        <v>0</v>
      </c>
      <c r="K15" s="178">
        <v>0</v>
      </c>
      <c r="L15" s="181">
        <v>0</v>
      </c>
      <c r="M15" s="200">
        <v>0</v>
      </c>
      <c r="N15" s="272">
        <v>0</v>
      </c>
      <c r="O15" s="273">
        <v>0</v>
      </c>
      <c r="P15" s="121"/>
      <c r="U15" s="149"/>
    </row>
    <row r="16" spans="1:21" x14ac:dyDescent="0.2">
      <c r="A16" s="267" t="s">
        <v>38</v>
      </c>
      <c r="B16" s="268">
        <v>17.541880000000003</v>
      </c>
      <c r="C16" s="181">
        <v>14.132779999999999</v>
      </c>
      <c r="D16" s="200">
        <v>12.140619999999998</v>
      </c>
      <c r="E16" s="178">
        <v>9.6580870000000001</v>
      </c>
      <c r="F16" s="181">
        <v>7.2505200000000007</v>
      </c>
      <c r="G16" s="200">
        <v>2.456</v>
      </c>
      <c r="H16" s="178">
        <v>3.3871599999999997</v>
      </c>
      <c r="I16" s="181">
        <v>2.157</v>
      </c>
      <c r="J16" s="200">
        <v>4.16</v>
      </c>
      <c r="K16" s="178">
        <v>5.6765150000000002</v>
      </c>
      <c r="L16" s="181">
        <v>7.8754900000000001</v>
      </c>
      <c r="M16" s="200">
        <v>10.230691</v>
      </c>
      <c r="N16" s="272">
        <v>96.666742999999997</v>
      </c>
      <c r="O16" s="273">
        <v>2.4085239904776496E-3</v>
      </c>
      <c r="P16" s="121"/>
      <c r="U16" s="149"/>
    </row>
    <row r="17" spans="1:21" x14ac:dyDescent="0.2">
      <c r="A17" s="267" t="s">
        <v>77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0.41299999999999998</v>
      </c>
      <c r="C19" s="181">
        <v>0.39579999999999999</v>
      </c>
      <c r="D19" s="200">
        <v>0.42799999999999999</v>
      </c>
      <c r="E19" s="178">
        <v>0.33939999999999998</v>
      </c>
      <c r="F19" s="181">
        <v>5.8400000000000001E-2</v>
      </c>
      <c r="G19" s="200">
        <v>2.1299999999999999E-2</v>
      </c>
      <c r="H19" s="178">
        <v>8.6900000000000005E-2</v>
      </c>
      <c r="I19" s="181">
        <v>0.1138</v>
      </c>
      <c r="J19" s="200">
        <v>0.17100000000000001</v>
      </c>
      <c r="K19" s="178">
        <v>0.3135</v>
      </c>
      <c r="L19" s="181">
        <v>0.34260000000000002</v>
      </c>
      <c r="M19" s="200">
        <v>0.39629999999999999</v>
      </c>
      <c r="N19" s="272">
        <v>3.0799999999999996</v>
      </c>
      <c r="O19" s="273">
        <v>3.1482229354787032E-3</v>
      </c>
      <c r="P19" s="121"/>
      <c r="U19" s="149"/>
    </row>
    <row r="20" spans="1:21" x14ac:dyDescent="0.2">
      <c r="A20" s="267" t="s">
        <v>35</v>
      </c>
      <c r="B20" s="268">
        <v>0</v>
      </c>
      <c r="C20" s="181">
        <v>0</v>
      </c>
      <c r="D20" s="200">
        <v>0</v>
      </c>
      <c r="E20" s="178">
        <v>0</v>
      </c>
      <c r="F20" s="181">
        <v>0</v>
      </c>
      <c r="G20" s="200">
        <v>0</v>
      </c>
      <c r="H20" s="178">
        <v>0</v>
      </c>
      <c r="I20" s="181">
        <v>0</v>
      </c>
      <c r="J20" s="200">
        <v>0</v>
      </c>
      <c r="K20" s="178">
        <v>0</v>
      </c>
      <c r="L20" s="181">
        <v>0</v>
      </c>
      <c r="M20" s="200">
        <v>0</v>
      </c>
      <c r="N20" s="272">
        <v>0</v>
      </c>
      <c r="O20" s="273">
        <v>0</v>
      </c>
      <c r="P20" s="121"/>
      <c r="U20" s="149"/>
    </row>
    <row r="21" spans="1:21" x14ac:dyDescent="0.2">
      <c r="A21" s="267" t="s">
        <v>34</v>
      </c>
      <c r="B21" s="268">
        <v>70.361000000000004</v>
      </c>
      <c r="C21" s="181">
        <v>58.869</v>
      </c>
      <c r="D21" s="200">
        <v>64.492999999999995</v>
      </c>
      <c r="E21" s="178">
        <v>60.002000000000002</v>
      </c>
      <c r="F21" s="181">
        <v>26.853000000000002</v>
      </c>
      <c r="G21" s="200">
        <v>23.709</v>
      </c>
      <c r="H21" s="178">
        <v>29.518999999999998</v>
      </c>
      <c r="I21" s="181">
        <v>28.998000000000001</v>
      </c>
      <c r="J21" s="200">
        <v>36.716999999999999</v>
      </c>
      <c r="K21" s="178">
        <v>37.073999999999998</v>
      </c>
      <c r="L21" s="181">
        <v>63.563000000000002</v>
      </c>
      <c r="M21" s="200">
        <v>65.576999999999998</v>
      </c>
      <c r="N21" s="272">
        <v>565.73500000000001</v>
      </c>
      <c r="O21" s="273">
        <v>0.2004547690525281</v>
      </c>
      <c r="P21" s="121"/>
      <c r="U21" s="149"/>
    </row>
    <row r="22" spans="1:21" x14ac:dyDescent="0.2">
      <c r="A22" s="267" t="s">
        <v>33</v>
      </c>
      <c r="B22" s="268">
        <v>0</v>
      </c>
      <c r="C22" s="181">
        <v>0</v>
      </c>
      <c r="D22" s="200">
        <v>0</v>
      </c>
      <c r="E22" s="178">
        <v>0</v>
      </c>
      <c r="F22" s="181">
        <v>0</v>
      </c>
      <c r="G22" s="200">
        <v>0</v>
      </c>
      <c r="H22" s="178">
        <v>0</v>
      </c>
      <c r="I22" s="181">
        <v>0</v>
      </c>
      <c r="J22" s="200">
        <v>0</v>
      </c>
      <c r="K22" s="178">
        <v>0</v>
      </c>
      <c r="L22" s="181">
        <v>0</v>
      </c>
      <c r="M22" s="200">
        <v>0</v>
      </c>
      <c r="N22" s="272">
        <v>0</v>
      </c>
      <c r="O22" s="273">
        <v>0</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0</v>
      </c>
      <c r="C24" s="181">
        <v>0.48896200000000006</v>
      </c>
      <c r="D24" s="200">
        <v>0.1782</v>
      </c>
      <c r="E24" s="178">
        <v>0</v>
      </c>
      <c r="F24" s="181">
        <v>0</v>
      </c>
      <c r="G24" s="200">
        <v>0</v>
      </c>
      <c r="H24" s="178">
        <v>0</v>
      </c>
      <c r="I24" s="181">
        <v>0</v>
      </c>
      <c r="J24" s="200">
        <v>0</v>
      </c>
      <c r="K24" s="178">
        <v>0.85454999999999992</v>
      </c>
      <c r="L24" s="181">
        <v>0.67391999999999996</v>
      </c>
      <c r="M24" s="200">
        <v>0</v>
      </c>
      <c r="N24" s="272">
        <v>2.1956319999999998</v>
      </c>
      <c r="O24" s="273">
        <v>2.2843923859718705E-2</v>
      </c>
      <c r="P24" s="121"/>
      <c r="U24" s="149"/>
    </row>
    <row r="25" spans="1:21" x14ac:dyDescent="0.2">
      <c r="A25" s="267" t="s">
        <v>31</v>
      </c>
      <c r="B25" s="268">
        <v>263.38574566809672</v>
      </c>
      <c r="C25" s="213">
        <v>197.58681514386438</v>
      </c>
      <c r="D25" s="231">
        <v>166.10552575991446</v>
      </c>
      <c r="E25" s="212">
        <v>100.32267111392306</v>
      </c>
      <c r="F25" s="213">
        <v>117.49694124752376</v>
      </c>
      <c r="G25" s="231">
        <v>36.820410420491712</v>
      </c>
      <c r="H25" s="212">
        <v>31.02774521210554</v>
      </c>
      <c r="I25" s="213">
        <v>31.407782705696611</v>
      </c>
      <c r="J25" s="231">
        <v>58.564477164739102</v>
      </c>
      <c r="K25" s="212">
        <v>113.85330787079161</v>
      </c>
      <c r="L25" s="213">
        <v>152.30814956131525</v>
      </c>
      <c r="M25" s="231">
        <v>200.76182923435857</v>
      </c>
      <c r="N25" s="272">
        <v>1469.641401102821</v>
      </c>
      <c r="O25" s="273">
        <v>6.6335984786770288E-2</v>
      </c>
      <c r="P25" s="121"/>
      <c r="U25" s="118"/>
    </row>
    <row r="26" spans="1:21" ht="13.5" customHeight="1" x14ac:dyDescent="0.2">
      <c r="A26" s="220" t="s">
        <v>175</v>
      </c>
      <c r="B26" s="206">
        <v>321.32937599999997</v>
      </c>
      <c r="C26" s="205">
        <v>248.95966799999999</v>
      </c>
      <c r="D26" s="174">
        <v>214.59354999999996</v>
      </c>
      <c r="E26" s="206">
        <v>144.36687000000003</v>
      </c>
      <c r="F26" s="205">
        <v>129.81088999999997</v>
      </c>
      <c r="G26" s="174">
        <v>44.394204999999999</v>
      </c>
      <c r="H26" s="206">
        <v>42.740497000000005</v>
      </c>
      <c r="I26" s="205">
        <v>42.007732000000004</v>
      </c>
      <c r="J26" s="174">
        <v>79.786805999999999</v>
      </c>
      <c r="K26" s="206">
        <v>135.53189999999998</v>
      </c>
      <c r="L26" s="205">
        <v>206.86307199999996</v>
      </c>
      <c r="M26" s="174">
        <v>254.51609200000007</v>
      </c>
      <c r="N26" s="269">
        <v>1864.900658</v>
      </c>
      <c r="O26" s="271">
        <v>2.3428038366361325E-2</v>
      </c>
      <c r="P26" s="11"/>
      <c r="U26" s="94"/>
    </row>
    <row r="27" spans="1:21" ht="12.75" customHeight="1" x14ac:dyDescent="0.2">
      <c r="A27" s="267" t="s">
        <v>26</v>
      </c>
      <c r="B27" s="268">
        <v>27.413133999999999</v>
      </c>
      <c r="C27" s="213">
        <v>20.075994999999999</v>
      </c>
      <c r="D27" s="231">
        <v>16.343301999999998</v>
      </c>
      <c r="E27" s="212">
        <v>15.833817</v>
      </c>
      <c r="F27" s="213">
        <v>15.225761</v>
      </c>
      <c r="G27" s="231">
        <v>5.1624930000000004</v>
      </c>
      <c r="H27" s="212">
        <v>4.1763519999999996</v>
      </c>
      <c r="I27" s="213">
        <v>4.580125999999999</v>
      </c>
      <c r="J27" s="231">
        <v>8.820271</v>
      </c>
      <c r="K27" s="212">
        <v>9.7785759999999993</v>
      </c>
      <c r="L27" s="213">
        <v>23.661361999999997</v>
      </c>
      <c r="M27" s="231">
        <v>25.260240000000003</v>
      </c>
      <c r="N27" s="272">
        <v>176.33142900000001</v>
      </c>
      <c r="O27" s="273">
        <v>7.9146921372072951E-3</v>
      </c>
      <c r="P27" s="121"/>
      <c r="U27" s="94"/>
    </row>
    <row r="28" spans="1:21" ht="12.75" customHeight="1" x14ac:dyDescent="0.2">
      <c r="A28" s="267" t="s">
        <v>0</v>
      </c>
      <c r="B28" s="268">
        <v>1.256</v>
      </c>
      <c r="C28" s="181">
        <v>0.95599999999999996</v>
      </c>
      <c r="D28" s="200">
        <v>0.75900000000000001</v>
      </c>
      <c r="E28" s="178">
        <v>0.498</v>
      </c>
      <c r="F28" s="181">
        <v>0.38500000000000001</v>
      </c>
      <c r="G28" s="200">
        <v>6.4000000000000001E-2</v>
      </c>
      <c r="H28" s="178">
        <v>5.1999999999999998E-2</v>
      </c>
      <c r="I28" s="181">
        <v>5.1999999999999998E-2</v>
      </c>
      <c r="J28" s="200">
        <v>0.1</v>
      </c>
      <c r="K28" s="178">
        <v>0.47399999999999998</v>
      </c>
      <c r="L28" s="181">
        <v>0.71799999999999997</v>
      </c>
      <c r="M28" s="200">
        <v>0.81799999999999995</v>
      </c>
      <c r="N28" s="272">
        <v>6.1319999999999988</v>
      </c>
      <c r="O28" s="273">
        <v>3.1859049132481592E-3</v>
      </c>
      <c r="P28" s="121"/>
      <c r="U28" s="94"/>
    </row>
    <row r="29" spans="1:21" ht="12.75" customHeight="1" x14ac:dyDescent="0.2">
      <c r="A29" s="267" t="s">
        <v>1</v>
      </c>
      <c r="B29" s="268">
        <v>1.7729999999999999</v>
      </c>
      <c r="C29" s="181">
        <v>1.33</v>
      </c>
      <c r="D29" s="200">
        <v>1.0620000000000001</v>
      </c>
      <c r="E29" s="178">
        <v>0.72</v>
      </c>
      <c r="F29" s="181">
        <v>0.34300000000000003</v>
      </c>
      <c r="G29" s="200">
        <v>1E-3</v>
      </c>
      <c r="H29" s="178">
        <v>0</v>
      </c>
      <c r="I29" s="181">
        <v>0</v>
      </c>
      <c r="J29" s="200">
        <v>6.2E-2</v>
      </c>
      <c r="K29" s="178">
        <v>0.41399999999999998</v>
      </c>
      <c r="L29" s="181">
        <v>0.68100000000000005</v>
      </c>
      <c r="M29" s="200">
        <v>1.01</v>
      </c>
      <c r="N29" s="272">
        <v>7.3959999999999999</v>
      </c>
      <c r="O29" s="273">
        <v>1.0708345113393736E-2</v>
      </c>
      <c r="P29" s="121"/>
      <c r="U29" s="94"/>
    </row>
    <row r="30" spans="1:21" ht="12.75" customHeight="1" x14ac:dyDescent="0.2">
      <c r="A30" s="267" t="s">
        <v>2</v>
      </c>
      <c r="B30" s="268">
        <v>0.21430000000000002</v>
      </c>
      <c r="C30" s="181">
        <v>0.155</v>
      </c>
      <c r="D30" s="200">
        <v>0.1026</v>
      </c>
      <c r="E30" s="178">
        <v>4.7200000000000006E-2</v>
      </c>
      <c r="F30" s="181">
        <v>5.8999999999999997E-2</v>
      </c>
      <c r="G30" s="200">
        <v>3.0000000000000001E-3</v>
      </c>
      <c r="H30" s="178">
        <v>2.5999999999999999E-2</v>
      </c>
      <c r="I30" s="181">
        <v>3.0000000000000001E-3</v>
      </c>
      <c r="J30" s="200">
        <v>1.2E-2</v>
      </c>
      <c r="K30" s="178">
        <v>4.7E-2</v>
      </c>
      <c r="L30" s="181">
        <v>0.25</v>
      </c>
      <c r="M30" s="200">
        <v>0.32839999999999997</v>
      </c>
      <c r="N30" s="272">
        <v>1.2475000000000001</v>
      </c>
      <c r="O30" s="273">
        <v>3.1014700202162148E-3</v>
      </c>
      <c r="P30" s="121"/>
    </row>
    <row r="31" spans="1:21" x14ac:dyDescent="0.2">
      <c r="A31" s="267" t="s">
        <v>6</v>
      </c>
      <c r="B31" s="268">
        <v>1.60799</v>
      </c>
      <c r="C31" s="181">
        <v>1.3769400000000001</v>
      </c>
      <c r="D31" s="200">
        <v>1.46506</v>
      </c>
      <c r="E31" s="178">
        <v>1.1212</v>
      </c>
      <c r="F31" s="181">
        <v>1.0950199999999999</v>
      </c>
      <c r="G31" s="200">
        <v>0.94396999999999998</v>
      </c>
      <c r="H31" s="178">
        <v>0.78486999999999996</v>
      </c>
      <c r="I31" s="181">
        <v>0.67708000000000002</v>
      </c>
      <c r="J31" s="200">
        <v>0.83428000000000002</v>
      </c>
      <c r="K31" s="178">
        <v>0.73154999999999992</v>
      </c>
      <c r="L31" s="181">
        <v>0.94513000000000003</v>
      </c>
      <c r="M31" s="200">
        <v>1.2087000000000001</v>
      </c>
      <c r="N31" s="272">
        <v>12.791790000000002</v>
      </c>
      <c r="O31" s="273">
        <v>4.0786432132379209E-2</v>
      </c>
      <c r="P31" s="121"/>
    </row>
    <row r="32" spans="1:21" x14ac:dyDescent="0.2">
      <c r="A32" s="267" t="s">
        <v>25</v>
      </c>
      <c r="B32" s="268">
        <v>177.45374299999995</v>
      </c>
      <c r="C32" s="181">
        <v>136.047922</v>
      </c>
      <c r="D32" s="200">
        <v>120.60693299999998</v>
      </c>
      <c r="E32" s="178">
        <v>79.522771000000006</v>
      </c>
      <c r="F32" s="181">
        <v>72.234821999999994</v>
      </c>
      <c r="G32" s="200">
        <v>26.801080000000002</v>
      </c>
      <c r="H32" s="178">
        <v>26.844607000000003</v>
      </c>
      <c r="I32" s="181">
        <v>25.565080999999999</v>
      </c>
      <c r="J32" s="200">
        <v>48.041617000000002</v>
      </c>
      <c r="K32" s="178">
        <v>81.280102999999997</v>
      </c>
      <c r="L32" s="181">
        <v>116.03399899999998</v>
      </c>
      <c r="M32" s="200">
        <v>148.63008000000005</v>
      </c>
      <c r="N32" s="272">
        <v>1059.062758</v>
      </c>
      <c r="O32" s="273">
        <v>3.1466009918408977E-2</v>
      </c>
      <c r="P32" s="121"/>
    </row>
    <row r="33" spans="1:16" x14ac:dyDescent="0.2">
      <c r="A33" s="267" t="s">
        <v>5</v>
      </c>
      <c r="B33" s="268">
        <v>101.10963900000002</v>
      </c>
      <c r="C33" s="181">
        <v>80.695411000000007</v>
      </c>
      <c r="D33" s="200">
        <v>67.467224999999999</v>
      </c>
      <c r="E33" s="178">
        <v>41.762159000000011</v>
      </c>
      <c r="F33" s="181">
        <v>36.667866999999987</v>
      </c>
      <c r="G33" s="200">
        <v>10.051426999999997</v>
      </c>
      <c r="H33" s="178">
        <v>9.4536440000000006</v>
      </c>
      <c r="I33" s="181">
        <v>9.8003730000000022</v>
      </c>
      <c r="J33" s="200">
        <v>19.551132000000003</v>
      </c>
      <c r="K33" s="178">
        <v>41.652389999999997</v>
      </c>
      <c r="L33" s="181">
        <v>62.767239000000004</v>
      </c>
      <c r="M33" s="200">
        <v>75.034969000000004</v>
      </c>
      <c r="N33" s="272">
        <v>556.01347500000008</v>
      </c>
      <c r="O33" s="273">
        <v>2.9932655524627001E-2</v>
      </c>
      <c r="P33" s="121"/>
    </row>
    <row r="34" spans="1:16" x14ac:dyDescent="0.2">
      <c r="A34" s="267" t="s">
        <v>3</v>
      </c>
      <c r="B34" s="268">
        <v>10.501569999999999</v>
      </c>
      <c r="C34" s="213">
        <v>8.3224</v>
      </c>
      <c r="D34" s="231">
        <v>6.7874300000000005</v>
      </c>
      <c r="E34" s="212">
        <v>4.8617229999999996</v>
      </c>
      <c r="F34" s="213">
        <v>3.8004199999999999</v>
      </c>
      <c r="G34" s="231">
        <v>1.367235</v>
      </c>
      <c r="H34" s="212">
        <v>1.403024</v>
      </c>
      <c r="I34" s="213">
        <v>1.3300719999999999</v>
      </c>
      <c r="J34" s="231">
        <v>2.3655059999999999</v>
      </c>
      <c r="K34" s="212">
        <v>1.1542809999999999</v>
      </c>
      <c r="L34" s="213">
        <v>1.8063420000000001</v>
      </c>
      <c r="M34" s="231">
        <v>2.2257029999999998</v>
      </c>
      <c r="N34" s="272">
        <v>45.925706000000012</v>
      </c>
      <c r="O34" s="273">
        <v>2.6121923237892076E-2</v>
      </c>
      <c r="P34" s="121"/>
    </row>
    <row r="35" spans="1:16" ht="18" customHeight="1" x14ac:dyDescent="0.2">
      <c r="A35" s="87" t="s">
        <v>184</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179</v>
      </c>
      <c r="N39" s="136">
        <f>O7</f>
        <v>1.4223568283909348E-2</v>
      </c>
    </row>
    <row r="40" spans="1:16" x14ac:dyDescent="0.2">
      <c r="B40" s="140"/>
      <c r="C40" s="140"/>
      <c r="D40" s="140"/>
      <c r="M40" s="129" t="s">
        <v>63</v>
      </c>
      <c r="N40" s="136">
        <f>O8</f>
        <v>1.5898181277321927E-2</v>
      </c>
    </row>
    <row r="41" spans="1:16" x14ac:dyDescent="0.2">
      <c r="B41" s="94"/>
      <c r="C41" s="94"/>
      <c r="D41" s="94"/>
      <c r="M41" s="129" t="s">
        <v>126</v>
      </c>
      <c r="N41" s="136">
        <f>O9</f>
        <v>2.4684398040046421E-2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{6EBAF999-7FF2-4CEF-BAE8-81C76B5541C6}</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EBAF999-7FF2-4CEF-BAE8-81C76B5541C6}">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U41"/>
  <sheetViews>
    <sheetView showGridLines="0"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276</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7392.4779999999964</v>
      </c>
      <c r="C7" s="205">
        <v>7358.3919999999953</v>
      </c>
      <c r="D7" s="174">
        <v>7366.1589999999951</v>
      </c>
      <c r="E7" s="206">
        <v>7319.4089999999951</v>
      </c>
      <c r="F7" s="205">
        <v>7319.4949999999963</v>
      </c>
      <c r="G7" s="174">
        <v>7319.4949999999963</v>
      </c>
      <c r="H7" s="206">
        <v>7320.0039999999944</v>
      </c>
      <c r="I7" s="205">
        <v>7319.863999999995</v>
      </c>
      <c r="J7" s="174">
        <v>7319.2319999999945</v>
      </c>
      <c r="K7" s="206">
        <v>7318.4869999999946</v>
      </c>
      <c r="L7" s="205">
        <v>7311.1368999999959</v>
      </c>
      <c r="M7" s="174">
        <v>7311.1368999999959</v>
      </c>
      <c r="N7" s="269">
        <v>7311.1368999999959</v>
      </c>
      <c r="O7" s="270">
        <v>0.17681812914376321</v>
      </c>
      <c r="P7" s="131"/>
      <c r="U7" s="64"/>
    </row>
    <row r="8" spans="1:21" x14ac:dyDescent="0.2">
      <c r="A8" s="266" t="s">
        <v>173</v>
      </c>
      <c r="B8" s="206">
        <v>4249.2110702000009</v>
      </c>
      <c r="C8" s="205">
        <v>3258.2859770714144</v>
      </c>
      <c r="D8" s="174">
        <v>3084.8205837060304</v>
      </c>
      <c r="E8" s="206">
        <v>2492.7962885999996</v>
      </c>
      <c r="F8" s="205">
        <v>2277.0004516000022</v>
      </c>
      <c r="G8" s="174">
        <v>1546.9718838000001</v>
      </c>
      <c r="H8" s="206">
        <v>1686.0466089999995</v>
      </c>
      <c r="I8" s="205">
        <v>1642.9729050000003</v>
      </c>
      <c r="J8" s="174">
        <v>1859.6860850000003</v>
      </c>
      <c r="K8" s="206">
        <v>2452.3127939999986</v>
      </c>
      <c r="L8" s="205">
        <v>2843.2612786</v>
      </c>
      <c r="M8" s="174">
        <v>3466.597256999999</v>
      </c>
      <c r="N8" s="269">
        <v>30859.963183577442</v>
      </c>
      <c r="O8" s="270">
        <v>0.19090426094269375</v>
      </c>
      <c r="P8" s="131"/>
      <c r="U8" s="64"/>
    </row>
    <row r="9" spans="1:21" x14ac:dyDescent="0.2">
      <c r="A9" s="266" t="s">
        <v>174</v>
      </c>
      <c r="B9" s="206">
        <v>2560.5836629999999</v>
      </c>
      <c r="C9" s="205">
        <v>1911.9799852714134</v>
      </c>
      <c r="D9" s="174">
        <v>1668.8800525060299</v>
      </c>
      <c r="E9" s="206">
        <v>1176.2895639999999</v>
      </c>
      <c r="F9" s="205">
        <v>1010.3881394000001</v>
      </c>
      <c r="G9" s="174">
        <v>498.265602</v>
      </c>
      <c r="H9" s="206">
        <v>483.77672799999999</v>
      </c>
      <c r="I9" s="205">
        <v>476.36719600000004</v>
      </c>
      <c r="J9" s="174">
        <v>644.08574800000008</v>
      </c>
      <c r="K9" s="206">
        <v>1155.668911</v>
      </c>
      <c r="L9" s="205">
        <v>1514.1052330000002</v>
      </c>
      <c r="M9" s="174">
        <v>1973.148704</v>
      </c>
      <c r="N9" s="269">
        <v>15073.539526177443</v>
      </c>
      <c r="O9" s="271">
        <v>0.17218343867302818</v>
      </c>
      <c r="P9" s="121"/>
      <c r="U9" s="124"/>
    </row>
    <row r="10" spans="1:21" x14ac:dyDescent="0.2">
      <c r="A10" s="267" t="s">
        <v>41</v>
      </c>
      <c r="B10" s="268">
        <v>59.221872000000005</v>
      </c>
      <c r="C10" s="213">
        <v>54.243189000000001</v>
      </c>
      <c r="D10" s="231">
        <v>83.216594999999984</v>
      </c>
      <c r="E10" s="212">
        <v>84.517221000000006</v>
      </c>
      <c r="F10" s="213">
        <v>81.055281000000022</v>
      </c>
      <c r="G10" s="231">
        <v>42.405597</v>
      </c>
      <c r="H10" s="212">
        <v>33.382534</v>
      </c>
      <c r="I10" s="213">
        <v>43.462742000000006</v>
      </c>
      <c r="J10" s="231">
        <v>52.066233999999994</v>
      </c>
      <c r="K10" s="212">
        <v>79.549083999999993</v>
      </c>
      <c r="L10" s="213">
        <v>79.634196000000017</v>
      </c>
      <c r="M10" s="231">
        <v>94.992843000000008</v>
      </c>
      <c r="N10" s="272">
        <v>787.747388</v>
      </c>
      <c r="O10" s="273">
        <v>0.12136080440581026</v>
      </c>
      <c r="P10" s="121"/>
      <c r="U10" s="149"/>
    </row>
    <row r="11" spans="1:21" x14ac:dyDescent="0.2">
      <c r="A11" s="267" t="s">
        <v>40</v>
      </c>
      <c r="B11" s="268">
        <v>0.13524</v>
      </c>
      <c r="C11" s="181">
        <v>0.11166</v>
      </c>
      <c r="D11" s="200">
        <v>0.10124</v>
      </c>
      <c r="E11" s="178">
        <v>4.6600000000000003E-2</v>
      </c>
      <c r="F11" s="181">
        <v>3.4200000000000001E-2</v>
      </c>
      <c r="G11" s="200">
        <v>0</v>
      </c>
      <c r="H11" s="178">
        <v>0</v>
      </c>
      <c r="I11" s="181">
        <v>0</v>
      </c>
      <c r="J11" s="200">
        <v>0</v>
      </c>
      <c r="K11" s="178">
        <v>3.5380000000000002E-2</v>
      </c>
      <c r="L11" s="181">
        <v>9.1980000000000006E-2</v>
      </c>
      <c r="M11" s="200">
        <v>0.10776000000000001</v>
      </c>
      <c r="N11" s="272">
        <v>0.66405999999999998</v>
      </c>
      <c r="O11" s="273">
        <v>1.2346574347325806E-3</v>
      </c>
      <c r="P11" s="121"/>
      <c r="U11" s="149"/>
    </row>
    <row r="12" spans="1:21" x14ac:dyDescent="0.2">
      <c r="A12" s="267" t="s">
        <v>39</v>
      </c>
      <c r="B12" s="268">
        <v>1756.4949409999999</v>
      </c>
      <c r="C12" s="181">
        <v>1202.0704929999999</v>
      </c>
      <c r="D12" s="200">
        <v>988.46317899999997</v>
      </c>
      <c r="E12" s="178">
        <v>608.82090299999993</v>
      </c>
      <c r="F12" s="181">
        <v>492.45751200000001</v>
      </c>
      <c r="G12" s="200">
        <v>229.47536300000002</v>
      </c>
      <c r="H12" s="178">
        <v>189.13064900000003</v>
      </c>
      <c r="I12" s="181">
        <v>191.129604</v>
      </c>
      <c r="J12" s="200">
        <v>283.40414000000004</v>
      </c>
      <c r="K12" s="178">
        <v>655.58569299999999</v>
      </c>
      <c r="L12" s="181">
        <v>908.47276000000011</v>
      </c>
      <c r="M12" s="200">
        <v>1190.9574729999999</v>
      </c>
      <c r="N12" s="272">
        <v>8696.4627099999998</v>
      </c>
      <c r="O12" s="273">
        <v>0.87265895596423582</v>
      </c>
      <c r="P12" s="121"/>
      <c r="U12" s="149"/>
    </row>
    <row r="13" spans="1:21" x14ac:dyDescent="0.2">
      <c r="A13" s="267" t="s">
        <v>64</v>
      </c>
      <c r="B13" s="268">
        <v>0.252</v>
      </c>
      <c r="C13" s="181">
        <v>0.187</v>
      </c>
      <c r="D13" s="200">
        <v>0.17100000000000001</v>
      </c>
      <c r="E13" s="178">
        <v>8.0000000000000002E-3</v>
      </c>
      <c r="F13" s="181">
        <v>4.8999999999999998E-4</v>
      </c>
      <c r="G13" s="200">
        <v>1.4936E-2</v>
      </c>
      <c r="H13" s="178">
        <v>2.1337999999999999E-2</v>
      </c>
      <c r="I13" s="181">
        <v>1.6853E-2</v>
      </c>
      <c r="J13" s="200">
        <v>1.0407E-2</v>
      </c>
      <c r="K13" s="178">
        <v>0.13300000000000001</v>
      </c>
      <c r="L13" s="181">
        <v>0.153</v>
      </c>
      <c r="M13" s="200">
        <v>0.192</v>
      </c>
      <c r="N13" s="272">
        <v>1.1600239999999999</v>
      </c>
      <c r="O13" s="273">
        <v>8.632872300357608E-2</v>
      </c>
      <c r="P13" s="121"/>
      <c r="U13" s="149"/>
    </row>
    <row r="14" spans="1:21" x14ac:dyDescent="0.2">
      <c r="A14" s="267" t="s">
        <v>65</v>
      </c>
      <c r="B14" s="268">
        <v>0</v>
      </c>
      <c r="C14" s="181">
        <v>0</v>
      </c>
      <c r="D14" s="200">
        <v>0</v>
      </c>
      <c r="E14" s="178">
        <v>0</v>
      </c>
      <c r="F14" s="181">
        <v>0</v>
      </c>
      <c r="G14" s="200">
        <v>0</v>
      </c>
      <c r="H14" s="178">
        <v>0</v>
      </c>
      <c r="I14" s="181">
        <v>0</v>
      </c>
      <c r="J14" s="200">
        <v>0</v>
      </c>
      <c r="K14" s="178">
        <v>0</v>
      </c>
      <c r="L14" s="181">
        <v>0</v>
      </c>
      <c r="M14" s="200">
        <v>0</v>
      </c>
      <c r="N14" s="272">
        <v>0</v>
      </c>
      <c r="O14" s="273">
        <v>0</v>
      </c>
      <c r="P14" s="121"/>
      <c r="U14" s="149"/>
    </row>
    <row r="15" spans="1:21" x14ac:dyDescent="0.2">
      <c r="A15" s="267" t="s">
        <v>66</v>
      </c>
      <c r="B15" s="268">
        <v>0</v>
      </c>
      <c r="C15" s="181">
        <v>0</v>
      </c>
      <c r="D15" s="200">
        <v>0</v>
      </c>
      <c r="E15" s="178">
        <v>0</v>
      </c>
      <c r="F15" s="181">
        <v>0</v>
      </c>
      <c r="G15" s="200">
        <v>0</v>
      </c>
      <c r="H15" s="178">
        <v>0</v>
      </c>
      <c r="I15" s="181">
        <v>0</v>
      </c>
      <c r="J15" s="200">
        <v>0</v>
      </c>
      <c r="K15" s="178">
        <v>0</v>
      </c>
      <c r="L15" s="181">
        <v>0</v>
      </c>
      <c r="M15" s="200">
        <v>0</v>
      </c>
      <c r="N15" s="272">
        <v>0</v>
      </c>
      <c r="O15" s="273">
        <v>0</v>
      </c>
      <c r="P15" s="121"/>
      <c r="U15" s="149"/>
    </row>
    <row r="16" spans="1:21" x14ac:dyDescent="0.2">
      <c r="A16" s="267" t="s">
        <v>38</v>
      </c>
      <c r="B16" s="268">
        <v>94.325961000000007</v>
      </c>
      <c r="C16" s="181">
        <v>79.951600999999997</v>
      </c>
      <c r="D16" s="200">
        <v>40.893060000000006</v>
      </c>
      <c r="E16" s="178">
        <v>30.09788</v>
      </c>
      <c r="F16" s="181">
        <v>22.829394000000001</v>
      </c>
      <c r="G16" s="200">
        <v>6.0948300000000009</v>
      </c>
      <c r="H16" s="178">
        <v>5.3402500000000002</v>
      </c>
      <c r="I16" s="181">
        <v>3.4217599999999999</v>
      </c>
      <c r="J16" s="200">
        <v>11.009167000000001</v>
      </c>
      <c r="K16" s="178">
        <v>49.484572000000007</v>
      </c>
      <c r="L16" s="181">
        <v>43.326393999999993</v>
      </c>
      <c r="M16" s="200">
        <v>71.742727000000002</v>
      </c>
      <c r="N16" s="272">
        <v>458.51759600000003</v>
      </c>
      <c r="O16" s="273">
        <v>1.1424307841034211E-2</v>
      </c>
      <c r="P16" s="121"/>
      <c r="U16" s="149"/>
    </row>
    <row r="17" spans="1:21" x14ac:dyDescent="0.2">
      <c r="A17" s="267" t="s">
        <v>77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37</v>
      </c>
      <c r="B18" s="268">
        <v>6.6599999999999993E-2</v>
      </c>
      <c r="C18" s="181">
        <v>3.7350000000000001E-2</v>
      </c>
      <c r="D18" s="200">
        <v>2.8559999999999999E-2</v>
      </c>
      <c r="E18" s="178">
        <v>2.4164999999999999E-2</v>
      </c>
      <c r="F18" s="181">
        <v>1.7574000000000003E-2</v>
      </c>
      <c r="G18" s="200">
        <v>0</v>
      </c>
      <c r="H18" s="178">
        <v>0</v>
      </c>
      <c r="I18" s="181">
        <v>0</v>
      </c>
      <c r="J18" s="200">
        <v>2.2200000000000002E-3</v>
      </c>
      <c r="K18" s="178">
        <v>1.098E-2</v>
      </c>
      <c r="L18" s="181">
        <v>2.1989999999999999E-2</v>
      </c>
      <c r="M18" s="200">
        <v>2.8570000000000002E-2</v>
      </c>
      <c r="N18" s="272">
        <v>0.238009</v>
      </c>
      <c r="O18" s="273">
        <v>1</v>
      </c>
      <c r="P18" s="121"/>
      <c r="U18" s="149"/>
    </row>
    <row r="19" spans="1:21" x14ac:dyDescent="0.2">
      <c r="A19" s="267" t="s">
        <v>36</v>
      </c>
      <c r="B19" s="268">
        <v>65.237020000000001</v>
      </c>
      <c r="C19" s="181">
        <v>62.065669999999997</v>
      </c>
      <c r="D19" s="200">
        <v>57.557190000000006</v>
      </c>
      <c r="E19" s="178">
        <v>57.904240000000001</v>
      </c>
      <c r="F19" s="181">
        <v>59.07761</v>
      </c>
      <c r="G19" s="200">
        <v>52.763220000000004</v>
      </c>
      <c r="H19" s="178">
        <v>54.391370000000002</v>
      </c>
      <c r="I19" s="181">
        <v>51.008249999999997</v>
      </c>
      <c r="J19" s="200">
        <v>54.425150000000002</v>
      </c>
      <c r="K19" s="178">
        <v>30.462540000000001</v>
      </c>
      <c r="L19" s="181">
        <v>56.914559999999994</v>
      </c>
      <c r="M19" s="200">
        <v>54.720210000000002</v>
      </c>
      <c r="N19" s="272">
        <v>656.52702999999997</v>
      </c>
      <c r="O19" s="273">
        <v>0.67106930311938784</v>
      </c>
      <c r="P19" s="121"/>
      <c r="U19" s="149"/>
    </row>
    <row r="20" spans="1:21" x14ac:dyDescent="0.2">
      <c r="A20" s="267" t="s">
        <v>35</v>
      </c>
      <c r="B20" s="268">
        <v>0</v>
      </c>
      <c r="C20" s="181">
        <v>0</v>
      </c>
      <c r="D20" s="200">
        <v>0</v>
      </c>
      <c r="E20" s="178">
        <v>0</v>
      </c>
      <c r="F20" s="181">
        <v>0</v>
      </c>
      <c r="G20" s="200">
        <v>0</v>
      </c>
      <c r="H20" s="178">
        <v>0</v>
      </c>
      <c r="I20" s="181">
        <v>0</v>
      </c>
      <c r="J20" s="200">
        <v>0</v>
      </c>
      <c r="K20" s="178">
        <v>0</v>
      </c>
      <c r="L20" s="181">
        <v>0</v>
      </c>
      <c r="M20" s="200">
        <v>0</v>
      </c>
      <c r="N20" s="272">
        <v>0</v>
      </c>
      <c r="O20" s="273">
        <v>0</v>
      </c>
      <c r="P20" s="121"/>
      <c r="U20" s="149"/>
    </row>
    <row r="21" spans="1:21" x14ac:dyDescent="0.2">
      <c r="A21" s="267" t="s">
        <v>34</v>
      </c>
      <c r="B21" s="268">
        <v>1.0980000000000001</v>
      </c>
      <c r="C21" s="181">
        <v>0.29699999999999999</v>
      </c>
      <c r="D21" s="200">
        <v>0</v>
      </c>
      <c r="E21" s="178">
        <v>1.2490000000000001</v>
      </c>
      <c r="F21" s="181">
        <v>1.0469999999999999</v>
      </c>
      <c r="G21" s="200">
        <v>2.8000000000000001E-2</v>
      </c>
      <c r="H21" s="178">
        <v>3.9E-2</v>
      </c>
      <c r="I21" s="181">
        <v>0.39476999999999995</v>
      </c>
      <c r="J21" s="200">
        <v>0.158</v>
      </c>
      <c r="K21" s="178">
        <v>0</v>
      </c>
      <c r="L21" s="181">
        <v>1.468</v>
      </c>
      <c r="M21" s="200">
        <v>2.1469999999999998</v>
      </c>
      <c r="N21" s="272">
        <v>7.92577</v>
      </c>
      <c r="O21" s="273">
        <v>2.8083084746629702E-3</v>
      </c>
      <c r="P21" s="121"/>
      <c r="U21" s="149"/>
    </row>
    <row r="22" spans="1:21" x14ac:dyDescent="0.2">
      <c r="A22" s="267" t="s">
        <v>33</v>
      </c>
      <c r="B22" s="268">
        <v>339.16311899999999</v>
      </c>
      <c r="C22" s="181">
        <v>262.40899199999996</v>
      </c>
      <c r="D22" s="200">
        <v>265.81076999999993</v>
      </c>
      <c r="E22" s="178">
        <v>234.74801399999998</v>
      </c>
      <c r="F22" s="181">
        <v>209.11452</v>
      </c>
      <c r="G22" s="200">
        <v>97.865251000000015</v>
      </c>
      <c r="H22" s="178">
        <v>128.33516299999999</v>
      </c>
      <c r="I22" s="181">
        <v>127.56985899999999</v>
      </c>
      <c r="J22" s="200">
        <v>158.75431899999995</v>
      </c>
      <c r="K22" s="178">
        <v>194.88726399999999</v>
      </c>
      <c r="L22" s="181">
        <v>216.34819400000001</v>
      </c>
      <c r="M22" s="200">
        <v>256.69699900000001</v>
      </c>
      <c r="N22" s="272">
        <v>2491.702464</v>
      </c>
      <c r="O22" s="273">
        <v>0.63268996354667828</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0.24381800000000001</v>
      </c>
      <c r="C24" s="181">
        <v>0.206094</v>
      </c>
      <c r="D24" s="200">
        <v>0.44614700000000002</v>
      </c>
      <c r="E24" s="178">
        <v>0.185031</v>
      </c>
      <c r="F24" s="181">
        <v>0.21724700000000002</v>
      </c>
      <c r="G24" s="200">
        <v>0.11860999999999999</v>
      </c>
      <c r="H24" s="178">
        <v>8.5800000000000001E-2</v>
      </c>
      <c r="I24" s="181">
        <v>0</v>
      </c>
      <c r="J24" s="200">
        <v>0.221719</v>
      </c>
      <c r="K24" s="178">
        <v>8.8770000000000002E-2</v>
      </c>
      <c r="L24" s="181">
        <v>0.238869</v>
      </c>
      <c r="M24" s="200">
        <v>0.19068100000000002</v>
      </c>
      <c r="N24" s="272">
        <v>2.2427860000000002</v>
      </c>
      <c r="O24" s="273">
        <v>2.3334526285663119E-2</v>
      </c>
      <c r="P24" s="121"/>
      <c r="U24" s="149"/>
    </row>
    <row r="25" spans="1:21" x14ac:dyDescent="0.2">
      <c r="A25" s="267" t="s">
        <v>31</v>
      </c>
      <c r="B25" s="268">
        <v>244.34509199999999</v>
      </c>
      <c r="C25" s="213">
        <v>250.40093627141374</v>
      </c>
      <c r="D25" s="231">
        <v>232.19231150602974</v>
      </c>
      <c r="E25" s="212">
        <v>158.68850999999995</v>
      </c>
      <c r="F25" s="213">
        <v>144.53731139999999</v>
      </c>
      <c r="G25" s="231">
        <v>69.499795000000006</v>
      </c>
      <c r="H25" s="212">
        <v>73.050623999999985</v>
      </c>
      <c r="I25" s="213">
        <v>59.363358000000005</v>
      </c>
      <c r="J25" s="231">
        <v>84.034391999999997</v>
      </c>
      <c r="K25" s="212">
        <v>145.43162799999996</v>
      </c>
      <c r="L25" s="213">
        <v>207.43529000000001</v>
      </c>
      <c r="M25" s="231">
        <v>301.37244099999998</v>
      </c>
      <c r="N25" s="272">
        <v>1970.3516891774434</v>
      </c>
      <c r="O25" s="273">
        <v>8.8936811102205374E-2</v>
      </c>
      <c r="P25" s="121"/>
      <c r="U25" s="118"/>
    </row>
    <row r="26" spans="1:21" ht="13.5" customHeight="1" x14ac:dyDescent="0.2">
      <c r="A26" s="220" t="s">
        <v>175</v>
      </c>
      <c r="B26" s="206">
        <v>2525.513496</v>
      </c>
      <c r="C26" s="205">
        <v>1866.7526982714139</v>
      </c>
      <c r="D26" s="174">
        <v>1619.7792605060297</v>
      </c>
      <c r="E26" s="206">
        <v>1145.8554079999999</v>
      </c>
      <c r="F26" s="205">
        <v>964.1599283999999</v>
      </c>
      <c r="G26" s="174">
        <v>478.27892199999997</v>
      </c>
      <c r="H26" s="206">
        <v>466.03106499999996</v>
      </c>
      <c r="I26" s="205">
        <v>453.92912999999999</v>
      </c>
      <c r="J26" s="174">
        <v>620.07151900000019</v>
      </c>
      <c r="K26" s="206">
        <v>1125.0831090000001</v>
      </c>
      <c r="L26" s="205">
        <v>1460.639181</v>
      </c>
      <c r="M26" s="174">
        <v>1918.872382</v>
      </c>
      <c r="N26" s="269">
        <v>14644.966099177444</v>
      </c>
      <c r="O26" s="271">
        <v>0.18397914450496702</v>
      </c>
      <c r="P26" s="11"/>
      <c r="U26" s="94"/>
    </row>
    <row r="27" spans="1:21" ht="12.75" customHeight="1" x14ac:dyDescent="0.2">
      <c r="A27" s="267" t="s">
        <v>26</v>
      </c>
      <c r="B27" s="268">
        <v>852.01313100000004</v>
      </c>
      <c r="C27" s="213">
        <v>652.40371900000002</v>
      </c>
      <c r="D27" s="231">
        <v>580.89513999999997</v>
      </c>
      <c r="E27" s="212">
        <v>441.790502</v>
      </c>
      <c r="F27" s="213">
        <v>397.49710140000008</v>
      </c>
      <c r="G27" s="231">
        <v>269.049103</v>
      </c>
      <c r="H27" s="212">
        <v>267.47338999999999</v>
      </c>
      <c r="I27" s="213">
        <v>252.16013900000002</v>
      </c>
      <c r="J27" s="231">
        <v>284.89562800000004</v>
      </c>
      <c r="K27" s="212">
        <v>426.64702399999999</v>
      </c>
      <c r="L27" s="213">
        <v>522.63596299999995</v>
      </c>
      <c r="M27" s="231">
        <v>606.10806600000001</v>
      </c>
      <c r="N27" s="272">
        <v>5553.5689063999998</v>
      </c>
      <c r="O27" s="273">
        <v>0.24927370240346089</v>
      </c>
      <c r="P27" s="121"/>
      <c r="U27" s="94"/>
    </row>
    <row r="28" spans="1:21" ht="12.75" customHeight="1" x14ac:dyDescent="0.2">
      <c r="A28" s="267" t="s">
        <v>0</v>
      </c>
      <c r="B28" s="268">
        <v>136.643036</v>
      </c>
      <c r="C28" s="181">
        <v>102.53853100000001</v>
      </c>
      <c r="D28" s="200">
        <v>89.552568999999991</v>
      </c>
      <c r="E28" s="178">
        <v>62.960163000000001</v>
      </c>
      <c r="F28" s="181">
        <v>47.805653000000007</v>
      </c>
      <c r="G28" s="200">
        <v>30.972236000000002</v>
      </c>
      <c r="H28" s="178">
        <v>28.042670999999999</v>
      </c>
      <c r="I28" s="181">
        <v>30.241208999999998</v>
      </c>
      <c r="J28" s="200">
        <v>34.073544999999996</v>
      </c>
      <c r="K28" s="178">
        <v>52.255173999999997</v>
      </c>
      <c r="L28" s="181">
        <v>74.428621000000007</v>
      </c>
      <c r="M28" s="200">
        <v>96.97741400000001</v>
      </c>
      <c r="N28" s="272">
        <v>786.49082199999998</v>
      </c>
      <c r="O28" s="273">
        <v>0.40862442498929941</v>
      </c>
      <c r="P28" s="121"/>
      <c r="U28" s="94"/>
    </row>
    <row r="29" spans="1:21" ht="12.75" customHeight="1" x14ac:dyDescent="0.2">
      <c r="A29" s="267" t="s">
        <v>1</v>
      </c>
      <c r="B29" s="268">
        <v>10.448039</v>
      </c>
      <c r="C29" s="181">
        <v>8.0194330000000011</v>
      </c>
      <c r="D29" s="200">
        <v>6.5429260000000005</v>
      </c>
      <c r="E29" s="178">
        <v>3.5143259999999996</v>
      </c>
      <c r="F29" s="181">
        <v>2.6243249999999998</v>
      </c>
      <c r="G29" s="200">
        <v>0.42028700000000002</v>
      </c>
      <c r="H29" s="178">
        <v>0.50024499999999994</v>
      </c>
      <c r="I29" s="181">
        <v>0.47524399999999994</v>
      </c>
      <c r="J29" s="200">
        <v>0.89185400000000004</v>
      </c>
      <c r="K29" s="178">
        <v>3.10947</v>
      </c>
      <c r="L29" s="181">
        <v>4.9240820000000003</v>
      </c>
      <c r="M29" s="200">
        <v>7.0402949999999995</v>
      </c>
      <c r="N29" s="272">
        <v>48.510525999999999</v>
      </c>
      <c r="O29" s="273">
        <v>7.0236270151468341E-2</v>
      </c>
      <c r="P29" s="121"/>
      <c r="U29" s="94"/>
    </row>
    <row r="30" spans="1:21" ht="12.75" customHeight="1" x14ac:dyDescent="0.2">
      <c r="A30" s="267" t="s">
        <v>2</v>
      </c>
      <c r="B30" s="268">
        <v>14.468197</v>
      </c>
      <c r="C30" s="181">
        <v>9.7842669999999998</v>
      </c>
      <c r="D30" s="200">
        <v>7.2589009999999998</v>
      </c>
      <c r="E30" s="178">
        <v>5.8540949999999992</v>
      </c>
      <c r="F30" s="181">
        <v>5.3594920000000004</v>
      </c>
      <c r="G30" s="200">
        <v>2.4117139999999999</v>
      </c>
      <c r="H30" s="178">
        <v>2.4598069999999996</v>
      </c>
      <c r="I30" s="181">
        <v>2.0576080000000001</v>
      </c>
      <c r="J30" s="200">
        <v>3.1316280000000001</v>
      </c>
      <c r="K30" s="178">
        <v>4.4092460000000004</v>
      </c>
      <c r="L30" s="181">
        <v>8.3287549999999992</v>
      </c>
      <c r="M30" s="200">
        <v>10.946395000000001</v>
      </c>
      <c r="N30" s="272">
        <v>76.470105000000004</v>
      </c>
      <c r="O30" s="273">
        <v>0.1901160225252794</v>
      </c>
      <c r="P30" s="121"/>
    </row>
    <row r="31" spans="1:21" x14ac:dyDescent="0.2">
      <c r="A31" s="267" t="s">
        <v>6</v>
      </c>
      <c r="B31" s="268">
        <v>0.13524</v>
      </c>
      <c r="C31" s="181">
        <v>0.11166</v>
      </c>
      <c r="D31" s="200">
        <v>0.10124</v>
      </c>
      <c r="E31" s="178">
        <v>4.6600000000000003E-2</v>
      </c>
      <c r="F31" s="181">
        <v>3.4200000000000001E-2</v>
      </c>
      <c r="G31" s="200">
        <v>0</v>
      </c>
      <c r="H31" s="178">
        <v>0</v>
      </c>
      <c r="I31" s="181">
        <v>0</v>
      </c>
      <c r="J31" s="200">
        <v>0</v>
      </c>
      <c r="K31" s="178">
        <v>3.5380000000000002E-2</v>
      </c>
      <c r="L31" s="181">
        <v>9.1980000000000006E-2</v>
      </c>
      <c r="M31" s="200">
        <v>0.10776000000000001</v>
      </c>
      <c r="N31" s="272">
        <v>0.66405999999999998</v>
      </c>
      <c r="O31" s="273">
        <v>2.1173454318611962E-3</v>
      </c>
      <c r="P31" s="121"/>
    </row>
    <row r="32" spans="1:21" x14ac:dyDescent="0.2">
      <c r="A32" s="267" t="s">
        <v>25</v>
      </c>
      <c r="B32" s="268">
        <v>887.50308300000006</v>
      </c>
      <c r="C32" s="181">
        <v>643.01416400000005</v>
      </c>
      <c r="D32" s="200">
        <v>555.77358700000002</v>
      </c>
      <c r="E32" s="178">
        <v>388.19714699999992</v>
      </c>
      <c r="F32" s="181">
        <v>318.80842199999984</v>
      </c>
      <c r="G32" s="200">
        <v>120.65401199999999</v>
      </c>
      <c r="H32" s="178">
        <v>117.530253</v>
      </c>
      <c r="I32" s="181">
        <v>115.70886499999999</v>
      </c>
      <c r="J32" s="200">
        <v>197.55443900000006</v>
      </c>
      <c r="K32" s="178">
        <v>382.07746100000008</v>
      </c>
      <c r="L32" s="181">
        <v>464.31058999999999</v>
      </c>
      <c r="M32" s="200">
        <v>642.8862620000001</v>
      </c>
      <c r="N32" s="272">
        <v>4834.0182850000001</v>
      </c>
      <c r="O32" s="273">
        <v>0.14362441333394554</v>
      </c>
      <c r="P32" s="121"/>
    </row>
    <row r="33" spans="1:16" x14ac:dyDescent="0.2">
      <c r="A33" s="267" t="s">
        <v>5</v>
      </c>
      <c r="B33" s="268">
        <v>607.19781099999977</v>
      </c>
      <c r="C33" s="181">
        <v>439.17793927141372</v>
      </c>
      <c r="D33" s="200">
        <v>370.27757550602985</v>
      </c>
      <c r="E33" s="178">
        <v>237.79209899999995</v>
      </c>
      <c r="F33" s="181">
        <v>187.59815400000002</v>
      </c>
      <c r="G33" s="200">
        <v>53.019766000000018</v>
      </c>
      <c r="H33" s="178">
        <v>48.408494999999981</v>
      </c>
      <c r="I33" s="181">
        <v>51.241000000000007</v>
      </c>
      <c r="J33" s="200">
        <v>96.794199000000006</v>
      </c>
      <c r="K33" s="178">
        <v>251.532139</v>
      </c>
      <c r="L33" s="181">
        <v>378.52410800000007</v>
      </c>
      <c r="M33" s="200">
        <v>543.25268399999982</v>
      </c>
      <c r="N33" s="272">
        <v>3264.8159697774427</v>
      </c>
      <c r="O33" s="273">
        <v>0.17575943060489535</v>
      </c>
      <c r="P33" s="121"/>
    </row>
    <row r="34" spans="1:16" x14ac:dyDescent="0.2">
      <c r="A34" s="267" t="s">
        <v>3</v>
      </c>
      <c r="B34" s="268">
        <v>17.104959000000001</v>
      </c>
      <c r="C34" s="213">
        <v>11.702985000000002</v>
      </c>
      <c r="D34" s="231">
        <v>9.3773219999999995</v>
      </c>
      <c r="E34" s="212">
        <v>5.700476000000001</v>
      </c>
      <c r="F34" s="213">
        <v>4.432580999999999</v>
      </c>
      <c r="G34" s="231">
        <v>1.7518039999999999</v>
      </c>
      <c r="H34" s="212">
        <v>1.6162039999999998</v>
      </c>
      <c r="I34" s="213">
        <v>2.0450650000000001</v>
      </c>
      <c r="J34" s="231">
        <v>2.730226</v>
      </c>
      <c r="K34" s="212">
        <v>5.0172150000000002</v>
      </c>
      <c r="L34" s="213">
        <v>7.3950819999999995</v>
      </c>
      <c r="M34" s="231">
        <v>11.553505999999999</v>
      </c>
      <c r="N34" s="272">
        <v>80.427424999999999</v>
      </c>
      <c r="O34" s="273">
        <v>4.5746036480556695E-2</v>
      </c>
      <c r="P34" s="121"/>
    </row>
    <row r="35" spans="1:16" ht="18" customHeight="1" x14ac:dyDescent="0.2">
      <c r="A35" s="87" t="s">
        <v>184</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179</v>
      </c>
      <c r="N39" s="136">
        <f>O7</f>
        <v>0.17681812914376321</v>
      </c>
    </row>
    <row r="40" spans="1:16" x14ac:dyDescent="0.2">
      <c r="B40" s="140"/>
      <c r="C40" s="140"/>
      <c r="D40" s="140"/>
      <c r="M40" s="129" t="s">
        <v>63</v>
      </c>
      <c r="N40" s="136">
        <f>O8</f>
        <v>0.19090426094269375</v>
      </c>
    </row>
    <row r="41" spans="1:16" x14ac:dyDescent="0.2">
      <c r="B41" s="94"/>
      <c r="C41" s="94"/>
      <c r="D41" s="94"/>
      <c r="M41" s="129" t="s">
        <v>126</v>
      </c>
      <c r="N41" s="136">
        <f>O9</f>
        <v>0.17218343867302818</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{BAF5A3E8-4CEF-4823-9EFD-D6978A947904}</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BAF5A3E8-4CEF-4823-9EFD-D6978A94790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U41"/>
  <sheetViews>
    <sheetView showGridLines="0"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277</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1290.374</v>
      </c>
      <c r="C7" s="205">
        <v>1290.374</v>
      </c>
      <c r="D7" s="174">
        <v>1290.374</v>
      </c>
      <c r="E7" s="206">
        <v>1290.374</v>
      </c>
      <c r="F7" s="205">
        <v>1290.3630000000001</v>
      </c>
      <c r="G7" s="174">
        <v>1290.3630000000001</v>
      </c>
      <c r="H7" s="206">
        <v>1290.6440000000002</v>
      </c>
      <c r="I7" s="205">
        <v>1290.6440000000002</v>
      </c>
      <c r="J7" s="174">
        <v>1290.5670000000002</v>
      </c>
      <c r="K7" s="206">
        <v>1301.8540000000003</v>
      </c>
      <c r="L7" s="205">
        <v>1301.8542000000002</v>
      </c>
      <c r="M7" s="174">
        <v>1301.1772000000001</v>
      </c>
      <c r="N7" s="269">
        <v>1301.1772000000001</v>
      </c>
      <c r="O7" s="270">
        <v>3.1468665042849953E-2</v>
      </c>
      <c r="P7" s="131"/>
      <c r="U7" s="64"/>
    </row>
    <row r="8" spans="1:21" x14ac:dyDescent="0.2">
      <c r="A8" s="266" t="s">
        <v>173</v>
      </c>
      <c r="B8" s="206">
        <v>904.43585300000018</v>
      </c>
      <c r="C8" s="205">
        <v>681.46022099999971</v>
      </c>
      <c r="D8" s="174">
        <v>605.09613499999989</v>
      </c>
      <c r="E8" s="206">
        <v>469.13688499999995</v>
      </c>
      <c r="F8" s="205">
        <v>426.93906200000015</v>
      </c>
      <c r="G8" s="174">
        <v>298.81538399999971</v>
      </c>
      <c r="H8" s="206">
        <v>291.92562159999989</v>
      </c>
      <c r="I8" s="205">
        <v>283.26506700000004</v>
      </c>
      <c r="J8" s="174">
        <v>409.77524800000009</v>
      </c>
      <c r="K8" s="206">
        <v>602.47413199999994</v>
      </c>
      <c r="L8" s="205">
        <v>687.74945900000034</v>
      </c>
      <c r="M8" s="174">
        <v>800.84285259999979</v>
      </c>
      <c r="N8" s="269">
        <v>6461.9159201999992</v>
      </c>
      <c r="O8" s="270">
        <v>3.9974360166317009E-2</v>
      </c>
      <c r="P8" s="131"/>
      <c r="U8" s="64"/>
    </row>
    <row r="9" spans="1:21" x14ac:dyDescent="0.2">
      <c r="A9" s="266" t="s">
        <v>174</v>
      </c>
      <c r="B9" s="206">
        <v>559.23025199999995</v>
      </c>
      <c r="C9" s="205">
        <v>428.12044700000001</v>
      </c>
      <c r="D9" s="174">
        <v>347.563714</v>
      </c>
      <c r="E9" s="206">
        <v>233.44950700000004</v>
      </c>
      <c r="F9" s="205">
        <v>204.85398699999996</v>
      </c>
      <c r="G9" s="174">
        <v>110.22871499999999</v>
      </c>
      <c r="H9" s="206">
        <v>106.396693</v>
      </c>
      <c r="I9" s="205">
        <v>101.68259399999999</v>
      </c>
      <c r="J9" s="174">
        <v>137.48246499999999</v>
      </c>
      <c r="K9" s="206">
        <v>258.31444799999997</v>
      </c>
      <c r="L9" s="205">
        <v>323.005518</v>
      </c>
      <c r="M9" s="174">
        <v>457.41220299999998</v>
      </c>
      <c r="N9" s="269">
        <v>3267.7405429999999</v>
      </c>
      <c r="O9" s="271">
        <v>3.7327052641344227E-2</v>
      </c>
      <c r="P9" s="121"/>
      <c r="U9" s="124"/>
    </row>
    <row r="10" spans="1:21" x14ac:dyDescent="0.2">
      <c r="A10" s="267" t="s">
        <v>41</v>
      </c>
      <c r="B10" s="268">
        <v>8.8779779999999988</v>
      </c>
      <c r="C10" s="213">
        <v>8.1147150000000003</v>
      </c>
      <c r="D10" s="231">
        <v>8.2200299999999995</v>
      </c>
      <c r="E10" s="212">
        <v>3.910752</v>
      </c>
      <c r="F10" s="213">
        <v>5.9558200000000001</v>
      </c>
      <c r="G10" s="231">
        <v>5.7941260000000003</v>
      </c>
      <c r="H10" s="212">
        <v>4.5545159999999996</v>
      </c>
      <c r="I10" s="213">
        <v>5.0707880000000003</v>
      </c>
      <c r="J10" s="231">
        <v>5.926615</v>
      </c>
      <c r="K10" s="212">
        <v>9.2167860000000008</v>
      </c>
      <c r="L10" s="213">
        <v>12.777119000000001</v>
      </c>
      <c r="M10" s="231">
        <v>12.822246000000002</v>
      </c>
      <c r="N10" s="272">
        <v>91.241490999999996</v>
      </c>
      <c r="O10" s="273">
        <v>1.4056715276529101E-2</v>
      </c>
      <c r="P10" s="121"/>
      <c r="U10" s="149"/>
    </row>
    <row r="11" spans="1:21" x14ac:dyDescent="0.2">
      <c r="A11" s="267" t="s">
        <v>40</v>
      </c>
      <c r="B11" s="268">
        <v>5.9126220000000007</v>
      </c>
      <c r="C11" s="181">
        <v>5.4886100000000004</v>
      </c>
      <c r="D11" s="200">
        <v>4.7993500000000004</v>
      </c>
      <c r="E11" s="178">
        <v>3.8832819999999999</v>
      </c>
      <c r="F11" s="181">
        <v>3.4751899999999996</v>
      </c>
      <c r="G11" s="200">
        <v>2.3413900000000001</v>
      </c>
      <c r="H11" s="178">
        <v>2.6608799999999997</v>
      </c>
      <c r="I11" s="181">
        <v>2.6584700000000003</v>
      </c>
      <c r="J11" s="200">
        <v>2.0623899999999997</v>
      </c>
      <c r="K11" s="178">
        <v>2.6344310000000002</v>
      </c>
      <c r="L11" s="181">
        <v>3.4483510000000002</v>
      </c>
      <c r="M11" s="200">
        <v>3.9131740000000006</v>
      </c>
      <c r="N11" s="272">
        <v>43.27814</v>
      </c>
      <c r="O11" s="273">
        <v>8.0465134645058403E-2</v>
      </c>
      <c r="P11" s="121"/>
      <c r="U11" s="149"/>
    </row>
    <row r="12" spans="1:21" x14ac:dyDescent="0.2">
      <c r="A12" s="267" t="s">
        <v>39</v>
      </c>
      <c r="B12" s="268">
        <v>226.14166900000001</v>
      </c>
      <c r="C12" s="181">
        <v>166.45855600000002</v>
      </c>
      <c r="D12" s="200">
        <v>111.43634399999999</v>
      </c>
      <c r="E12" s="178">
        <v>53.087949000000002</v>
      </c>
      <c r="F12" s="181">
        <v>26.028454999999997</v>
      </c>
      <c r="G12" s="200">
        <v>34.537872999999998</v>
      </c>
      <c r="H12" s="178">
        <v>57.367660000000001</v>
      </c>
      <c r="I12" s="181">
        <v>52.613203999999996</v>
      </c>
      <c r="J12" s="200">
        <v>36.451964999999994</v>
      </c>
      <c r="K12" s="178">
        <v>61.869531000000002</v>
      </c>
      <c r="L12" s="181">
        <v>68.419938999999999</v>
      </c>
      <c r="M12" s="200">
        <v>174.18738399999998</v>
      </c>
      <c r="N12" s="272">
        <v>1068.6005290000001</v>
      </c>
      <c r="O12" s="273">
        <v>0.1072302444196843</v>
      </c>
      <c r="P12" s="121"/>
      <c r="U12" s="149"/>
    </row>
    <row r="13" spans="1:21" x14ac:dyDescent="0.2">
      <c r="A13" s="267" t="s">
        <v>64</v>
      </c>
      <c r="B13" s="268">
        <v>0</v>
      </c>
      <c r="C13" s="181">
        <v>0</v>
      </c>
      <c r="D13" s="200">
        <v>0</v>
      </c>
      <c r="E13" s="178">
        <v>0</v>
      </c>
      <c r="F13" s="181">
        <v>0</v>
      </c>
      <c r="G13" s="200">
        <v>0</v>
      </c>
      <c r="H13" s="178">
        <v>0</v>
      </c>
      <c r="I13" s="181">
        <v>0</v>
      </c>
      <c r="J13" s="200">
        <v>0</v>
      </c>
      <c r="K13" s="178">
        <v>0</v>
      </c>
      <c r="L13" s="181">
        <v>0</v>
      </c>
      <c r="M13" s="200">
        <v>0</v>
      </c>
      <c r="N13" s="272">
        <v>0</v>
      </c>
      <c r="O13" s="273">
        <v>0</v>
      </c>
      <c r="P13" s="121"/>
      <c r="U13" s="149"/>
    </row>
    <row r="14" spans="1:21" x14ac:dyDescent="0.2">
      <c r="A14" s="267" t="s">
        <v>65</v>
      </c>
      <c r="B14" s="268">
        <v>0</v>
      </c>
      <c r="C14" s="181">
        <v>0</v>
      </c>
      <c r="D14" s="200">
        <v>0</v>
      </c>
      <c r="E14" s="178">
        <v>0</v>
      </c>
      <c r="F14" s="181">
        <v>0</v>
      </c>
      <c r="G14" s="200">
        <v>0</v>
      </c>
      <c r="H14" s="178">
        <v>0</v>
      </c>
      <c r="I14" s="181">
        <v>0</v>
      </c>
      <c r="J14" s="200">
        <v>0</v>
      </c>
      <c r="K14" s="178">
        <v>0</v>
      </c>
      <c r="L14" s="181">
        <v>0</v>
      </c>
      <c r="M14" s="200">
        <v>0</v>
      </c>
      <c r="N14" s="272">
        <v>0</v>
      </c>
      <c r="O14" s="273">
        <v>0</v>
      </c>
      <c r="P14" s="121"/>
      <c r="U14" s="149"/>
    </row>
    <row r="15" spans="1:21" x14ac:dyDescent="0.2">
      <c r="A15" s="267" t="s">
        <v>66</v>
      </c>
      <c r="B15" s="268">
        <v>0</v>
      </c>
      <c r="C15" s="181">
        <v>0</v>
      </c>
      <c r="D15" s="200">
        <v>0</v>
      </c>
      <c r="E15" s="178">
        <v>0</v>
      </c>
      <c r="F15" s="181">
        <v>0</v>
      </c>
      <c r="G15" s="200">
        <v>0</v>
      </c>
      <c r="H15" s="178">
        <v>0</v>
      </c>
      <c r="I15" s="181">
        <v>0</v>
      </c>
      <c r="J15" s="200">
        <v>0</v>
      </c>
      <c r="K15" s="178">
        <v>0</v>
      </c>
      <c r="L15" s="181">
        <v>0</v>
      </c>
      <c r="M15" s="200">
        <v>0</v>
      </c>
      <c r="N15" s="272">
        <v>0</v>
      </c>
      <c r="O15" s="273">
        <v>0</v>
      </c>
      <c r="P15" s="121"/>
      <c r="U15" s="149"/>
    </row>
    <row r="16" spans="1:21" x14ac:dyDescent="0.2">
      <c r="A16" s="267" t="s">
        <v>38</v>
      </c>
      <c r="B16" s="268">
        <v>185.00883899999997</v>
      </c>
      <c r="C16" s="181">
        <v>144.65098699999999</v>
      </c>
      <c r="D16" s="200">
        <v>135.03296799999998</v>
      </c>
      <c r="E16" s="178">
        <v>117.453587</v>
      </c>
      <c r="F16" s="181">
        <v>100.865807</v>
      </c>
      <c r="G16" s="200">
        <v>7.2900000000000006E-2</v>
      </c>
      <c r="H16" s="178">
        <v>0.27952999999999995</v>
      </c>
      <c r="I16" s="181">
        <v>0.26362999999999998</v>
      </c>
      <c r="J16" s="200">
        <v>46.589144999999995</v>
      </c>
      <c r="K16" s="178">
        <v>124.303697</v>
      </c>
      <c r="L16" s="181">
        <v>151.687636</v>
      </c>
      <c r="M16" s="200">
        <v>153.01128199999999</v>
      </c>
      <c r="N16" s="272">
        <v>1159.220008</v>
      </c>
      <c r="O16" s="273">
        <v>2.8882830980554431E-2</v>
      </c>
      <c r="P16" s="121"/>
      <c r="U16" s="149"/>
    </row>
    <row r="17" spans="1:21" x14ac:dyDescent="0.2">
      <c r="A17" s="267" t="s">
        <v>77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0</v>
      </c>
      <c r="C19" s="181">
        <v>0</v>
      </c>
      <c r="D19" s="200">
        <v>0</v>
      </c>
      <c r="E19" s="178">
        <v>0</v>
      </c>
      <c r="F19" s="181">
        <v>0</v>
      </c>
      <c r="G19" s="200">
        <v>0</v>
      </c>
      <c r="H19" s="178">
        <v>0</v>
      </c>
      <c r="I19" s="181">
        <v>0</v>
      </c>
      <c r="J19" s="200">
        <v>0</v>
      </c>
      <c r="K19" s="178">
        <v>0</v>
      </c>
      <c r="L19" s="181">
        <v>0</v>
      </c>
      <c r="M19" s="200">
        <v>0</v>
      </c>
      <c r="N19" s="272">
        <v>0</v>
      </c>
      <c r="O19" s="273">
        <v>0</v>
      </c>
      <c r="P19" s="121"/>
      <c r="U19" s="149"/>
    </row>
    <row r="20" spans="1:21" x14ac:dyDescent="0.2">
      <c r="A20" s="267" t="s">
        <v>35</v>
      </c>
      <c r="B20" s="268">
        <v>1.2608349999999999</v>
      </c>
      <c r="C20" s="181">
        <v>1.420582</v>
      </c>
      <c r="D20" s="200">
        <v>5.1939229999999998</v>
      </c>
      <c r="E20" s="178">
        <v>1.6275630000000001</v>
      </c>
      <c r="F20" s="181">
        <v>0</v>
      </c>
      <c r="G20" s="200">
        <v>0</v>
      </c>
      <c r="H20" s="178">
        <v>0</v>
      </c>
      <c r="I20" s="181">
        <v>0</v>
      </c>
      <c r="J20" s="200">
        <v>0</v>
      </c>
      <c r="K20" s="178">
        <v>0</v>
      </c>
      <c r="L20" s="181">
        <v>0</v>
      </c>
      <c r="M20" s="200">
        <v>0</v>
      </c>
      <c r="N20" s="272">
        <v>9.5029029999999999</v>
      </c>
      <c r="O20" s="273">
        <v>0.10606405285028259</v>
      </c>
      <c r="P20" s="121"/>
      <c r="U20" s="149"/>
    </row>
    <row r="21" spans="1:21" x14ac:dyDescent="0.2">
      <c r="A21" s="267" t="s">
        <v>34</v>
      </c>
      <c r="B21" s="268">
        <v>0</v>
      </c>
      <c r="C21" s="181">
        <v>0</v>
      </c>
      <c r="D21" s="200">
        <v>9.9146999999999999E-2</v>
      </c>
      <c r="E21" s="178">
        <v>0</v>
      </c>
      <c r="F21" s="181">
        <v>0</v>
      </c>
      <c r="G21" s="200">
        <v>0</v>
      </c>
      <c r="H21" s="178">
        <v>0</v>
      </c>
      <c r="I21" s="181">
        <v>0</v>
      </c>
      <c r="J21" s="200">
        <v>0</v>
      </c>
      <c r="K21" s="178">
        <v>0</v>
      </c>
      <c r="L21" s="181">
        <v>0</v>
      </c>
      <c r="M21" s="200">
        <v>0</v>
      </c>
      <c r="N21" s="272">
        <v>9.9146999999999999E-2</v>
      </c>
      <c r="O21" s="273">
        <v>3.5130386112315844E-5</v>
      </c>
      <c r="P21" s="121"/>
      <c r="U21" s="149"/>
    </row>
    <row r="22" spans="1:21" x14ac:dyDescent="0.2">
      <c r="A22" s="267" t="s">
        <v>33</v>
      </c>
      <c r="B22" s="268">
        <v>0</v>
      </c>
      <c r="C22" s="181">
        <v>0</v>
      </c>
      <c r="D22" s="200">
        <v>0</v>
      </c>
      <c r="E22" s="178">
        <v>0</v>
      </c>
      <c r="F22" s="181">
        <v>0</v>
      </c>
      <c r="G22" s="200">
        <v>0</v>
      </c>
      <c r="H22" s="178">
        <v>0</v>
      </c>
      <c r="I22" s="181">
        <v>0</v>
      </c>
      <c r="J22" s="200">
        <v>0</v>
      </c>
      <c r="K22" s="178">
        <v>0</v>
      </c>
      <c r="L22" s="181">
        <v>0</v>
      </c>
      <c r="M22" s="200">
        <v>0</v>
      </c>
      <c r="N22" s="272">
        <v>0</v>
      </c>
      <c r="O22" s="273">
        <v>0</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2.7243900000000005</v>
      </c>
      <c r="C24" s="181">
        <v>2.2285899999999996</v>
      </c>
      <c r="D24" s="200">
        <v>2.684949</v>
      </c>
      <c r="E24" s="178">
        <v>1.4112090000000002</v>
      </c>
      <c r="F24" s="181">
        <v>3.064689</v>
      </c>
      <c r="G24" s="200">
        <v>24.673926999999999</v>
      </c>
      <c r="H24" s="178">
        <v>2.6281080000000001</v>
      </c>
      <c r="I24" s="181">
        <v>6.1890109999999998</v>
      </c>
      <c r="J24" s="200">
        <v>5.3082750000000001</v>
      </c>
      <c r="K24" s="178">
        <v>3.0989560000000003</v>
      </c>
      <c r="L24" s="181">
        <v>9.8041409999999996</v>
      </c>
      <c r="M24" s="200">
        <v>2.7313290000000001</v>
      </c>
      <c r="N24" s="272">
        <v>66.547573999999997</v>
      </c>
      <c r="O24" s="273">
        <v>0.69237819156625346</v>
      </c>
      <c r="P24" s="121"/>
      <c r="U24" s="149"/>
    </row>
    <row r="25" spans="1:21" x14ac:dyDescent="0.2">
      <c r="A25" s="267" t="s">
        <v>31</v>
      </c>
      <c r="B25" s="268">
        <v>129.30391899999998</v>
      </c>
      <c r="C25" s="213">
        <v>99.758407000000005</v>
      </c>
      <c r="D25" s="231">
        <v>80.097003000000001</v>
      </c>
      <c r="E25" s="212">
        <v>52.075164999999998</v>
      </c>
      <c r="F25" s="213">
        <v>65.464026000000004</v>
      </c>
      <c r="G25" s="231">
        <v>42.808499000000005</v>
      </c>
      <c r="H25" s="212">
        <v>38.905999000000001</v>
      </c>
      <c r="I25" s="213">
        <v>34.887490999999997</v>
      </c>
      <c r="J25" s="231">
        <v>41.144075000000001</v>
      </c>
      <c r="K25" s="212">
        <v>57.191046999999998</v>
      </c>
      <c r="L25" s="213">
        <v>76.868332000000009</v>
      </c>
      <c r="M25" s="231">
        <v>110.74678800000001</v>
      </c>
      <c r="N25" s="272">
        <v>829.25075100000004</v>
      </c>
      <c r="O25" s="273">
        <v>3.7430331754042097E-2</v>
      </c>
      <c r="P25" s="121"/>
      <c r="U25" s="118"/>
    </row>
    <row r="26" spans="1:21" ht="13.5" customHeight="1" x14ac:dyDescent="0.2">
      <c r="A26" s="220" t="s">
        <v>175</v>
      </c>
      <c r="B26" s="206">
        <v>519.14551499999993</v>
      </c>
      <c r="C26" s="205">
        <v>393.68700199999995</v>
      </c>
      <c r="D26" s="174">
        <v>318.12581999999998</v>
      </c>
      <c r="E26" s="206">
        <v>214.39057400000002</v>
      </c>
      <c r="F26" s="205">
        <v>190.26980399999999</v>
      </c>
      <c r="G26" s="174">
        <v>100.362112</v>
      </c>
      <c r="H26" s="206">
        <v>95.698881999999998</v>
      </c>
      <c r="I26" s="205">
        <v>93.015910999999988</v>
      </c>
      <c r="J26" s="174">
        <v>127.73943799999999</v>
      </c>
      <c r="K26" s="206">
        <v>220.04303999999999</v>
      </c>
      <c r="L26" s="205">
        <v>296.77386999999999</v>
      </c>
      <c r="M26" s="174">
        <v>418.17989800000004</v>
      </c>
      <c r="N26" s="269">
        <v>2987.4318659999994</v>
      </c>
      <c r="O26" s="271">
        <v>3.7529971408020377E-2</v>
      </c>
      <c r="P26" s="11"/>
      <c r="U26" s="94"/>
    </row>
    <row r="27" spans="1:21" ht="12.75" customHeight="1" x14ac:dyDescent="0.2">
      <c r="A27" s="267" t="s">
        <v>26</v>
      </c>
      <c r="B27" s="268">
        <v>95.604434999999995</v>
      </c>
      <c r="C27" s="213">
        <v>69.251316999999986</v>
      </c>
      <c r="D27" s="231">
        <v>60.155251000000007</v>
      </c>
      <c r="E27" s="212">
        <v>40.378519000000004</v>
      </c>
      <c r="F27" s="213">
        <v>41.372382000000002</v>
      </c>
      <c r="G27" s="231">
        <v>29.58135</v>
      </c>
      <c r="H27" s="212">
        <v>25.057094999999997</v>
      </c>
      <c r="I27" s="213">
        <v>24.358198000000002</v>
      </c>
      <c r="J27" s="231">
        <v>39.528254000000004</v>
      </c>
      <c r="K27" s="212">
        <v>37.904197999999994</v>
      </c>
      <c r="L27" s="213">
        <v>49.931653000000004</v>
      </c>
      <c r="M27" s="231">
        <v>63.940109</v>
      </c>
      <c r="N27" s="272">
        <v>577.06276100000002</v>
      </c>
      <c r="O27" s="273">
        <v>2.5901645118306348E-2</v>
      </c>
      <c r="P27" s="121"/>
      <c r="U27" s="94"/>
    </row>
    <row r="28" spans="1:21" ht="12.75" customHeight="1" x14ac:dyDescent="0.2">
      <c r="A28" s="267" t="s">
        <v>0</v>
      </c>
      <c r="B28" s="268">
        <v>0</v>
      </c>
      <c r="C28" s="181">
        <v>0</v>
      </c>
      <c r="D28" s="200">
        <v>0</v>
      </c>
      <c r="E28" s="178">
        <v>0</v>
      </c>
      <c r="F28" s="181">
        <v>0</v>
      </c>
      <c r="G28" s="200">
        <v>0</v>
      </c>
      <c r="H28" s="178">
        <v>0</v>
      </c>
      <c r="I28" s="181">
        <v>0</v>
      </c>
      <c r="J28" s="200">
        <v>0</v>
      </c>
      <c r="K28" s="178">
        <v>0</v>
      </c>
      <c r="L28" s="181">
        <v>0</v>
      </c>
      <c r="M28" s="200">
        <v>0</v>
      </c>
      <c r="N28" s="272">
        <v>0</v>
      </c>
      <c r="O28" s="273">
        <v>0</v>
      </c>
      <c r="P28" s="121"/>
      <c r="U28" s="94"/>
    </row>
    <row r="29" spans="1:21" ht="12.75" customHeight="1" x14ac:dyDescent="0.2">
      <c r="A29" s="267" t="s">
        <v>1</v>
      </c>
      <c r="B29" s="268">
        <v>0.3034</v>
      </c>
      <c r="C29" s="181">
        <v>0.23419999999999999</v>
      </c>
      <c r="D29" s="200">
        <v>0.16700000000000001</v>
      </c>
      <c r="E29" s="178">
        <v>7.6700000000000004E-2</v>
      </c>
      <c r="F29" s="181">
        <v>8.8400000000000006E-2</v>
      </c>
      <c r="G29" s="200">
        <v>5.0999999999999995E-3</v>
      </c>
      <c r="H29" s="178">
        <v>4.7000000000000002E-3</v>
      </c>
      <c r="I29" s="181">
        <v>5.5999999999999999E-3</v>
      </c>
      <c r="J29" s="200">
        <v>7.7999999999999996E-3</v>
      </c>
      <c r="K29" s="178">
        <v>8.3900000000000002E-2</v>
      </c>
      <c r="L29" s="181">
        <v>0.15009999999999998</v>
      </c>
      <c r="M29" s="200">
        <v>0.2233</v>
      </c>
      <c r="N29" s="272">
        <v>1.3502000000000001</v>
      </c>
      <c r="O29" s="273">
        <v>1.9548955613986241E-3</v>
      </c>
      <c r="P29" s="121"/>
      <c r="U29" s="94"/>
    </row>
    <row r="30" spans="1:21" ht="12.75" customHeight="1" x14ac:dyDescent="0.2">
      <c r="A30" s="267" t="s">
        <v>2</v>
      </c>
      <c r="B30" s="268">
        <v>6.6870560000000001</v>
      </c>
      <c r="C30" s="181">
        <v>4.6875439999999999</v>
      </c>
      <c r="D30" s="200">
        <v>2.7335320000000003</v>
      </c>
      <c r="E30" s="178">
        <v>1.077088</v>
      </c>
      <c r="F30" s="181">
        <v>0.64601599999999992</v>
      </c>
      <c r="G30" s="200">
        <v>8.3467E-2</v>
      </c>
      <c r="H30" s="178">
        <v>5.9478000000000003E-2</v>
      </c>
      <c r="I30" s="181">
        <v>4.2226E-2</v>
      </c>
      <c r="J30" s="200">
        <v>0.13263800000000001</v>
      </c>
      <c r="K30" s="178">
        <v>0.98950100000000007</v>
      </c>
      <c r="L30" s="181">
        <v>2.3267910000000001</v>
      </c>
      <c r="M30" s="200">
        <v>3.8384930000000002</v>
      </c>
      <c r="N30" s="272">
        <v>23.303830000000001</v>
      </c>
      <c r="O30" s="273">
        <v>5.7936777636244677E-2</v>
      </c>
      <c r="P30" s="121"/>
    </row>
    <row r="31" spans="1:21" x14ac:dyDescent="0.2">
      <c r="A31" s="267" t="s">
        <v>6</v>
      </c>
      <c r="B31" s="268">
        <v>1.060127</v>
      </c>
      <c r="C31" s="181">
        <v>1.0299189999999998</v>
      </c>
      <c r="D31" s="200">
        <v>0.91628399999999999</v>
      </c>
      <c r="E31" s="178">
        <v>0.87379799999999996</v>
      </c>
      <c r="F31" s="181">
        <v>0.63834900000000006</v>
      </c>
      <c r="G31" s="200">
        <v>0.22603499999999999</v>
      </c>
      <c r="H31" s="178">
        <v>0.22511599999999998</v>
      </c>
      <c r="I31" s="181">
        <v>0.153999</v>
      </c>
      <c r="J31" s="200">
        <v>0.42194700000000002</v>
      </c>
      <c r="K31" s="178">
        <v>0.73078600000000005</v>
      </c>
      <c r="L31" s="181">
        <v>0.95372299999999999</v>
      </c>
      <c r="M31" s="200">
        <v>0.94548199999999993</v>
      </c>
      <c r="N31" s="272">
        <v>8.1755650000000006</v>
      </c>
      <c r="O31" s="273">
        <v>2.6067667387938264E-2</v>
      </c>
      <c r="P31" s="121"/>
    </row>
    <row r="32" spans="1:21" x14ac:dyDescent="0.2">
      <c r="A32" s="267" t="s">
        <v>25</v>
      </c>
      <c r="B32" s="268">
        <v>268.9620569999999</v>
      </c>
      <c r="C32" s="181">
        <v>204.23411199999993</v>
      </c>
      <c r="D32" s="200">
        <v>160.78171399999999</v>
      </c>
      <c r="E32" s="178">
        <v>105.71557700000001</v>
      </c>
      <c r="F32" s="181">
        <v>90.841917999999978</v>
      </c>
      <c r="G32" s="200">
        <v>37.946961999999999</v>
      </c>
      <c r="H32" s="178">
        <v>38.597160000000009</v>
      </c>
      <c r="I32" s="181">
        <v>36.877841999999994</v>
      </c>
      <c r="J32" s="200">
        <v>55.956598999999997</v>
      </c>
      <c r="K32" s="178">
        <v>110.412316</v>
      </c>
      <c r="L32" s="181">
        <v>152.51712499999996</v>
      </c>
      <c r="M32" s="200">
        <v>221.39086400000002</v>
      </c>
      <c r="N32" s="272">
        <v>1484.2342459999995</v>
      </c>
      <c r="O32" s="273">
        <v>4.4098358811214336E-2</v>
      </c>
      <c r="P32" s="121"/>
    </row>
    <row r="33" spans="1:16" x14ac:dyDescent="0.2">
      <c r="A33" s="267" t="s">
        <v>5</v>
      </c>
      <c r="B33" s="268">
        <v>143.57496600000005</v>
      </c>
      <c r="C33" s="181">
        <v>112.01214300000001</v>
      </c>
      <c r="D33" s="200">
        <v>91.572298999999987</v>
      </c>
      <c r="E33" s="178">
        <v>64.813067000000004</v>
      </c>
      <c r="F33" s="181">
        <v>55.533972000000006</v>
      </c>
      <c r="G33" s="200">
        <v>32.196838</v>
      </c>
      <c r="H33" s="178">
        <v>31.413264999999999</v>
      </c>
      <c r="I33" s="181">
        <v>31.265139999999999</v>
      </c>
      <c r="J33" s="200">
        <v>31.033972999999996</v>
      </c>
      <c r="K33" s="178">
        <v>68.354232999999994</v>
      </c>
      <c r="L33" s="181">
        <v>89.158062000000001</v>
      </c>
      <c r="M33" s="200">
        <v>125.364707</v>
      </c>
      <c r="N33" s="272">
        <v>876.29266499999994</v>
      </c>
      <c r="O33" s="273">
        <v>4.7174695685571935E-2</v>
      </c>
      <c r="P33" s="121"/>
    </row>
    <row r="34" spans="1:16" x14ac:dyDescent="0.2">
      <c r="A34" s="267" t="s">
        <v>3</v>
      </c>
      <c r="B34" s="268">
        <v>2.9534739999999995</v>
      </c>
      <c r="C34" s="213">
        <v>2.2377669999999998</v>
      </c>
      <c r="D34" s="231">
        <v>1.7997400000000001</v>
      </c>
      <c r="E34" s="212">
        <v>1.4558249999999999</v>
      </c>
      <c r="F34" s="213">
        <v>1.1487670000000001</v>
      </c>
      <c r="G34" s="231">
        <v>0.32235999999999998</v>
      </c>
      <c r="H34" s="212">
        <v>0.34206799999999998</v>
      </c>
      <c r="I34" s="213">
        <v>0.31290600000000002</v>
      </c>
      <c r="J34" s="231">
        <v>0.65822700000000001</v>
      </c>
      <c r="K34" s="212">
        <v>1.568106</v>
      </c>
      <c r="L34" s="213">
        <v>1.736416</v>
      </c>
      <c r="M34" s="231">
        <v>2.4769430000000003</v>
      </c>
      <c r="N34" s="272">
        <v>17.012598999999998</v>
      </c>
      <c r="O34" s="273">
        <v>9.676537256826042E-3</v>
      </c>
      <c r="P34" s="121"/>
    </row>
    <row r="35" spans="1:16" ht="18" customHeight="1" x14ac:dyDescent="0.2">
      <c r="A35" s="87" t="s">
        <v>184</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179</v>
      </c>
      <c r="N39" s="136">
        <f>O7</f>
        <v>3.1468665042849953E-2</v>
      </c>
    </row>
    <row r="40" spans="1:16" x14ac:dyDescent="0.2">
      <c r="B40" s="140"/>
      <c r="C40" s="140"/>
      <c r="D40" s="140"/>
      <c r="M40" s="129" t="s">
        <v>63</v>
      </c>
      <c r="N40" s="136">
        <f>O8</f>
        <v>3.9974360166317009E-2</v>
      </c>
    </row>
    <row r="41" spans="1:16" x14ac:dyDescent="0.2">
      <c r="B41" s="94"/>
      <c r="C41" s="94"/>
      <c r="D41" s="94"/>
      <c r="M41" s="129" t="s">
        <v>126</v>
      </c>
      <c r="N41" s="136">
        <f>O9</f>
        <v>3.7327052641344227E-2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{4FD31A9D-90F3-49D1-A3B4-F244531E4D22}</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FD31A9D-90F3-49D1-A3B4-F244531E4D22}">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U42"/>
  <sheetViews>
    <sheetView showGridLines="0" view="pageBreakPreview" zoomScaleNormal="100" zoomScaleSheetLayoutView="100" workbookViewId="0"/>
  </sheetViews>
  <sheetFormatPr defaultRowHeight="12" x14ac:dyDescent="0.2"/>
  <cols>
    <col min="1" max="1" width="31.855468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278</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3704.3139999999989</v>
      </c>
      <c r="C7" s="205">
        <v>3704.791999999999</v>
      </c>
      <c r="D7" s="174">
        <v>3704.9739999999993</v>
      </c>
      <c r="E7" s="206">
        <v>3704.8269999999989</v>
      </c>
      <c r="F7" s="205">
        <v>3704.8269999999989</v>
      </c>
      <c r="G7" s="174">
        <v>3704.8269999999989</v>
      </c>
      <c r="H7" s="206">
        <v>3704.8719999999994</v>
      </c>
      <c r="I7" s="205">
        <v>3704.8719999999994</v>
      </c>
      <c r="J7" s="174">
        <v>3705.0739999999987</v>
      </c>
      <c r="K7" s="206">
        <v>3704.8339999999989</v>
      </c>
      <c r="L7" s="205">
        <v>3704.838999999999</v>
      </c>
      <c r="M7" s="174">
        <v>3704.838999999999</v>
      </c>
      <c r="N7" s="269">
        <v>3704.838999999999</v>
      </c>
      <c r="O7" s="270">
        <v>8.9600661254045283E-2</v>
      </c>
      <c r="P7" s="131"/>
      <c r="U7" s="64"/>
    </row>
    <row r="8" spans="1:21" x14ac:dyDescent="0.2">
      <c r="A8" s="266" t="s">
        <v>173</v>
      </c>
      <c r="B8" s="206">
        <v>1053.5145381123964</v>
      </c>
      <c r="C8" s="205">
        <v>830.06140862657355</v>
      </c>
      <c r="D8" s="174">
        <v>712.36581444514809</v>
      </c>
      <c r="E8" s="206">
        <v>518.11366767951449</v>
      </c>
      <c r="F8" s="205">
        <v>453.52732002697525</v>
      </c>
      <c r="G8" s="174">
        <v>256.50303660496036</v>
      </c>
      <c r="H8" s="206">
        <v>239.38193738713366</v>
      </c>
      <c r="I8" s="205">
        <v>217.9866632876149</v>
      </c>
      <c r="J8" s="174">
        <v>327.50555681083148</v>
      </c>
      <c r="K8" s="206">
        <v>530.03328458489511</v>
      </c>
      <c r="L8" s="205">
        <v>679.35743646779031</v>
      </c>
      <c r="M8" s="174">
        <v>859.92029937106838</v>
      </c>
      <c r="N8" s="269">
        <v>6678.2709634049033</v>
      </c>
      <c r="O8" s="270">
        <v>4.1312764213611429E-2</v>
      </c>
      <c r="P8" s="131"/>
      <c r="U8" s="64"/>
    </row>
    <row r="9" spans="1:21" x14ac:dyDescent="0.2">
      <c r="A9" s="266" t="s">
        <v>174</v>
      </c>
      <c r="B9" s="206">
        <v>748.0669292413304</v>
      </c>
      <c r="C9" s="205">
        <v>572.5430494859803</v>
      </c>
      <c r="D9" s="174">
        <v>468.50489207560673</v>
      </c>
      <c r="E9" s="206">
        <v>285.44306799999998</v>
      </c>
      <c r="F9" s="205">
        <v>235.87118100000001</v>
      </c>
      <c r="G9" s="174">
        <v>75.532596999999981</v>
      </c>
      <c r="H9" s="206">
        <v>74.70881399999999</v>
      </c>
      <c r="I9" s="205">
        <v>75.022005000000007</v>
      </c>
      <c r="J9" s="174">
        <v>134.426219</v>
      </c>
      <c r="K9" s="206">
        <v>307.71526700000004</v>
      </c>
      <c r="L9" s="205">
        <v>444.78714400000007</v>
      </c>
      <c r="M9" s="174">
        <v>589.53845200000012</v>
      </c>
      <c r="N9" s="269">
        <v>4012.1596178029172</v>
      </c>
      <c r="O9" s="271">
        <v>4.5830472550832821E-2</v>
      </c>
      <c r="P9" s="121"/>
      <c r="U9" s="124"/>
    </row>
    <row r="10" spans="1:21" x14ac:dyDescent="0.2">
      <c r="A10" s="267" t="s">
        <v>41</v>
      </c>
      <c r="B10" s="268">
        <v>6.51607</v>
      </c>
      <c r="C10" s="213">
        <v>4.5648109999999997</v>
      </c>
      <c r="D10" s="231">
        <v>4.0296509999999994</v>
      </c>
      <c r="E10" s="212">
        <v>3.1871640000000001</v>
      </c>
      <c r="F10" s="213">
        <v>2.056864</v>
      </c>
      <c r="G10" s="231">
        <v>0.79751099999999997</v>
      </c>
      <c r="H10" s="212">
        <v>0.78172200000000003</v>
      </c>
      <c r="I10" s="213">
        <v>0.7552819999999999</v>
      </c>
      <c r="J10" s="231">
        <v>1.564314</v>
      </c>
      <c r="K10" s="212">
        <v>3.2217769999999999</v>
      </c>
      <c r="L10" s="213">
        <v>4.7511029999999996</v>
      </c>
      <c r="M10" s="231">
        <v>6.1049720000000001</v>
      </c>
      <c r="N10" s="272">
        <v>38.331240999999991</v>
      </c>
      <c r="O10" s="273">
        <v>5.9053324866536706E-3</v>
      </c>
      <c r="P10" s="121"/>
      <c r="U10" s="149"/>
    </row>
    <row r="11" spans="1:21" x14ac:dyDescent="0.2">
      <c r="A11" s="267" t="s">
        <v>40</v>
      </c>
      <c r="B11" s="268">
        <v>4.7294230000000006</v>
      </c>
      <c r="C11" s="181">
        <v>4.1046480000000001</v>
      </c>
      <c r="D11" s="200">
        <v>5.009976</v>
      </c>
      <c r="E11" s="178">
        <v>4.8900500000000013</v>
      </c>
      <c r="F11" s="181">
        <v>4.3034480000000004</v>
      </c>
      <c r="G11" s="200">
        <v>1.3801269999999997</v>
      </c>
      <c r="H11" s="178">
        <v>1.8841100000000002</v>
      </c>
      <c r="I11" s="181">
        <v>2.2989449999999998</v>
      </c>
      <c r="J11" s="200">
        <v>3.7163779999999997</v>
      </c>
      <c r="K11" s="178">
        <v>5.0807900000000012</v>
      </c>
      <c r="L11" s="181">
        <v>6.1336010000000005</v>
      </c>
      <c r="M11" s="200">
        <v>6.7040190000000006</v>
      </c>
      <c r="N11" s="272">
        <v>50.235514999999999</v>
      </c>
      <c r="O11" s="273">
        <v>9.3400674761874039E-2</v>
      </c>
      <c r="P11" s="121"/>
      <c r="U11" s="149"/>
    </row>
    <row r="12" spans="1:21" x14ac:dyDescent="0.2">
      <c r="A12" s="267" t="s">
        <v>39</v>
      </c>
      <c r="B12" s="268">
        <v>10.776</v>
      </c>
      <c r="C12" s="181">
        <v>7.0720000000000001</v>
      </c>
      <c r="D12" s="200">
        <v>5.306</v>
      </c>
      <c r="E12" s="178">
        <v>8.9060000000000006</v>
      </c>
      <c r="F12" s="181">
        <v>5.2960000000000003</v>
      </c>
      <c r="G12" s="200">
        <v>1.7549999999999999</v>
      </c>
      <c r="H12" s="178">
        <v>1.7999999999999999E-2</v>
      </c>
      <c r="I12" s="181">
        <v>0.67200000000000004</v>
      </c>
      <c r="J12" s="200">
        <v>1.9430000000000001</v>
      </c>
      <c r="K12" s="178">
        <v>1.5740000000000001</v>
      </c>
      <c r="L12" s="181">
        <v>4.2789999999999999</v>
      </c>
      <c r="M12" s="200">
        <v>3.9689999999999999</v>
      </c>
      <c r="N12" s="272">
        <v>51.565999999999995</v>
      </c>
      <c r="O12" s="273">
        <v>5.1744638278626949E-3</v>
      </c>
      <c r="P12" s="121"/>
      <c r="U12" s="149"/>
    </row>
    <row r="13" spans="1:21" x14ac:dyDescent="0.2">
      <c r="A13" s="267" t="s">
        <v>64</v>
      </c>
      <c r="B13" s="268">
        <v>0</v>
      </c>
      <c r="C13" s="181">
        <v>0</v>
      </c>
      <c r="D13" s="200">
        <v>0</v>
      </c>
      <c r="E13" s="178">
        <v>0</v>
      </c>
      <c r="F13" s="181">
        <v>0</v>
      </c>
      <c r="G13" s="200">
        <v>0</v>
      </c>
      <c r="H13" s="178">
        <v>0</v>
      </c>
      <c r="I13" s="181">
        <v>0</v>
      </c>
      <c r="J13" s="200">
        <v>0</v>
      </c>
      <c r="K13" s="178">
        <v>0</v>
      </c>
      <c r="L13" s="181">
        <v>0</v>
      </c>
      <c r="M13" s="200">
        <v>0</v>
      </c>
      <c r="N13" s="272">
        <v>0</v>
      </c>
      <c r="O13" s="273">
        <v>0</v>
      </c>
      <c r="P13" s="121"/>
      <c r="U13" s="149"/>
    </row>
    <row r="14" spans="1:21" x14ac:dyDescent="0.2">
      <c r="A14" s="267" t="s">
        <v>65</v>
      </c>
      <c r="B14" s="268">
        <v>0</v>
      </c>
      <c r="C14" s="181">
        <v>0</v>
      </c>
      <c r="D14" s="200">
        <v>0</v>
      </c>
      <c r="E14" s="178">
        <v>0</v>
      </c>
      <c r="F14" s="181">
        <v>0</v>
      </c>
      <c r="G14" s="200">
        <v>0</v>
      </c>
      <c r="H14" s="178">
        <v>0</v>
      </c>
      <c r="I14" s="181">
        <v>0</v>
      </c>
      <c r="J14" s="200">
        <v>0</v>
      </c>
      <c r="K14" s="178">
        <v>0</v>
      </c>
      <c r="L14" s="181">
        <v>0</v>
      </c>
      <c r="M14" s="200">
        <v>0</v>
      </c>
      <c r="N14" s="272">
        <v>0</v>
      </c>
      <c r="O14" s="273">
        <v>0</v>
      </c>
      <c r="P14" s="121"/>
      <c r="U14" s="149"/>
    </row>
    <row r="15" spans="1:21" x14ac:dyDescent="0.2">
      <c r="A15" s="267" t="s">
        <v>66</v>
      </c>
      <c r="B15" s="268">
        <v>0</v>
      </c>
      <c r="C15" s="181">
        <v>0</v>
      </c>
      <c r="D15" s="200">
        <v>0</v>
      </c>
      <c r="E15" s="178">
        <v>0</v>
      </c>
      <c r="F15" s="181">
        <v>0</v>
      </c>
      <c r="G15" s="200">
        <v>0</v>
      </c>
      <c r="H15" s="178">
        <v>0</v>
      </c>
      <c r="I15" s="181">
        <v>0</v>
      </c>
      <c r="J15" s="200">
        <v>0</v>
      </c>
      <c r="K15" s="178">
        <v>0</v>
      </c>
      <c r="L15" s="181">
        <v>0</v>
      </c>
      <c r="M15" s="200">
        <v>0</v>
      </c>
      <c r="N15" s="272">
        <v>0</v>
      </c>
      <c r="O15" s="273">
        <v>0</v>
      </c>
      <c r="P15" s="121"/>
      <c r="U15" s="149"/>
    </row>
    <row r="16" spans="1:21" x14ac:dyDescent="0.2">
      <c r="A16" s="267" t="s">
        <v>38</v>
      </c>
      <c r="B16" s="268">
        <v>644.15875000000005</v>
      </c>
      <c r="C16" s="181">
        <v>488.84877</v>
      </c>
      <c r="D16" s="200">
        <v>396.02292299999993</v>
      </c>
      <c r="E16" s="178">
        <v>236.910079</v>
      </c>
      <c r="F16" s="181">
        <v>198.87585799999999</v>
      </c>
      <c r="G16" s="200">
        <v>59.480189999999993</v>
      </c>
      <c r="H16" s="178">
        <v>59.218549999999993</v>
      </c>
      <c r="I16" s="181">
        <v>59.067059</v>
      </c>
      <c r="J16" s="200">
        <v>108.15188000000001</v>
      </c>
      <c r="K16" s="178">
        <v>266.23774000000003</v>
      </c>
      <c r="L16" s="181">
        <v>384.09908900000005</v>
      </c>
      <c r="M16" s="200">
        <v>518.11891000000003</v>
      </c>
      <c r="N16" s="272">
        <v>3419.1897980000003</v>
      </c>
      <c r="O16" s="273">
        <v>8.5191663657059699E-2</v>
      </c>
      <c r="P16" s="121"/>
      <c r="U16" s="149"/>
    </row>
    <row r="17" spans="1:21" x14ac:dyDescent="0.2">
      <c r="A17" s="267" t="s">
        <v>77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4.4560000000000004</v>
      </c>
      <c r="C19" s="181">
        <v>3.6970000000000001</v>
      </c>
      <c r="D19" s="200">
        <v>1.401</v>
      </c>
      <c r="E19" s="178">
        <v>1.831</v>
      </c>
      <c r="F19" s="181">
        <v>2.589</v>
      </c>
      <c r="G19" s="200">
        <v>1.085</v>
      </c>
      <c r="H19" s="178">
        <v>1.3580000000000001</v>
      </c>
      <c r="I19" s="181">
        <v>0.45</v>
      </c>
      <c r="J19" s="200">
        <v>1.262</v>
      </c>
      <c r="K19" s="178">
        <v>2.4569999999999999</v>
      </c>
      <c r="L19" s="181">
        <v>3.1720000000000002</v>
      </c>
      <c r="M19" s="200">
        <v>2.4609999999999999</v>
      </c>
      <c r="N19" s="272">
        <v>26.219000000000001</v>
      </c>
      <c r="O19" s="273">
        <v>2.6799758813414329E-2</v>
      </c>
      <c r="P19" s="121"/>
      <c r="U19" s="149"/>
    </row>
    <row r="20" spans="1:21" x14ac:dyDescent="0.2">
      <c r="A20" s="267" t="s">
        <v>35</v>
      </c>
      <c r="B20" s="268">
        <v>0</v>
      </c>
      <c r="C20" s="181">
        <v>0</v>
      </c>
      <c r="D20" s="200">
        <v>0</v>
      </c>
      <c r="E20" s="178">
        <v>0</v>
      </c>
      <c r="F20" s="181">
        <v>0</v>
      </c>
      <c r="G20" s="200">
        <v>0</v>
      </c>
      <c r="H20" s="178">
        <v>0</v>
      </c>
      <c r="I20" s="181">
        <v>0</v>
      </c>
      <c r="J20" s="200">
        <v>0</v>
      </c>
      <c r="K20" s="178">
        <v>0</v>
      </c>
      <c r="L20" s="181">
        <v>0</v>
      </c>
      <c r="M20" s="200">
        <v>0</v>
      </c>
      <c r="N20" s="272">
        <v>0</v>
      </c>
      <c r="O20" s="273">
        <v>0</v>
      </c>
      <c r="P20" s="121"/>
      <c r="U20" s="149"/>
    </row>
    <row r="21" spans="1:21" x14ac:dyDescent="0.2">
      <c r="A21" s="267" t="s">
        <v>34</v>
      </c>
      <c r="B21" s="268">
        <v>2.3489999999999997E-2</v>
      </c>
      <c r="C21" s="181">
        <v>1.461E-2</v>
      </c>
      <c r="D21" s="200">
        <v>1.315E-2</v>
      </c>
      <c r="E21" s="178">
        <v>0</v>
      </c>
      <c r="F21" s="181">
        <v>0</v>
      </c>
      <c r="G21" s="200">
        <v>0</v>
      </c>
      <c r="H21" s="178">
        <v>0</v>
      </c>
      <c r="I21" s="181">
        <v>0</v>
      </c>
      <c r="J21" s="200">
        <v>0</v>
      </c>
      <c r="K21" s="178">
        <v>0</v>
      </c>
      <c r="L21" s="181">
        <v>0</v>
      </c>
      <c r="M21" s="200">
        <v>0</v>
      </c>
      <c r="N21" s="272">
        <v>5.1249999999999997E-2</v>
      </c>
      <c r="O21" s="273">
        <v>1.8159221038016144E-5</v>
      </c>
      <c r="P21" s="121"/>
      <c r="U21" s="149"/>
    </row>
    <row r="22" spans="1:21" x14ac:dyDescent="0.2">
      <c r="A22" s="267" t="s">
        <v>33</v>
      </c>
      <c r="B22" s="268">
        <v>0</v>
      </c>
      <c r="C22" s="181">
        <v>0</v>
      </c>
      <c r="D22" s="200">
        <v>0</v>
      </c>
      <c r="E22" s="178">
        <v>0</v>
      </c>
      <c r="F22" s="181">
        <v>0</v>
      </c>
      <c r="G22" s="200">
        <v>0</v>
      </c>
      <c r="H22" s="178">
        <v>0</v>
      </c>
      <c r="I22" s="181">
        <v>0</v>
      </c>
      <c r="J22" s="200">
        <v>0</v>
      </c>
      <c r="K22" s="178">
        <v>0</v>
      </c>
      <c r="L22" s="181">
        <v>0</v>
      </c>
      <c r="M22" s="200">
        <v>0</v>
      </c>
      <c r="N22" s="272">
        <v>0</v>
      </c>
      <c r="O22" s="273">
        <v>0</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0.124111</v>
      </c>
      <c r="C24" s="181">
        <v>0.10331800000000001</v>
      </c>
      <c r="D24" s="200">
        <v>9.5860000000000001E-2</v>
      </c>
      <c r="E24" s="178">
        <v>5.7519999999999995E-2</v>
      </c>
      <c r="F24" s="181">
        <v>3.3700000000000001E-2</v>
      </c>
      <c r="G24" s="200">
        <v>3.31E-3</v>
      </c>
      <c r="H24" s="178">
        <v>6.3E-3</v>
      </c>
      <c r="I24" s="181">
        <v>5.6100000000000004E-3</v>
      </c>
      <c r="J24" s="200">
        <v>1.9199999999999998E-2</v>
      </c>
      <c r="K24" s="178">
        <v>4.9000000000000002E-2</v>
      </c>
      <c r="L24" s="181">
        <v>7.4999999999999997E-2</v>
      </c>
      <c r="M24" s="200">
        <v>9.1999999999999998E-2</v>
      </c>
      <c r="N24" s="272">
        <v>0.66492899999999999</v>
      </c>
      <c r="O24" s="273">
        <v>6.9180934911309824E-3</v>
      </c>
      <c r="P24" s="121"/>
      <c r="U24" s="149"/>
    </row>
    <row r="25" spans="1:21" x14ac:dyDescent="0.2">
      <c r="A25" s="267" t="s">
        <v>31</v>
      </c>
      <c r="B25" s="268">
        <v>77.283085241330326</v>
      </c>
      <c r="C25" s="213">
        <v>64.137892485980316</v>
      </c>
      <c r="D25" s="231">
        <v>56.626332075606783</v>
      </c>
      <c r="E25" s="212">
        <v>29.661255000000001</v>
      </c>
      <c r="F25" s="213">
        <v>22.716311000000001</v>
      </c>
      <c r="G25" s="231">
        <v>11.031459</v>
      </c>
      <c r="H25" s="212">
        <v>11.442131999999999</v>
      </c>
      <c r="I25" s="213">
        <v>11.773109</v>
      </c>
      <c r="J25" s="231">
        <v>17.769447</v>
      </c>
      <c r="K25" s="212">
        <v>29.094960000000004</v>
      </c>
      <c r="L25" s="213">
        <v>42.277350999999996</v>
      </c>
      <c r="M25" s="231">
        <v>52.088551000000002</v>
      </c>
      <c r="N25" s="272">
        <v>425.90188480291744</v>
      </c>
      <c r="O25" s="273">
        <v>1.9224159668979328E-2</v>
      </c>
      <c r="P25" s="121"/>
      <c r="U25" s="118"/>
    </row>
    <row r="26" spans="1:21" ht="13.5" customHeight="1" x14ac:dyDescent="0.2">
      <c r="A26" s="220" t="s">
        <v>289</v>
      </c>
      <c r="B26" s="206">
        <v>-210.43299999999999</v>
      </c>
      <c r="C26" s="205">
        <v>-161.90810000000005</v>
      </c>
      <c r="D26" s="174">
        <v>-133.31779999999998</v>
      </c>
      <c r="E26" s="206">
        <v>-85.183300000000003</v>
      </c>
      <c r="F26" s="205">
        <v>-70.294099999999986</v>
      </c>
      <c r="G26" s="174">
        <v>-21.510400000000001</v>
      </c>
      <c r="H26" s="206">
        <v>-22.058199999999999</v>
      </c>
      <c r="I26" s="205">
        <v>-22.607899999999997</v>
      </c>
      <c r="J26" s="174">
        <v>-43.578400000000002</v>
      </c>
      <c r="K26" s="206">
        <v>-94.637699999999995</v>
      </c>
      <c r="L26" s="205">
        <v>-130.77170000000001</v>
      </c>
      <c r="M26" s="174">
        <v>-172.00420000000003</v>
      </c>
      <c r="N26" s="269">
        <v>-1168.3047999999999</v>
      </c>
      <c r="O26" s="271"/>
      <c r="P26" s="11"/>
      <c r="U26" s="94"/>
    </row>
    <row r="27" spans="1:21" ht="13.5" customHeight="1" x14ac:dyDescent="0.2">
      <c r="A27" s="220" t="s">
        <v>175</v>
      </c>
      <c r="B27" s="206">
        <v>530.79227099999991</v>
      </c>
      <c r="C27" s="205">
        <v>404.52464100000003</v>
      </c>
      <c r="D27" s="174">
        <v>329.12974900000006</v>
      </c>
      <c r="E27" s="206">
        <v>196.47121800000002</v>
      </c>
      <c r="F27" s="205">
        <v>163.070741</v>
      </c>
      <c r="G27" s="174">
        <v>52.262342000000004</v>
      </c>
      <c r="H27" s="206">
        <v>50.501264000000006</v>
      </c>
      <c r="I27" s="205">
        <v>50.571495000000006</v>
      </c>
      <c r="J27" s="174">
        <v>88.069969</v>
      </c>
      <c r="K27" s="206">
        <v>211.26139700000002</v>
      </c>
      <c r="L27" s="205">
        <v>313.43446400000005</v>
      </c>
      <c r="M27" s="174">
        <v>417.58327200000002</v>
      </c>
      <c r="N27" s="269">
        <v>2807.6728229999999</v>
      </c>
      <c r="O27" s="271">
        <v>3.527172685325633E-2</v>
      </c>
      <c r="P27" s="11"/>
      <c r="U27" s="94"/>
    </row>
    <row r="28" spans="1:21" ht="12.75" customHeight="1" x14ac:dyDescent="0.2">
      <c r="A28" s="267" t="s">
        <v>26</v>
      </c>
      <c r="B28" s="268">
        <v>91.060993000000011</v>
      </c>
      <c r="C28" s="213">
        <v>69.045611999999991</v>
      </c>
      <c r="D28" s="231">
        <v>54.168807000000001</v>
      </c>
      <c r="E28" s="212">
        <v>31.938376999999999</v>
      </c>
      <c r="F28" s="213">
        <v>25.963865000000002</v>
      </c>
      <c r="G28" s="231">
        <v>8.0677070000000004</v>
      </c>
      <c r="H28" s="212">
        <v>7.3658429999999999</v>
      </c>
      <c r="I28" s="213">
        <v>7.3600400000000006</v>
      </c>
      <c r="J28" s="231">
        <v>13.41846</v>
      </c>
      <c r="K28" s="212">
        <v>31.912059999999997</v>
      </c>
      <c r="L28" s="213">
        <v>48.593460000000007</v>
      </c>
      <c r="M28" s="231">
        <v>66.652000000000015</v>
      </c>
      <c r="N28" s="272">
        <v>455.54722400000003</v>
      </c>
      <c r="O28" s="273">
        <v>2.0447381685538377E-2</v>
      </c>
      <c r="P28" s="121"/>
      <c r="U28" s="94"/>
    </row>
    <row r="29" spans="1:21" ht="12.75" customHeight="1" x14ac:dyDescent="0.2">
      <c r="A29" s="267" t="s">
        <v>0</v>
      </c>
      <c r="B29" s="268">
        <v>1.4561999999999999</v>
      </c>
      <c r="C29" s="181">
        <v>1.0360999999999998</v>
      </c>
      <c r="D29" s="200">
        <v>0.74929999999999997</v>
      </c>
      <c r="E29" s="178">
        <v>0.39269999999999999</v>
      </c>
      <c r="F29" s="181">
        <v>0.25750000000000001</v>
      </c>
      <c r="G29" s="200">
        <v>7.0099999999999996E-2</v>
      </c>
      <c r="H29" s="178">
        <v>9.1600000000000001E-2</v>
      </c>
      <c r="I29" s="181">
        <v>0.1011</v>
      </c>
      <c r="J29" s="200">
        <v>0.1426</v>
      </c>
      <c r="K29" s="178">
        <v>0.38919999999999999</v>
      </c>
      <c r="L29" s="181">
        <v>0.6946</v>
      </c>
      <c r="M29" s="200">
        <v>1.0154300000000001</v>
      </c>
      <c r="N29" s="272">
        <v>6.3964299999999996</v>
      </c>
      <c r="O29" s="273">
        <v>3.3232905682074243E-3</v>
      </c>
      <c r="P29" s="121"/>
      <c r="U29" s="94"/>
    </row>
    <row r="30" spans="1:21" ht="12.75" customHeight="1" x14ac:dyDescent="0.2">
      <c r="A30" s="267" t="s">
        <v>1</v>
      </c>
      <c r="B30" s="268">
        <v>12.809760000000001</v>
      </c>
      <c r="C30" s="181">
        <v>9.2537400000000023</v>
      </c>
      <c r="D30" s="200">
        <v>7.1830500000000006</v>
      </c>
      <c r="E30" s="178">
        <v>3.9874399999999999</v>
      </c>
      <c r="F30" s="181">
        <v>3.0390999999999999</v>
      </c>
      <c r="G30" s="200">
        <v>0.45380999999999999</v>
      </c>
      <c r="H30" s="178">
        <v>0.48180000000000001</v>
      </c>
      <c r="I30" s="181">
        <v>0.48300999999999999</v>
      </c>
      <c r="J30" s="200">
        <v>1.0942000000000001</v>
      </c>
      <c r="K30" s="178">
        <v>4.0845000000000002</v>
      </c>
      <c r="L30" s="181">
        <v>6.75</v>
      </c>
      <c r="M30" s="200">
        <v>9.2754699999999985</v>
      </c>
      <c r="N30" s="272">
        <v>58.895879999999998</v>
      </c>
      <c r="O30" s="273">
        <v>8.5272770253789057E-2</v>
      </c>
      <c r="P30" s="121"/>
      <c r="U30" s="94"/>
    </row>
    <row r="31" spans="1:21" ht="12.75" customHeight="1" x14ac:dyDescent="0.2">
      <c r="A31" s="267" t="s">
        <v>2</v>
      </c>
      <c r="B31" s="268">
        <v>5.2448029999999992</v>
      </c>
      <c r="C31" s="181">
        <v>4.4803280000000001</v>
      </c>
      <c r="D31" s="200">
        <v>3.5945270000000002</v>
      </c>
      <c r="E31" s="178">
        <v>1.7635269999999998</v>
      </c>
      <c r="F31" s="181">
        <v>1.329602</v>
      </c>
      <c r="G31" s="200">
        <v>0.447851</v>
      </c>
      <c r="H31" s="178">
        <v>0.32662599999999997</v>
      </c>
      <c r="I31" s="181">
        <v>0.32390099999999999</v>
      </c>
      <c r="J31" s="200">
        <v>0.6915</v>
      </c>
      <c r="K31" s="178">
        <v>1.8078499999999997</v>
      </c>
      <c r="L31" s="181">
        <v>2.9430800000000001</v>
      </c>
      <c r="M31" s="200">
        <v>4.0607800000000003</v>
      </c>
      <c r="N31" s="272">
        <v>27.014375000000001</v>
      </c>
      <c r="O31" s="273">
        <v>6.7161742827557838E-2</v>
      </c>
      <c r="P31" s="121"/>
    </row>
    <row r="32" spans="1:21" x14ac:dyDescent="0.2">
      <c r="A32" s="267" t="s">
        <v>6</v>
      </c>
      <c r="B32" s="268">
        <v>4.32179</v>
      </c>
      <c r="C32" s="181">
        <v>3.8402400000000001</v>
      </c>
      <c r="D32" s="200">
        <v>4.7718909999999992</v>
      </c>
      <c r="E32" s="178">
        <v>4.6702500000000011</v>
      </c>
      <c r="F32" s="181">
        <v>4.1136299999999997</v>
      </c>
      <c r="G32" s="200">
        <v>1.2494699999999999</v>
      </c>
      <c r="H32" s="178">
        <v>1.75366</v>
      </c>
      <c r="I32" s="181">
        <v>2.16838</v>
      </c>
      <c r="J32" s="200">
        <v>3.4497800000000001</v>
      </c>
      <c r="K32" s="178">
        <v>4.8769400000000003</v>
      </c>
      <c r="L32" s="181">
        <v>5.8829500000000001</v>
      </c>
      <c r="M32" s="200">
        <v>6.4356200000000001</v>
      </c>
      <c r="N32" s="272">
        <v>47.534601000000002</v>
      </c>
      <c r="O32" s="273">
        <v>0.15156336819367927</v>
      </c>
      <c r="P32" s="121"/>
    </row>
    <row r="33" spans="1:16" x14ac:dyDescent="0.2">
      <c r="A33" s="267" t="s">
        <v>25</v>
      </c>
      <c r="B33" s="268">
        <v>223.31800999999999</v>
      </c>
      <c r="C33" s="181">
        <v>169.58657899999997</v>
      </c>
      <c r="D33" s="200">
        <v>141.35385200000002</v>
      </c>
      <c r="E33" s="178">
        <v>85.476496000000012</v>
      </c>
      <c r="F33" s="181">
        <v>73.641859000000011</v>
      </c>
      <c r="G33" s="200">
        <v>28.146495000000002</v>
      </c>
      <c r="H33" s="178">
        <v>27.248149000000002</v>
      </c>
      <c r="I33" s="181">
        <v>26.740699000000006</v>
      </c>
      <c r="J33" s="200">
        <v>43.273757000000003</v>
      </c>
      <c r="K33" s="178">
        <v>93.006419000000008</v>
      </c>
      <c r="L33" s="181">
        <v>134.63266899999999</v>
      </c>
      <c r="M33" s="200">
        <v>176.96924999999996</v>
      </c>
      <c r="N33" s="272">
        <v>1223.3942339999999</v>
      </c>
      <c r="O33" s="273">
        <v>3.6348492863506346E-2</v>
      </c>
      <c r="P33" s="121"/>
    </row>
    <row r="34" spans="1:16" x14ac:dyDescent="0.2">
      <c r="A34" s="267" t="s">
        <v>5</v>
      </c>
      <c r="B34" s="268">
        <v>152.12421599999999</v>
      </c>
      <c r="C34" s="181">
        <v>116.760952</v>
      </c>
      <c r="D34" s="200">
        <v>93.387527000000006</v>
      </c>
      <c r="E34" s="178">
        <v>55.022215000000003</v>
      </c>
      <c r="F34" s="181">
        <v>44.519696999999994</v>
      </c>
      <c r="G34" s="200">
        <v>11.698848</v>
      </c>
      <c r="H34" s="178">
        <v>11.299151999999999</v>
      </c>
      <c r="I34" s="181">
        <v>11.311463999999999</v>
      </c>
      <c r="J34" s="200">
        <v>21.352692000000001</v>
      </c>
      <c r="K34" s="178">
        <v>61.336528000000001</v>
      </c>
      <c r="L34" s="181">
        <v>91.526555999999999</v>
      </c>
      <c r="M34" s="200">
        <v>121.78070200000001</v>
      </c>
      <c r="N34" s="272">
        <v>792.1205490000001</v>
      </c>
      <c r="O34" s="273">
        <v>4.264333976293546E-2</v>
      </c>
      <c r="P34" s="121"/>
    </row>
    <row r="35" spans="1:16" x14ac:dyDescent="0.2">
      <c r="A35" s="267" t="s">
        <v>3</v>
      </c>
      <c r="B35" s="268">
        <v>40.456498999999994</v>
      </c>
      <c r="C35" s="213">
        <v>30.521090000000001</v>
      </c>
      <c r="D35" s="231">
        <v>23.920794999999998</v>
      </c>
      <c r="E35" s="212">
        <v>13.220213000000001</v>
      </c>
      <c r="F35" s="213">
        <v>10.205487999999999</v>
      </c>
      <c r="G35" s="231">
        <v>2.1280609999999998</v>
      </c>
      <c r="H35" s="212">
        <v>1.934434</v>
      </c>
      <c r="I35" s="213">
        <v>2.0829009999999997</v>
      </c>
      <c r="J35" s="231">
        <v>4.6469799999999992</v>
      </c>
      <c r="K35" s="212">
        <v>13.847900000000001</v>
      </c>
      <c r="L35" s="213">
        <v>22.411149000000002</v>
      </c>
      <c r="M35" s="231">
        <v>31.394020000000005</v>
      </c>
      <c r="N35" s="272">
        <v>196.76953000000003</v>
      </c>
      <c r="O35" s="273">
        <v>0.1119198593967418</v>
      </c>
      <c r="P35" s="121"/>
    </row>
    <row r="36" spans="1:16" ht="14.25" customHeight="1" x14ac:dyDescent="0.2">
      <c r="A36" s="87" t="s">
        <v>185</v>
      </c>
      <c r="B36" s="87"/>
      <c r="C36" s="87"/>
      <c r="D36" s="9"/>
      <c r="F36" s="11"/>
      <c r="G36" s="123"/>
      <c r="H36" s="123"/>
      <c r="I36" s="123"/>
      <c r="J36" s="123"/>
      <c r="K36" s="123"/>
      <c r="O36" s="4" t="s">
        <v>79</v>
      </c>
    </row>
    <row r="37" spans="1:16" x14ac:dyDescent="0.2">
      <c r="A37" s="87"/>
      <c r="B37" s="87"/>
      <c r="C37" s="87"/>
    </row>
    <row r="38" spans="1:16" x14ac:dyDescent="0.2">
      <c r="B38" s="94"/>
      <c r="C38" s="94"/>
      <c r="D38" s="94"/>
    </row>
    <row r="39" spans="1:16" x14ac:dyDescent="0.2">
      <c r="B39" s="94"/>
      <c r="C39" s="94"/>
      <c r="D39" s="94"/>
    </row>
    <row r="40" spans="1:16" x14ac:dyDescent="0.2">
      <c r="B40" s="94"/>
      <c r="C40" s="94"/>
      <c r="D40" s="94"/>
      <c r="M40" s="129" t="s">
        <v>179</v>
      </c>
      <c r="N40" s="136">
        <f>O7</f>
        <v>8.9600661254045283E-2</v>
      </c>
    </row>
    <row r="41" spans="1:16" x14ac:dyDescent="0.2">
      <c r="B41" s="140"/>
      <c r="C41" s="140"/>
      <c r="D41" s="140"/>
      <c r="M41" s="129" t="s">
        <v>63</v>
      </c>
      <c r="N41" s="136">
        <f>O8</f>
        <v>4.1312764213611429E-2</v>
      </c>
    </row>
    <row r="42" spans="1:16" x14ac:dyDescent="0.2">
      <c r="B42" s="94"/>
      <c r="C42" s="94"/>
      <c r="D42" s="94"/>
      <c r="M42" s="129" t="s">
        <v>126</v>
      </c>
      <c r="N42" s="136">
        <f>O9</f>
        <v>4.5830472550832821E-2</v>
      </c>
    </row>
  </sheetData>
  <mergeCells count="6">
    <mergeCell ref="O5:O6"/>
    <mergeCell ref="B5:D5"/>
    <mergeCell ref="E5:G5"/>
    <mergeCell ref="H5:J5"/>
    <mergeCell ref="K5:M5"/>
    <mergeCell ref="N5:N6"/>
  </mergeCells>
  <conditionalFormatting sqref="O10:O25 O28:O35">
    <cfRule type="dataBar" priority="1">
      <dataBar>
        <cfvo type="num" val="0"/>
        <cfvo type="num" val="1"/>
        <color rgb="FF63C384"/>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dimension ref="A1:H40"/>
  <sheetViews>
    <sheetView showGridLines="0" zoomScaleNormal="100" zoomScaleSheetLayoutView="100" workbookViewId="0"/>
  </sheetViews>
  <sheetFormatPr defaultRowHeight="12" x14ac:dyDescent="0.2"/>
  <cols>
    <col min="1" max="1" width="9" style="90" customWidth="1"/>
    <col min="2" max="2" width="90.42578125" style="90" customWidth="1"/>
    <col min="3" max="5" width="9.140625" style="90" customWidth="1"/>
    <col min="6" max="16384" width="9.140625" style="90"/>
  </cols>
  <sheetData>
    <row r="1" spans="1:4" s="102" customFormat="1" ht="18.75" x14ac:dyDescent="0.3">
      <c r="A1" s="194" t="s">
        <v>42</v>
      </c>
    </row>
    <row r="2" spans="1:4" ht="4.5" customHeight="1" x14ac:dyDescent="0.2"/>
    <row r="3" spans="1:4" ht="23.85" customHeight="1" x14ac:dyDescent="0.2">
      <c r="A3" s="304" t="s">
        <v>123</v>
      </c>
      <c r="B3" s="107" t="s">
        <v>124</v>
      </c>
    </row>
    <row r="4" spans="1:4" ht="23.85" customHeight="1" x14ac:dyDescent="0.2">
      <c r="A4" s="304" t="s">
        <v>135</v>
      </c>
      <c r="B4" s="107" t="s">
        <v>136</v>
      </c>
    </row>
    <row r="5" spans="1:4" s="104" customFormat="1" ht="23.85" customHeight="1" x14ac:dyDescent="0.25">
      <c r="A5" s="304" t="s">
        <v>99</v>
      </c>
      <c r="B5" s="107" t="s">
        <v>100</v>
      </c>
      <c r="C5" s="105"/>
      <c r="D5" s="105"/>
    </row>
    <row r="6" spans="1:4" s="104" customFormat="1" ht="7.5" customHeight="1" x14ac:dyDescent="0.25">
      <c r="A6" s="304"/>
      <c r="B6" s="107"/>
      <c r="C6" s="105"/>
      <c r="D6" s="105"/>
    </row>
    <row r="7" spans="1:4" s="104" customFormat="1" ht="23.85" customHeight="1" x14ac:dyDescent="0.25">
      <c r="A7" s="304" t="s">
        <v>293</v>
      </c>
      <c r="B7" s="107" t="s">
        <v>176</v>
      </c>
    </row>
    <row r="8" spans="1:4" s="104" customFormat="1" ht="23.85" customHeight="1" x14ac:dyDescent="0.25">
      <c r="A8" s="304" t="s">
        <v>294</v>
      </c>
      <c r="B8" s="107" t="s">
        <v>178</v>
      </c>
    </row>
    <row r="9" spans="1:4" s="104" customFormat="1" ht="7.5" customHeight="1" x14ac:dyDescent="0.25">
      <c r="A9" s="304"/>
      <c r="B9" s="107"/>
      <c r="C9" s="105"/>
      <c r="D9" s="105"/>
    </row>
    <row r="10" spans="1:4" s="104" customFormat="1" ht="23.85" customHeight="1" x14ac:dyDescent="0.25">
      <c r="A10" s="304" t="s">
        <v>92</v>
      </c>
      <c r="B10" s="107" t="s">
        <v>140</v>
      </c>
    </row>
    <row r="11" spans="1:4" s="104" customFormat="1" ht="23.85" customHeight="1" x14ac:dyDescent="0.25">
      <c r="A11" s="304" t="s">
        <v>83</v>
      </c>
      <c r="B11" s="107" t="s">
        <v>107</v>
      </c>
    </row>
    <row r="12" spans="1:4" s="104" customFormat="1" ht="23.85" customHeight="1" x14ac:dyDescent="0.25">
      <c r="A12" s="304" t="s">
        <v>84</v>
      </c>
      <c r="B12" s="107" t="s">
        <v>108</v>
      </c>
    </row>
    <row r="13" spans="1:4" s="104" customFormat="1" ht="23.85" customHeight="1" x14ac:dyDescent="0.25">
      <c r="A13" s="304" t="s">
        <v>85</v>
      </c>
      <c r="B13" s="107" t="s">
        <v>109</v>
      </c>
    </row>
    <row r="14" spans="1:4" s="104" customFormat="1" ht="23.85" customHeight="1" x14ac:dyDescent="0.25">
      <c r="A14" s="304" t="s">
        <v>95</v>
      </c>
      <c r="B14" s="107" t="s">
        <v>139</v>
      </c>
    </row>
    <row r="15" spans="1:4" s="104" customFormat="1" ht="23.85" customHeight="1" x14ac:dyDescent="0.25">
      <c r="A15" s="304" t="s">
        <v>86</v>
      </c>
      <c r="B15" s="107" t="s">
        <v>110</v>
      </c>
    </row>
    <row r="16" spans="1:4" s="104" customFormat="1" ht="23.85" customHeight="1" x14ac:dyDescent="0.25">
      <c r="A16" s="304" t="s">
        <v>87</v>
      </c>
      <c r="B16" s="107" t="s">
        <v>111</v>
      </c>
    </row>
    <row r="17" spans="1:8" s="104" customFormat="1" ht="23.85" customHeight="1" x14ac:dyDescent="0.25">
      <c r="A17" s="304" t="s">
        <v>88</v>
      </c>
      <c r="B17" s="107" t="s">
        <v>112</v>
      </c>
      <c r="D17" s="106"/>
      <c r="E17" s="106"/>
      <c r="F17" s="106"/>
      <c r="G17" s="106"/>
      <c r="H17" s="106"/>
    </row>
    <row r="18" spans="1:8" s="104" customFormat="1" ht="23.85" customHeight="1" x14ac:dyDescent="0.25">
      <c r="A18" s="304" t="s">
        <v>89</v>
      </c>
      <c r="B18" s="107" t="s">
        <v>113</v>
      </c>
      <c r="D18" s="106"/>
      <c r="E18" s="106"/>
      <c r="F18" s="106"/>
      <c r="G18" s="106"/>
      <c r="H18" s="106"/>
    </row>
    <row r="19" spans="1:8" s="104" customFormat="1" ht="23.85" customHeight="1" x14ac:dyDescent="0.25">
      <c r="A19" s="304" t="s">
        <v>90</v>
      </c>
      <c r="B19" s="107" t="s">
        <v>114</v>
      </c>
      <c r="D19" s="106"/>
      <c r="E19" s="106"/>
      <c r="F19" s="106"/>
      <c r="G19" s="106"/>
      <c r="H19" s="106"/>
    </row>
    <row r="20" spans="1:8" s="104" customFormat="1" ht="23.85" customHeight="1" x14ac:dyDescent="0.25">
      <c r="A20" s="304" t="s">
        <v>91</v>
      </c>
      <c r="B20" s="107" t="s">
        <v>115</v>
      </c>
      <c r="D20" s="106"/>
      <c r="E20" s="106"/>
      <c r="F20" s="106"/>
      <c r="G20" s="106"/>
      <c r="H20" s="106"/>
    </row>
    <row r="21" spans="1:8" s="104" customFormat="1" ht="23.85" customHeight="1" x14ac:dyDescent="0.25">
      <c r="A21" s="304" t="s">
        <v>93</v>
      </c>
      <c r="B21" s="107" t="s">
        <v>116</v>
      </c>
      <c r="D21" s="106"/>
      <c r="E21" s="106"/>
      <c r="F21" s="106"/>
      <c r="G21" s="106"/>
      <c r="H21" s="106"/>
    </row>
    <row r="22" spans="1:8" s="104" customFormat="1" ht="23.85" customHeight="1" x14ac:dyDescent="0.25">
      <c r="A22" s="304" t="s">
        <v>94</v>
      </c>
      <c r="B22" s="107" t="s">
        <v>117</v>
      </c>
      <c r="D22" s="106"/>
      <c r="E22" s="106"/>
      <c r="F22" s="106"/>
      <c r="G22" s="106"/>
      <c r="H22" s="106"/>
    </row>
    <row r="23" spans="1:8" s="104" customFormat="1" ht="23.85" customHeight="1" x14ac:dyDescent="0.25">
      <c r="A23" s="304" t="s">
        <v>96</v>
      </c>
      <c r="B23" s="107" t="s">
        <v>118</v>
      </c>
      <c r="D23" s="106"/>
      <c r="E23" s="106"/>
      <c r="F23" s="106"/>
      <c r="G23" s="106"/>
      <c r="H23" s="106"/>
    </row>
    <row r="24" spans="1:8" s="104" customFormat="1" ht="7.5" customHeight="1" x14ac:dyDescent="0.25"/>
    <row r="25" spans="1:8" s="104" customFormat="1" ht="15" x14ac:dyDescent="0.25">
      <c r="A25" s="302" t="s">
        <v>101</v>
      </c>
    </row>
    <row r="26" spans="1:8" s="107" customFormat="1" ht="23.85" customHeight="1" x14ac:dyDescent="0.2">
      <c r="A26" s="107" t="s">
        <v>170</v>
      </c>
    </row>
    <row r="27" spans="1:8" s="108" customFormat="1" ht="15" x14ac:dyDescent="0.25">
      <c r="A27" s="302" t="s">
        <v>187</v>
      </c>
    </row>
    <row r="28" spans="1:8" s="107" customFormat="1" ht="23.85" customHeight="1" x14ac:dyDescent="0.2">
      <c r="A28" s="107" t="s">
        <v>182</v>
      </c>
    </row>
    <row r="29" spans="1:8" s="108" customFormat="1" ht="15" x14ac:dyDescent="0.25">
      <c r="A29" s="302" t="s">
        <v>104</v>
      </c>
    </row>
    <row r="30" spans="1:8" s="107" customFormat="1" ht="37.5" customHeight="1" x14ac:dyDescent="0.2">
      <c r="A30" s="310" t="s">
        <v>105</v>
      </c>
      <c r="B30" s="310"/>
    </row>
    <row r="31" spans="1:8" s="108" customFormat="1" ht="15" x14ac:dyDescent="0.25">
      <c r="A31" s="302" t="s">
        <v>102</v>
      </c>
    </row>
    <row r="32" spans="1:8" s="107" customFormat="1" ht="23.85" customHeight="1" x14ac:dyDescent="0.2">
      <c r="A32" s="107" t="s">
        <v>106</v>
      </c>
    </row>
    <row r="33" spans="1:2" s="108" customFormat="1" ht="15" x14ac:dyDescent="0.25">
      <c r="A33" s="302" t="s">
        <v>201</v>
      </c>
    </row>
    <row r="34" spans="1:2" s="107" customFormat="1" ht="23.85" customHeight="1" x14ac:dyDescent="0.2">
      <c r="A34" s="107" t="s">
        <v>171</v>
      </c>
      <c r="B34" s="303"/>
    </row>
    <row r="35" spans="1:2" s="108" customFormat="1" ht="15" x14ac:dyDescent="0.25">
      <c r="A35" s="105" t="s">
        <v>200</v>
      </c>
    </row>
    <row r="36" spans="1:2" s="104" customFormat="1" ht="23.85" customHeight="1" x14ac:dyDescent="0.25">
      <c r="A36" s="107" t="s">
        <v>199</v>
      </c>
      <c r="B36" s="303"/>
    </row>
    <row r="37" spans="1:2" s="108" customFormat="1" ht="15" x14ac:dyDescent="0.25">
      <c r="A37" s="105" t="s">
        <v>103</v>
      </c>
    </row>
    <row r="38" spans="1:2" s="107" customFormat="1" ht="22.5" customHeight="1" x14ac:dyDescent="0.2">
      <c r="A38" s="310" t="s">
        <v>295</v>
      </c>
      <c r="B38" s="310"/>
    </row>
    <row r="39" spans="1:2" s="108" customFormat="1" ht="15" x14ac:dyDescent="0.25">
      <c r="A39" s="105" t="s">
        <v>132</v>
      </c>
    </row>
    <row r="40" spans="1:2" s="107" customFormat="1" ht="15" x14ac:dyDescent="0.2">
      <c r="A40" s="107" t="s">
        <v>133</v>
      </c>
    </row>
  </sheetData>
  <sortState ref="A7:B20">
    <sortCondition ref="B7:B20"/>
  </sortState>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U41"/>
  <sheetViews>
    <sheetView showGridLines="0"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279</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1184.4589999999996</v>
      </c>
      <c r="C7" s="205">
        <v>1184.4589999999996</v>
      </c>
      <c r="D7" s="174">
        <v>1184.8489999999993</v>
      </c>
      <c r="E7" s="206">
        <v>1184.8489999999993</v>
      </c>
      <c r="F7" s="205">
        <v>1184.8489999999993</v>
      </c>
      <c r="G7" s="174">
        <v>1180.9189999999992</v>
      </c>
      <c r="H7" s="206">
        <v>1180.8409999999992</v>
      </c>
      <c r="I7" s="205">
        <v>1180.8229999999992</v>
      </c>
      <c r="J7" s="174">
        <v>1180.8229999999992</v>
      </c>
      <c r="K7" s="206">
        <v>1182.2849999999992</v>
      </c>
      <c r="L7" s="205">
        <v>1182.2849999999992</v>
      </c>
      <c r="M7" s="174">
        <v>1182.434999999999</v>
      </c>
      <c r="N7" s="269">
        <v>1182.434999999999</v>
      </c>
      <c r="O7" s="270">
        <v>2.8596912818594E-2</v>
      </c>
      <c r="P7" s="131"/>
      <c r="U7" s="64"/>
    </row>
    <row r="8" spans="1:21" x14ac:dyDescent="0.2">
      <c r="A8" s="266" t="s">
        <v>173</v>
      </c>
      <c r="B8" s="206">
        <v>879.63733567838767</v>
      </c>
      <c r="C8" s="205">
        <v>701.53502970049999</v>
      </c>
      <c r="D8" s="174">
        <v>625.90265447665161</v>
      </c>
      <c r="E8" s="206">
        <v>449.94246200000032</v>
      </c>
      <c r="F8" s="205">
        <v>400.68426999999997</v>
      </c>
      <c r="G8" s="174">
        <v>216.48775599999999</v>
      </c>
      <c r="H8" s="206">
        <v>206.98025499999997</v>
      </c>
      <c r="I8" s="205">
        <v>189.974771</v>
      </c>
      <c r="J8" s="174">
        <v>271.02034200000003</v>
      </c>
      <c r="K8" s="206">
        <v>442.39888600000018</v>
      </c>
      <c r="L8" s="205">
        <v>624.16868040000008</v>
      </c>
      <c r="M8" s="174">
        <v>703.05407099999957</v>
      </c>
      <c r="N8" s="269">
        <v>5711.7865132555389</v>
      </c>
      <c r="O8" s="270">
        <v>3.5333949573723669E-2</v>
      </c>
      <c r="P8" s="131"/>
      <c r="U8" s="64"/>
    </row>
    <row r="9" spans="1:21" x14ac:dyDescent="0.2">
      <c r="A9" s="266" t="s">
        <v>174</v>
      </c>
      <c r="B9" s="206">
        <v>698.47299799999996</v>
      </c>
      <c r="C9" s="205">
        <v>554.62363200000004</v>
      </c>
      <c r="D9" s="174">
        <v>442.22759899999994</v>
      </c>
      <c r="E9" s="206">
        <v>333.6338189999999</v>
      </c>
      <c r="F9" s="205">
        <v>272.471002</v>
      </c>
      <c r="G9" s="174">
        <v>113.27184800000001</v>
      </c>
      <c r="H9" s="206">
        <v>111.88584500000002</v>
      </c>
      <c r="I9" s="205">
        <v>96.222554000000002</v>
      </c>
      <c r="J9" s="174">
        <v>156.02056900000002</v>
      </c>
      <c r="K9" s="206">
        <v>298.60159699999997</v>
      </c>
      <c r="L9" s="205">
        <v>443.15504999999996</v>
      </c>
      <c r="M9" s="174">
        <v>549.00342599999999</v>
      </c>
      <c r="N9" s="269">
        <v>4069.5899389999995</v>
      </c>
      <c r="O9" s="271">
        <v>4.6486493001148231E-2</v>
      </c>
      <c r="P9" s="121"/>
      <c r="U9" s="124"/>
    </row>
    <row r="10" spans="1:21" x14ac:dyDescent="0.2">
      <c r="A10" s="267" t="s">
        <v>41</v>
      </c>
      <c r="B10" s="268">
        <v>75.877037999999999</v>
      </c>
      <c r="C10" s="213">
        <v>66.830846000000008</v>
      </c>
      <c r="D10" s="231">
        <v>53.651361000000001</v>
      </c>
      <c r="E10" s="212">
        <v>40.654716000000001</v>
      </c>
      <c r="F10" s="213">
        <v>51.274805000000001</v>
      </c>
      <c r="G10" s="231">
        <v>15.418448</v>
      </c>
      <c r="H10" s="212">
        <v>12.145811000000002</v>
      </c>
      <c r="I10" s="213">
        <v>15.015021000000001</v>
      </c>
      <c r="J10" s="231">
        <v>24.964573000000001</v>
      </c>
      <c r="K10" s="212">
        <v>57.59914599999999</v>
      </c>
      <c r="L10" s="213">
        <v>73.599122999999992</v>
      </c>
      <c r="M10" s="231">
        <v>78.437849</v>
      </c>
      <c r="N10" s="272">
        <v>565.46873700000003</v>
      </c>
      <c r="O10" s="273">
        <v>8.711643076708947E-2</v>
      </c>
      <c r="P10" s="121"/>
      <c r="U10" s="149"/>
    </row>
    <row r="11" spans="1:21" x14ac:dyDescent="0.2">
      <c r="A11" s="267" t="s">
        <v>40</v>
      </c>
      <c r="B11" s="268">
        <v>8.9661139999999993</v>
      </c>
      <c r="C11" s="181">
        <v>7.820949999999999</v>
      </c>
      <c r="D11" s="200">
        <v>7.8359659999999991</v>
      </c>
      <c r="E11" s="178">
        <v>5.8514480000000004</v>
      </c>
      <c r="F11" s="181">
        <v>5.5823520000000002</v>
      </c>
      <c r="G11" s="200">
        <v>2.5255939999999995</v>
      </c>
      <c r="H11" s="178">
        <v>1.9990819999999998</v>
      </c>
      <c r="I11" s="181">
        <v>1.962952</v>
      </c>
      <c r="J11" s="200">
        <v>2.9611099999999997</v>
      </c>
      <c r="K11" s="178">
        <v>5.1277400000000011</v>
      </c>
      <c r="L11" s="181">
        <v>6.6603760000000003</v>
      </c>
      <c r="M11" s="200">
        <v>7.6480640000000006</v>
      </c>
      <c r="N11" s="272">
        <v>64.941748000000004</v>
      </c>
      <c r="O11" s="273">
        <v>0.12074332438744947</v>
      </c>
      <c r="P11" s="121"/>
      <c r="U11" s="149"/>
    </row>
    <row r="12" spans="1:21" x14ac:dyDescent="0.2">
      <c r="A12" s="267" t="s">
        <v>39</v>
      </c>
      <c r="B12" s="268">
        <v>0</v>
      </c>
      <c r="C12" s="181">
        <v>0</v>
      </c>
      <c r="D12" s="200">
        <v>0</v>
      </c>
      <c r="E12" s="178">
        <v>0</v>
      </c>
      <c r="F12" s="181">
        <v>0</v>
      </c>
      <c r="G12" s="200">
        <v>0</v>
      </c>
      <c r="H12" s="178">
        <v>0</v>
      </c>
      <c r="I12" s="181">
        <v>0</v>
      </c>
      <c r="J12" s="200">
        <v>0</v>
      </c>
      <c r="K12" s="178">
        <v>0</v>
      </c>
      <c r="L12" s="181">
        <v>0</v>
      </c>
      <c r="M12" s="200">
        <v>0</v>
      </c>
      <c r="N12" s="272">
        <v>0</v>
      </c>
      <c r="O12" s="273">
        <v>0</v>
      </c>
      <c r="P12" s="121"/>
      <c r="U12" s="149"/>
    </row>
    <row r="13" spans="1:21" x14ac:dyDescent="0.2">
      <c r="A13" s="267" t="s">
        <v>64</v>
      </c>
      <c r="B13" s="268">
        <v>0.17848</v>
      </c>
      <c r="C13" s="181">
        <v>0.14263999999999999</v>
      </c>
      <c r="D13" s="200">
        <v>0.18350999999999998</v>
      </c>
      <c r="E13" s="178">
        <v>0.18636000000000003</v>
      </c>
      <c r="F13" s="181">
        <v>0.21377000000000002</v>
      </c>
      <c r="G13" s="200">
        <v>0.24567</v>
      </c>
      <c r="H13" s="178">
        <v>0.207208</v>
      </c>
      <c r="I13" s="181">
        <v>0.27301299999999995</v>
      </c>
      <c r="J13" s="200">
        <v>0.18918700000000002</v>
      </c>
      <c r="K13" s="178">
        <v>0.19213</v>
      </c>
      <c r="L13" s="181">
        <v>0.1671</v>
      </c>
      <c r="M13" s="200">
        <v>0.16759000000000002</v>
      </c>
      <c r="N13" s="272">
        <v>2.3466580000000001</v>
      </c>
      <c r="O13" s="273">
        <v>0.17463775617239458</v>
      </c>
      <c r="P13" s="121"/>
      <c r="U13" s="149"/>
    </row>
    <row r="14" spans="1:21" x14ac:dyDescent="0.2">
      <c r="A14" s="267" t="s">
        <v>65</v>
      </c>
      <c r="B14" s="268">
        <v>0</v>
      </c>
      <c r="C14" s="181">
        <v>0</v>
      </c>
      <c r="D14" s="200">
        <v>0</v>
      </c>
      <c r="E14" s="178">
        <v>0</v>
      </c>
      <c r="F14" s="181">
        <v>0</v>
      </c>
      <c r="G14" s="200">
        <v>0</v>
      </c>
      <c r="H14" s="178">
        <v>0</v>
      </c>
      <c r="I14" s="181">
        <v>0</v>
      </c>
      <c r="J14" s="200">
        <v>0</v>
      </c>
      <c r="K14" s="178">
        <v>0</v>
      </c>
      <c r="L14" s="181">
        <v>0</v>
      </c>
      <c r="M14" s="200">
        <v>0</v>
      </c>
      <c r="N14" s="272">
        <v>0</v>
      </c>
      <c r="O14" s="273">
        <v>0</v>
      </c>
      <c r="P14" s="121"/>
      <c r="U14" s="149"/>
    </row>
    <row r="15" spans="1:21" x14ac:dyDescent="0.2">
      <c r="A15" s="267" t="s">
        <v>66</v>
      </c>
      <c r="B15" s="268">
        <v>0</v>
      </c>
      <c r="C15" s="181">
        <v>0</v>
      </c>
      <c r="D15" s="200">
        <v>0</v>
      </c>
      <c r="E15" s="178">
        <v>0</v>
      </c>
      <c r="F15" s="181">
        <v>0</v>
      </c>
      <c r="G15" s="200">
        <v>0</v>
      </c>
      <c r="H15" s="178">
        <v>0</v>
      </c>
      <c r="I15" s="181">
        <v>0</v>
      </c>
      <c r="J15" s="200">
        <v>0</v>
      </c>
      <c r="K15" s="178">
        <v>0</v>
      </c>
      <c r="L15" s="181">
        <v>0</v>
      </c>
      <c r="M15" s="200">
        <v>0</v>
      </c>
      <c r="N15" s="272">
        <v>0</v>
      </c>
      <c r="O15" s="273">
        <v>0</v>
      </c>
      <c r="P15" s="121"/>
      <c r="U15" s="149"/>
    </row>
    <row r="16" spans="1:21" x14ac:dyDescent="0.2">
      <c r="A16" s="267" t="s">
        <v>38</v>
      </c>
      <c r="B16" s="268">
        <v>473.88173899999992</v>
      </c>
      <c r="C16" s="181">
        <v>362.50686300000001</v>
      </c>
      <c r="D16" s="200">
        <v>272.91422</v>
      </c>
      <c r="E16" s="178">
        <v>211.20369599999998</v>
      </c>
      <c r="F16" s="181">
        <v>167.07422200000002</v>
      </c>
      <c r="G16" s="200">
        <v>72.786183000000008</v>
      </c>
      <c r="H16" s="178">
        <v>77.607921000000005</v>
      </c>
      <c r="I16" s="181">
        <v>59.534163999999997</v>
      </c>
      <c r="J16" s="200">
        <v>96.838942000000003</v>
      </c>
      <c r="K16" s="178">
        <v>153.56912199999999</v>
      </c>
      <c r="L16" s="181">
        <v>248.69725100000002</v>
      </c>
      <c r="M16" s="200">
        <v>347.72485799999998</v>
      </c>
      <c r="N16" s="272">
        <v>2544.3391810000003</v>
      </c>
      <c r="O16" s="273">
        <v>6.3394108120005205E-2</v>
      </c>
      <c r="P16" s="121"/>
      <c r="U16" s="149"/>
    </row>
    <row r="17" spans="1:21" x14ac:dyDescent="0.2">
      <c r="A17" s="267" t="s">
        <v>77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0</v>
      </c>
      <c r="C19" s="181">
        <v>0</v>
      </c>
      <c r="D19" s="200">
        <v>0</v>
      </c>
      <c r="E19" s="178">
        <v>0</v>
      </c>
      <c r="F19" s="181">
        <v>0</v>
      </c>
      <c r="G19" s="200">
        <v>0</v>
      </c>
      <c r="H19" s="178">
        <v>0</v>
      </c>
      <c r="I19" s="181">
        <v>0</v>
      </c>
      <c r="J19" s="200">
        <v>0</v>
      </c>
      <c r="K19" s="178">
        <v>0</v>
      </c>
      <c r="L19" s="181">
        <v>0</v>
      </c>
      <c r="M19" s="200">
        <v>0</v>
      </c>
      <c r="N19" s="272">
        <v>0</v>
      </c>
      <c r="O19" s="273">
        <v>0</v>
      </c>
      <c r="P19" s="121"/>
      <c r="U19" s="149"/>
    </row>
    <row r="20" spans="1:21" x14ac:dyDescent="0.2">
      <c r="A20" s="267" t="s">
        <v>35</v>
      </c>
      <c r="B20" s="268">
        <v>0</v>
      </c>
      <c r="C20" s="181">
        <v>0</v>
      </c>
      <c r="D20" s="200">
        <v>0</v>
      </c>
      <c r="E20" s="178">
        <v>0</v>
      </c>
      <c r="F20" s="181">
        <v>0</v>
      </c>
      <c r="G20" s="200">
        <v>0</v>
      </c>
      <c r="H20" s="178">
        <v>0</v>
      </c>
      <c r="I20" s="181">
        <v>0</v>
      </c>
      <c r="J20" s="200">
        <v>0</v>
      </c>
      <c r="K20" s="178">
        <v>0</v>
      </c>
      <c r="L20" s="181">
        <v>0</v>
      </c>
      <c r="M20" s="200">
        <v>0</v>
      </c>
      <c r="N20" s="272">
        <v>0</v>
      </c>
      <c r="O20" s="273">
        <v>0</v>
      </c>
      <c r="P20" s="121"/>
      <c r="U20" s="149"/>
    </row>
    <row r="21" spans="1:21" x14ac:dyDescent="0.2">
      <c r="A21" s="267" t="s">
        <v>34</v>
      </c>
      <c r="B21" s="268">
        <v>31.169428</v>
      </c>
      <c r="C21" s="181">
        <v>33.345847999999997</v>
      </c>
      <c r="D21" s="200">
        <v>32.590899</v>
      </c>
      <c r="E21" s="178">
        <v>23.070340000000002</v>
      </c>
      <c r="F21" s="181">
        <v>2.7136019999999998</v>
      </c>
      <c r="G21" s="200">
        <v>1.8228</v>
      </c>
      <c r="H21" s="178">
        <v>1.967884</v>
      </c>
      <c r="I21" s="181">
        <v>2.1174560000000002</v>
      </c>
      <c r="J21" s="200">
        <v>1.338233</v>
      </c>
      <c r="K21" s="178">
        <v>28.329115000000002</v>
      </c>
      <c r="L21" s="181">
        <v>34.14873</v>
      </c>
      <c r="M21" s="200">
        <v>24.225725999999998</v>
      </c>
      <c r="N21" s="272">
        <v>216.84006100000002</v>
      </c>
      <c r="O21" s="273">
        <v>7.6832128733578628E-2</v>
      </c>
      <c r="P21" s="121"/>
      <c r="U21" s="149"/>
    </row>
    <row r="22" spans="1:21" x14ac:dyDescent="0.2">
      <c r="A22" s="267" t="s">
        <v>33</v>
      </c>
      <c r="B22" s="268">
        <v>0.54300000000000004</v>
      </c>
      <c r="C22" s="181">
        <v>2.5999999999999999E-2</v>
      </c>
      <c r="D22" s="200">
        <v>7.2999999999999995E-2</v>
      </c>
      <c r="E22" s="178">
        <v>0.03</v>
      </c>
      <c r="F22" s="181">
        <v>0.06</v>
      </c>
      <c r="G22" s="200">
        <v>5.0000000000000001E-3</v>
      </c>
      <c r="H22" s="178">
        <v>3.0000000000000001E-3</v>
      </c>
      <c r="I22" s="181">
        <v>4.0000000000000001E-3</v>
      </c>
      <c r="J22" s="200">
        <v>0.06</v>
      </c>
      <c r="K22" s="178">
        <v>8.9999999999999993E-3</v>
      </c>
      <c r="L22" s="181">
        <v>0.08</v>
      </c>
      <c r="M22" s="200">
        <v>0.08</v>
      </c>
      <c r="N22" s="272">
        <v>0.97299999999999998</v>
      </c>
      <c r="O22" s="273">
        <v>2.4706293926549566E-4</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1.9672000000000002E-2</v>
      </c>
      <c r="C24" s="181">
        <v>8.352E-3</v>
      </c>
      <c r="D24" s="200">
        <v>5.0210999999999999E-2</v>
      </c>
      <c r="E24" s="178">
        <v>0.31328800000000001</v>
      </c>
      <c r="F24" s="181">
        <v>0</v>
      </c>
      <c r="G24" s="200">
        <v>0</v>
      </c>
      <c r="H24" s="178">
        <v>0</v>
      </c>
      <c r="I24" s="181">
        <v>0</v>
      </c>
      <c r="J24" s="200">
        <v>0</v>
      </c>
      <c r="K24" s="178">
        <v>3.3938999999999997E-2</v>
      </c>
      <c r="L24" s="181">
        <v>2.2088999999999998E-2</v>
      </c>
      <c r="M24" s="200">
        <v>0.17788400000000001</v>
      </c>
      <c r="N24" s="272">
        <v>0.62543500000000007</v>
      </c>
      <c r="O24" s="273">
        <v>6.5071876886487225E-3</v>
      </c>
      <c r="P24" s="121"/>
      <c r="U24" s="149"/>
    </row>
    <row r="25" spans="1:21" x14ac:dyDescent="0.2">
      <c r="A25" s="267" t="s">
        <v>31</v>
      </c>
      <c r="B25" s="268">
        <v>107.83752699999999</v>
      </c>
      <c r="C25" s="213">
        <v>83.942132999999998</v>
      </c>
      <c r="D25" s="231">
        <v>74.928432000000015</v>
      </c>
      <c r="E25" s="212">
        <v>52.323970999999993</v>
      </c>
      <c r="F25" s="213">
        <v>45.552250999999991</v>
      </c>
      <c r="G25" s="231">
        <v>20.468153000000001</v>
      </c>
      <c r="H25" s="212">
        <v>17.954939000000003</v>
      </c>
      <c r="I25" s="213">
        <v>17.315947999999999</v>
      </c>
      <c r="J25" s="231">
        <v>29.668524000000005</v>
      </c>
      <c r="K25" s="212">
        <v>53.741405</v>
      </c>
      <c r="L25" s="213">
        <v>79.780381000000006</v>
      </c>
      <c r="M25" s="231">
        <v>90.541454999999971</v>
      </c>
      <c r="N25" s="272">
        <v>674.05511899999988</v>
      </c>
      <c r="O25" s="273">
        <v>3.0425184052296772E-2</v>
      </c>
      <c r="P25" s="121"/>
      <c r="U25" s="118"/>
    </row>
    <row r="26" spans="1:21" ht="13.5" customHeight="1" x14ac:dyDescent="0.2">
      <c r="A26" s="220" t="s">
        <v>175</v>
      </c>
      <c r="B26" s="206">
        <v>689.86500999999998</v>
      </c>
      <c r="C26" s="205">
        <v>545.77305100000001</v>
      </c>
      <c r="D26" s="174">
        <v>434.34231600000004</v>
      </c>
      <c r="E26" s="206">
        <v>325.77644500000002</v>
      </c>
      <c r="F26" s="205">
        <v>267.44046800000001</v>
      </c>
      <c r="G26" s="174">
        <v>110.79866399999999</v>
      </c>
      <c r="H26" s="206">
        <v>110.38037499999999</v>
      </c>
      <c r="I26" s="205">
        <v>95.366139000000004</v>
      </c>
      <c r="J26" s="174">
        <v>153.21593099999998</v>
      </c>
      <c r="K26" s="206">
        <v>292.44941399999999</v>
      </c>
      <c r="L26" s="205">
        <v>438.2567840000001</v>
      </c>
      <c r="M26" s="174">
        <v>545.75092899999993</v>
      </c>
      <c r="N26" s="269">
        <v>4009.4155260000007</v>
      </c>
      <c r="O26" s="271">
        <v>5.0368763808872431E-2</v>
      </c>
      <c r="P26" s="11"/>
      <c r="U26" s="94"/>
    </row>
    <row r="27" spans="1:21" ht="12.75" customHeight="1" x14ac:dyDescent="0.2">
      <c r="A27" s="267" t="s">
        <v>26</v>
      </c>
      <c r="B27" s="268">
        <v>137.49079499999999</v>
      </c>
      <c r="C27" s="213">
        <v>106.299831</v>
      </c>
      <c r="D27" s="231">
        <v>95.878364000000005</v>
      </c>
      <c r="E27" s="212">
        <v>75.68621499999999</v>
      </c>
      <c r="F27" s="213">
        <v>64.972749999999991</v>
      </c>
      <c r="G27" s="231">
        <v>45.098479999999995</v>
      </c>
      <c r="H27" s="212">
        <v>45.686247999999999</v>
      </c>
      <c r="I27" s="213">
        <v>36.620333000000002</v>
      </c>
      <c r="J27" s="231">
        <v>44.524177000000002</v>
      </c>
      <c r="K27" s="212">
        <v>64.341040000000007</v>
      </c>
      <c r="L27" s="213">
        <v>85.832480000000004</v>
      </c>
      <c r="M27" s="231">
        <v>98.596260000000001</v>
      </c>
      <c r="N27" s="272">
        <v>901.026973</v>
      </c>
      <c r="O27" s="273">
        <v>4.0442881561487197E-2</v>
      </c>
      <c r="P27" s="121"/>
      <c r="U27" s="94"/>
    </row>
    <row r="28" spans="1:21" ht="12.75" customHeight="1" x14ac:dyDescent="0.2">
      <c r="A28" s="267" t="s">
        <v>0</v>
      </c>
      <c r="B28" s="268">
        <v>0.26100999999999996</v>
      </c>
      <c r="C28" s="181">
        <v>0.23616000000000001</v>
      </c>
      <c r="D28" s="200">
        <v>0.28114999999999996</v>
      </c>
      <c r="E28" s="178">
        <v>0.26119999999999999</v>
      </c>
      <c r="F28" s="181">
        <v>0.24762999999999999</v>
      </c>
      <c r="G28" s="200">
        <v>0.30912000000000001</v>
      </c>
      <c r="H28" s="178">
        <v>0.26330999999999999</v>
      </c>
      <c r="I28" s="181">
        <v>0.28593000000000002</v>
      </c>
      <c r="J28" s="200">
        <v>0.24593999999999999</v>
      </c>
      <c r="K28" s="178">
        <v>0.23979</v>
      </c>
      <c r="L28" s="181">
        <v>0.25761000000000001</v>
      </c>
      <c r="M28" s="200">
        <v>0.26347999999999999</v>
      </c>
      <c r="N28" s="272">
        <v>3.1523300000000001</v>
      </c>
      <c r="O28" s="273">
        <v>1.6378055504206739E-3</v>
      </c>
      <c r="P28" s="121"/>
      <c r="U28" s="94"/>
    </row>
    <row r="29" spans="1:21" ht="12.75" customHeight="1" x14ac:dyDescent="0.2">
      <c r="A29" s="267" t="s">
        <v>1</v>
      </c>
      <c r="B29" s="268">
        <v>6.2614000000000001</v>
      </c>
      <c r="C29" s="181">
        <v>5.1830300000000005</v>
      </c>
      <c r="D29" s="200">
        <v>4.3509899999999995</v>
      </c>
      <c r="E29" s="178">
        <v>2.80233</v>
      </c>
      <c r="F29" s="181">
        <v>1.56941</v>
      </c>
      <c r="G29" s="200">
        <v>5.2700000000000004E-2</v>
      </c>
      <c r="H29" s="178">
        <v>4.8180000000000001E-2</v>
      </c>
      <c r="I29" s="181">
        <v>5.008E-2</v>
      </c>
      <c r="J29" s="200">
        <v>0.18099999999999999</v>
      </c>
      <c r="K29" s="178">
        <v>2.3203499999999999</v>
      </c>
      <c r="L29" s="181">
        <v>4.1173799999999998</v>
      </c>
      <c r="M29" s="200">
        <v>5.3627900000000004</v>
      </c>
      <c r="N29" s="272">
        <v>32.299640000000011</v>
      </c>
      <c r="O29" s="273">
        <v>4.6765236906216472E-2</v>
      </c>
      <c r="P29" s="121"/>
      <c r="U29" s="94"/>
    </row>
    <row r="30" spans="1:21" ht="12.75" customHeight="1" x14ac:dyDescent="0.2">
      <c r="A30" s="267" t="s">
        <v>2</v>
      </c>
      <c r="B30" s="268">
        <v>0.61426000000000003</v>
      </c>
      <c r="C30" s="181">
        <v>0.40942000000000001</v>
      </c>
      <c r="D30" s="200">
        <v>0.36110000000000003</v>
      </c>
      <c r="E30" s="178">
        <v>0.20186999999999999</v>
      </c>
      <c r="F30" s="181">
        <v>0.14523</v>
      </c>
      <c r="G30" s="200">
        <v>1.5859999999999999E-2</v>
      </c>
      <c r="H30" s="178">
        <v>6.8250000000000005E-2</v>
      </c>
      <c r="I30" s="181">
        <v>3.696E-2</v>
      </c>
      <c r="J30" s="200">
        <v>8.3400000000000002E-2</v>
      </c>
      <c r="K30" s="178">
        <v>0.23916999999999999</v>
      </c>
      <c r="L30" s="181">
        <v>0.35857</v>
      </c>
      <c r="M30" s="200">
        <v>0.54901999999999995</v>
      </c>
      <c r="N30" s="272">
        <v>3.08311</v>
      </c>
      <c r="O30" s="273">
        <v>7.6650687246723956E-3</v>
      </c>
      <c r="P30" s="121"/>
    </row>
    <row r="31" spans="1:21" x14ac:dyDescent="0.2">
      <c r="A31" s="267" t="s">
        <v>6</v>
      </c>
      <c r="B31" s="268">
        <v>6.5034800000000006</v>
      </c>
      <c r="C31" s="181">
        <v>6.6367399999999996</v>
      </c>
      <c r="D31" s="200">
        <v>6.5600699999999996</v>
      </c>
      <c r="E31" s="178">
        <v>4.1856999999999998</v>
      </c>
      <c r="F31" s="181">
        <v>2.3150900000000001</v>
      </c>
      <c r="G31" s="200">
        <v>1.0613000000000001</v>
      </c>
      <c r="H31" s="178">
        <v>0.71739999999999993</v>
      </c>
      <c r="I31" s="181">
        <v>0.66279999999999994</v>
      </c>
      <c r="J31" s="200">
        <v>1.2987</v>
      </c>
      <c r="K31" s="178">
        <v>2.3673399999999996</v>
      </c>
      <c r="L31" s="181">
        <v>3.4737499999999999</v>
      </c>
      <c r="M31" s="200">
        <v>4.27318</v>
      </c>
      <c r="N31" s="272">
        <v>40.055550000000011</v>
      </c>
      <c r="O31" s="273">
        <v>0.12771652533383696</v>
      </c>
      <c r="P31" s="121"/>
    </row>
    <row r="32" spans="1:21" x14ac:dyDescent="0.2">
      <c r="A32" s="267" t="s">
        <v>25</v>
      </c>
      <c r="B32" s="268">
        <v>317.86430600000006</v>
      </c>
      <c r="C32" s="181">
        <v>241.02657000000005</v>
      </c>
      <c r="D32" s="200">
        <v>190.09250999999998</v>
      </c>
      <c r="E32" s="178">
        <v>138.85720700000002</v>
      </c>
      <c r="F32" s="181">
        <v>126.60602</v>
      </c>
      <c r="G32" s="200">
        <v>40.165399999999991</v>
      </c>
      <c r="H32" s="178">
        <v>41.470354</v>
      </c>
      <c r="I32" s="181">
        <v>38.758259000000002</v>
      </c>
      <c r="J32" s="200">
        <v>73.419676999999993</v>
      </c>
      <c r="K32" s="178">
        <v>141.18708599999997</v>
      </c>
      <c r="L32" s="181">
        <v>210.10307500000008</v>
      </c>
      <c r="M32" s="200">
        <v>272.24719699999991</v>
      </c>
      <c r="N32" s="272">
        <v>1831.7976610000001</v>
      </c>
      <c r="O32" s="273">
        <v>5.4424879861127519E-2</v>
      </c>
      <c r="P32" s="121"/>
    </row>
    <row r="33" spans="1:16" x14ac:dyDescent="0.2">
      <c r="A33" s="267" t="s">
        <v>5</v>
      </c>
      <c r="B33" s="268">
        <v>211.07203499999997</v>
      </c>
      <c r="C33" s="181">
        <v>178.60705799999997</v>
      </c>
      <c r="D33" s="200">
        <v>130.21526800000001</v>
      </c>
      <c r="E33" s="178">
        <v>99.554625000000001</v>
      </c>
      <c r="F33" s="181">
        <v>67.940861999999996</v>
      </c>
      <c r="G33" s="200">
        <v>22.841206999999997</v>
      </c>
      <c r="H33" s="178">
        <v>21.016123</v>
      </c>
      <c r="I33" s="181">
        <v>18.085567000000001</v>
      </c>
      <c r="J33" s="200">
        <v>31.709836999999997</v>
      </c>
      <c r="K33" s="178">
        <v>77.672802000000019</v>
      </c>
      <c r="L33" s="181">
        <v>127.38686299999999</v>
      </c>
      <c r="M33" s="200">
        <v>156.432886</v>
      </c>
      <c r="N33" s="272">
        <v>1142.5351329999999</v>
      </c>
      <c r="O33" s="273">
        <v>6.1507700979500333E-2</v>
      </c>
      <c r="P33" s="121"/>
    </row>
    <row r="34" spans="1:16" x14ac:dyDescent="0.2">
      <c r="A34" s="267" t="s">
        <v>3</v>
      </c>
      <c r="B34" s="268">
        <v>9.7977240000000005</v>
      </c>
      <c r="C34" s="213">
        <v>7.3742420000000006</v>
      </c>
      <c r="D34" s="231">
        <v>6.6028640000000003</v>
      </c>
      <c r="E34" s="212">
        <v>4.2272979999999993</v>
      </c>
      <c r="F34" s="213">
        <v>3.6434760000000002</v>
      </c>
      <c r="G34" s="231">
        <v>1.254597</v>
      </c>
      <c r="H34" s="212">
        <v>1.1105099999999999</v>
      </c>
      <c r="I34" s="213">
        <v>0.86621000000000004</v>
      </c>
      <c r="J34" s="231">
        <v>1.7532000000000001</v>
      </c>
      <c r="K34" s="212">
        <v>4.081836</v>
      </c>
      <c r="L34" s="213">
        <v>6.7270560000000001</v>
      </c>
      <c r="M34" s="231">
        <v>8.026116</v>
      </c>
      <c r="N34" s="272">
        <v>55.465128999999997</v>
      </c>
      <c r="O34" s="273">
        <v>3.1547818603328191E-2</v>
      </c>
      <c r="P34" s="121"/>
    </row>
    <row r="35" spans="1:16" ht="18" customHeight="1" x14ac:dyDescent="0.2">
      <c r="A35" s="87" t="s">
        <v>184</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179</v>
      </c>
      <c r="N39" s="136">
        <f>O7</f>
        <v>2.8596912818594E-2</v>
      </c>
    </row>
    <row r="40" spans="1:16" x14ac:dyDescent="0.2">
      <c r="B40" s="140"/>
      <c r="C40" s="140"/>
      <c r="D40" s="140"/>
      <c r="M40" s="129" t="s">
        <v>63</v>
      </c>
      <c r="N40" s="136">
        <f>O8</f>
        <v>3.5333949573723669E-2</v>
      </c>
    </row>
    <row r="41" spans="1:16" x14ac:dyDescent="0.2">
      <c r="B41" s="94"/>
      <c r="C41" s="94"/>
      <c r="D41" s="94"/>
      <c r="M41" s="129" t="s">
        <v>126</v>
      </c>
      <c r="N41" s="136">
        <f>O9</f>
        <v>4.6486493001148231E-2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{81DFDD2E-FA01-4620-A16E-6B9E02C98F64}</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81DFDD2E-FA01-4620-A16E-6B9E02C98F6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U41"/>
  <sheetViews>
    <sheetView showGridLines="0" view="pageBreakPreview"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280</v>
      </c>
      <c r="O1" s="274" t="str">
        <f>'3'!N1</f>
        <v>2019</v>
      </c>
    </row>
    <row r="2" spans="1:21" ht="12" customHeight="1" x14ac:dyDescent="0.2">
      <c r="F2" s="123"/>
      <c r="G2" s="123"/>
      <c r="H2" s="123"/>
      <c r="I2" s="123"/>
      <c r="J2" s="123"/>
      <c r="K2" s="123"/>
    </row>
    <row r="3" spans="1:21" x14ac:dyDescent="0.2">
      <c r="A3" s="8"/>
      <c r="B3" s="148"/>
      <c r="C3" s="148"/>
      <c r="D3" s="148"/>
      <c r="E3" s="148"/>
      <c r="F3" s="129"/>
      <c r="K3" s="129"/>
      <c r="L3" s="147"/>
    </row>
    <row r="4" spans="1:21" ht="12.75" customHeight="1" x14ac:dyDescent="0.2">
      <c r="A4" s="261"/>
      <c r="B4" s="330" t="s">
        <v>45</v>
      </c>
      <c r="C4" s="331"/>
      <c r="D4" s="332"/>
      <c r="E4" s="330" t="s">
        <v>46</v>
      </c>
      <c r="F4" s="331"/>
      <c r="G4" s="332"/>
      <c r="H4" s="330" t="s">
        <v>47</v>
      </c>
      <c r="I4" s="331"/>
      <c r="J4" s="332"/>
      <c r="K4" s="330" t="s">
        <v>48</v>
      </c>
      <c r="L4" s="331"/>
      <c r="M4" s="332"/>
      <c r="N4" s="350" t="s">
        <v>7</v>
      </c>
      <c r="O4" s="352" t="s">
        <v>49</v>
      </c>
    </row>
    <row r="5" spans="1:21" x14ac:dyDescent="0.2">
      <c r="A5" s="262"/>
      <c r="B5" s="263" t="s">
        <v>8</v>
      </c>
      <c r="C5" s="264" t="s">
        <v>9</v>
      </c>
      <c r="D5" s="265" t="s">
        <v>10</v>
      </c>
      <c r="E5" s="263" t="s">
        <v>11</v>
      </c>
      <c r="F5" s="264" t="s">
        <v>12</v>
      </c>
      <c r="G5" s="265" t="s">
        <v>13</v>
      </c>
      <c r="H5" s="263" t="s">
        <v>14</v>
      </c>
      <c r="I5" s="264" t="s">
        <v>15</v>
      </c>
      <c r="J5" s="265" t="s">
        <v>16</v>
      </c>
      <c r="K5" s="263" t="s">
        <v>17</v>
      </c>
      <c r="L5" s="264" t="s">
        <v>18</v>
      </c>
      <c r="M5" s="265" t="s">
        <v>19</v>
      </c>
      <c r="N5" s="351"/>
      <c r="O5" s="353"/>
      <c r="P5" s="129"/>
      <c r="U5" s="129"/>
    </row>
    <row r="6" spans="1:21" x14ac:dyDescent="0.2">
      <c r="A6" s="266" t="s">
        <v>172</v>
      </c>
      <c r="B6" s="206">
        <v>4567.9590000000007</v>
      </c>
      <c r="C6" s="205">
        <v>4567.9590000000007</v>
      </c>
      <c r="D6" s="174">
        <v>4567.9590000000007</v>
      </c>
      <c r="E6" s="206">
        <v>4578.7130000000016</v>
      </c>
      <c r="F6" s="205">
        <v>4578.7130000000016</v>
      </c>
      <c r="G6" s="174">
        <v>4576.5640000000012</v>
      </c>
      <c r="H6" s="206">
        <v>4528.4310000000005</v>
      </c>
      <c r="I6" s="205">
        <v>4410.4310000000014</v>
      </c>
      <c r="J6" s="174">
        <v>4410.4310000000014</v>
      </c>
      <c r="K6" s="206">
        <v>4434.1150000000007</v>
      </c>
      <c r="L6" s="205">
        <v>4434.1150000000007</v>
      </c>
      <c r="M6" s="174">
        <v>4434.1150000000007</v>
      </c>
      <c r="N6" s="269">
        <v>4434.1150000000007</v>
      </c>
      <c r="O6" s="270">
        <v>0.10723803006729339</v>
      </c>
      <c r="P6" s="131"/>
      <c r="U6" s="64"/>
    </row>
    <row r="7" spans="1:21" x14ac:dyDescent="0.2">
      <c r="A7" s="266" t="s">
        <v>173</v>
      </c>
      <c r="B7" s="206">
        <v>3841.9856630000008</v>
      </c>
      <c r="C7" s="205">
        <v>3114.430130616598</v>
      </c>
      <c r="D7" s="174">
        <v>2804.5681696739266</v>
      </c>
      <c r="E7" s="206">
        <v>2009.7490863179896</v>
      </c>
      <c r="F7" s="205">
        <v>1998.5013920000004</v>
      </c>
      <c r="G7" s="174">
        <v>1271.3641269999994</v>
      </c>
      <c r="H7" s="206">
        <v>1194.0927059999997</v>
      </c>
      <c r="I7" s="205">
        <v>1234.8624740000002</v>
      </c>
      <c r="J7" s="174">
        <v>1518.3412096000006</v>
      </c>
      <c r="K7" s="206">
        <v>2352.264662</v>
      </c>
      <c r="L7" s="205">
        <v>2876.7922510000008</v>
      </c>
      <c r="M7" s="174">
        <v>3347.7774844000014</v>
      </c>
      <c r="N7" s="269">
        <v>27564.729355608521</v>
      </c>
      <c r="O7" s="270">
        <v>0.17051946090843637</v>
      </c>
      <c r="P7" s="131"/>
      <c r="U7" s="64"/>
    </row>
    <row r="8" spans="1:21" x14ac:dyDescent="0.2">
      <c r="A8" s="266" t="s">
        <v>174</v>
      </c>
      <c r="B8" s="206">
        <v>3034.5202170000007</v>
      </c>
      <c r="C8" s="205">
        <v>2412.3862930000005</v>
      </c>
      <c r="D8" s="174">
        <v>2079.9079200000001</v>
      </c>
      <c r="E8" s="206">
        <v>1468.8741890000001</v>
      </c>
      <c r="F8" s="205">
        <v>1446.2099090000002</v>
      </c>
      <c r="G8" s="174">
        <v>833.02919799999995</v>
      </c>
      <c r="H8" s="206">
        <v>712.29817600000001</v>
      </c>
      <c r="I8" s="205">
        <v>760.64516000000003</v>
      </c>
      <c r="J8" s="174">
        <v>1031.6644660000002</v>
      </c>
      <c r="K8" s="206">
        <v>1654.6101879999999</v>
      </c>
      <c r="L8" s="205">
        <v>2169.9778200000001</v>
      </c>
      <c r="M8" s="174">
        <v>2601.2929679999997</v>
      </c>
      <c r="N8" s="269">
        <v>20205.416504000001</v>
      </c>
      <c r="O8" s="271">
        <v>0.23080432352584532</v>
      </c>
      <c r="P8" s="121"/>
      <c r="U8" s="124"/>
    </row>
    <row r="9" spans="1:21" x14ac:dyDescent="0.2">
      <c r="A9" s="267" t="s">
        <v>41</v>
      </c>
      <c r="B9" s="268">
        <v>106.03962599999998</v>
      </c>
      <c r="C9" s="213">
        <v>88.161222999999993</v>
      </c>
      <c r="D9" s="231">
        <v>73.517882</v>
      </c>
      <c r="E9" s="212">
        <v>55.443588000000005</v>
      </c>
      <c r="F9" s="213">
        <v>48.773066</v>
      </c>
      <c r="G9" s="231">
        <v>20.189322000000001</v>
      </c>
      <c r="H9" s="212">
        <v>17.699934000000002</v>
      </c>
      <c r="I9" s="213">
        <v>15.087475000000001</v>
      </c>
      <c r="J9" s="231">
        <v>30.165173000000003</v>
      </c>
      <c r="K9" s="212">
        <v>62.581641000000005</v>
      </c>
      <c r="L9" s="213">
        <v>85.615237000000008</v>
      </c>
      <c r="M9" s="231">
        <v>101.668999</v>
      </c>
      <c r="N9" s="272">
        <v>704.94316599999991</v>
      </c>
      <c r="O9" s="273">
        <v>0.10860393952348925</v>
      </c>
      <c r="P9" s="121"/>
      <c r="U9" s="149"/>
    </row>
    <row r="10" spans="1:21" x14ac:dyDescent="0.2">
      <c r="A10" s="267" t="s">
        <v>40</v>
      </c>
      <c r="B10" s="268">
        <v>4.0284990000000001</v>
      </c>
      <c r="C10" s="181">
        <v>3.7801299999999998</v>
      </c>
      <c r="D10" s="200">
        <v>3.6502960000000004</v>
      </c>
      <c r="E10" s="178">
        <v>2.8594079999999997</v>
      </c>
      <c r="F10" s="181">
        <v>2.3229000000000002</v>
      </c>
      <c r="G10" s="200">
        <v>1.798208</v>
      </c>
      <c r="H10" s="178">
        <v>2.0161189999999998</v>
      </c>
      <c r="I10" s="181">
        <v>2.1200610000000002</v>
      </c>
      <c r="J10" s="200">
        <v>2.0981000000000001</v>
      </c>
      <c r="K10" s="178">
        <v>4.6123219999999998</v>
      </c>
      <c r="L10" s="181">
        <v>4.8333629999999994</v>
      </c>
      <c r="M10" s="200">
        <v>4.2688480000000002</v>
      </c>
      <c r="N10" s="272">
        <v>38.388253999999996</v>
      </c>
      <c r="O10" s="273">
        <v>7.1373585530679032E-2</v>
      </c>
      <c r="P10" s="121"/>
      <c r="U10" s="149"/>
    </row>
    <row r="11" spans="1:21" x14ac:dyDescent="0.2">
      <c r="A11" s="267" t="s">
        <v>39</v>
      </c>
      <c r="B11" s="268">
        <v>5.5E-2</v>
      </c>
      <c r="C11" s="181">
        <v>0.13300000000000001</v>
      </c>
      <c r="D11" s="200">
        <v>6.0999999999999999E-2</v>
      </c>
      <c r="E11" s="178">
        <v>0</v>
      </c>
      <c r="F11" s="181">
        <v>0</v>
      </c>
      <c r="G11" s="200">
        <v>0</v>
      </c>
      <c r="H11" s="178">
        <v>0</v>
      </c>
      <c r="I11" s="181">
        <v>0</v>
      </c>
      <c r="J11" s="200">
        <v>0</v>
      </c>
      <c r="K11" s="178">
        <v>0</v>
      </c>
      <c r="L11" s="181">
        <v>8.8829999999999992E-2</v>
      </c>
      <c r="M11" s="200">
        <v>0.10579999999999999</v>
      </c>
      <c r="N11" s="272">
        <v>0.44362999999999997</v>
      </c>
      <c r="O11" s="273">
        <v>4.451668517927951E-5</v>
      </c>
      <c r="P11" s="121"/>
      <c r="U11" s="149"/>
    </row>
    <row r="12" spans="1:21" x14ac:dyDescent="0.2">
      <c r="A12" s="267" t="s">
        <v>64</v>
      </c>
      <c r="B12" s="268">
        <v>0</v>
      </c>
      <c r="C12" s="181">
        <v>0</v>
      </c>
      <c r="D12" s="200">
        <v>0</v>
      </c>
      <c r="E12" s="178">
        <v>0</v>
      </c>
      <c r="F12" s="181">
        <v>0</v>
      </c>
      <c r="G12" s="200">
        <v>0</v>
      </c>
      <c r="H12" s="178">
        <v>0</v>
      </c>
      <c r="I12" s="181">
        <v>0</v>
      </c>
      <c r="J12" s="200">
        <v>0</v>
      </c>
      <c r="K12" s="178">
        <v>0</v>
      </c>
      <c r="L12" s="181">
        <v>0</v>
      </c>
      <c r="M12" s="200">
        <v>0</v>
      </c>
      <c r="N12" s="272">
        <v>0</v>
      </c>
      <c r="O12" s="273">
        <v>0</v>
      </c>
      <c r="P12" s="121"/>
      <c r="U12" s="149"/>
    </row>
    <row r="13" spans="1:21" x14ac:dyDescent="0.2">
      <c r="A13" s="267" t="s">
        <v>65</v>
      </c>
      <c r="B13" s="268">
        <v>0</v>
      </c>
      <c r="C13" s="181">
        <v>0</v>
      </c>
      <c r="D13" s="200">
        <v>0</v>
      </c>
      <c r="E13" s="178">
        <v>0</v>
      </c>
      <c r="F13" s="181">
        <v>0</v>
      </c>
      <c r="G13" s="200">
        <v>0</v>
      </c>
      <c r="H13" s="178">
        <v>0</v>
      </c>
      <c r="I13" s="181">
        <v>0</v>
      </c>
      <c r="J13" s="200">
        <v>0</v>
      </c>
      <c r="K13" s="178">
        <v>0</v>
      </c>
      <c r="L13" s="181">
        <v>0</v>
      </c>
      <c r="M13" s="200">
        <v>0</v>
      </c>
      <c r="N13" s="272">
        <v>0</v>
      </c>
      <c r="O13" s="273">
        <v>0</v>
      </c>
      <c r="P13" s="121"/>
      <c r="U13" s="149"/>
    </row>
    <row r="14" spans="1:21" x14ac:dyDescent="0.2">
      <c r="A14" s="267" t="s">
        <v>66</v>
      </c>
      <c r="B14" s="268">
        <v>0</v>
      </c>
      <c r="C14" s="181">
        <v>0</v>
      </c>
      <c r="D14" s="200">
        <v>0</v>
      </c>
      <c r="E14" s="178">
        <v>0</v>
      </c>
      <c r="F14" s="181">
        <v>0</v>
      </c>
      <c r="G14" s="200">
        <v>0</v>
      </c>
      <c r="H14" s="178">
        <v>0</v>
      </c>
      <c r="I14" s="181">
        <v>0</v>
      </c>
      <c r="J14" s="200">
        <v>0</v>
      </c>
      <c r="K14" s="178">
        <v>0</v>
      </c>
      <c r="L14" s="181">
        <v>0</v>
      </c>
      <c r="M14" s="200">
        <v>0</v>
      </c>
      <c r="N14" s="272">
        <v>0</v>
      </c>
      <c r="O14" s="273">
        <v>0</v>
      </c>
      <c r="P14" s="121"/>
      <c r="U14" s="149"/>
    </row>
    <row r="15" spans="1:21" x14ac:dyDescent="0.2">
      <c r="A15" s="267" t="s">
        <v>38</v>
      </c>
      <c r="B15" s="268">
        <v>2220.0451790000002</v>
      </c>
      <c r="C15" s="181">
        <v>1753.151112</v>
      </c>
      <c r="D15" s="200">
        <v>1464.1496149999998</v>
      </c>
      <c r="E15" s="178">
        <v>994.01858900000002</v>
      </c>
      <c r="F15" s="181">
        <v>872.75794400000007</v>
      </c>
      <c r="G15" s="200">
        <v>338.40956099999994</v>
      </c>
      <c r="H15" s="178">
        <v>235.85966300000001</v>
      </c>
      <c r="I15" s="181">
        <v>306.37412900000004</v>
      </c>
      <c r="J15" s="200">
        <v>537.947498</v>
      </c>
      <c r="K15" s="178">
        <v>1064.3673420000002</v>
      </c>
      <c r="L15" s="181">
        <v>1517.0411140000001</v>
      </c>
      <c r="M15" s="200">
        <v>1861.9835809999997</v>
      </c>
      <c r="N15" s="272">
        <v>13166.105327000001</v>
      </c>
      <c r="O15" s="273">
        <v>0.32804333276476572</v>
      </c>
      <c r="P15" s="121"/>
      <c r="U15" s="149"/>
    </row>
    <row r="16" spans="1:21" x14ac:dyDescent="0.2">
      <c r="A16" s="267" t="s">
        <v>77</v>
      </c>
      <c r="B16" s="268">
        <v>0</v>
      </c>
      <c r="C16" s="181">
        <v>0</v>
      </c>
      <c r="D16" s="200">
        <v>0</v>
      </c>
      <c r="E16" s="178">
        <v>0</v>
      </c>
      <c r="F16" s="181">
        <v>0</v>
      </c>
      <c r="G16" s="200">
        <v>0</v>
      </c>
      <c r="H16" s="178">
        <v>0</v>
      </c>
      <c r="I16" s="181">
        <v>0</v>
      </c>
      <c r="J16" s="200">
        <v>0</v>
      </c>
      <c r="K16" s="178">
        <v>0</v>
      </c>
      <c r="L16" s="181">
        <v>0</v>
      </c>
      <c r="M16" s="200">
        <v>0</v>
      </c>
      <c r="N16" s="272">
        <v>0</v>
      </c>
      <c r="O16" s="273">
        <v>0</v>
      </c>
      <c r="P16" s="121"/>
      <c r="U16" s="149"/>
    </row>
    <row r="17" spans="1:21" x14ac:dyDescent="0.2">
      <c r="A17" s="267" t="s">
        <v>37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36</v>
      </c>
      <c r="B18" s="268">
        <v>10.60665</v>
      </c>
      <c r="C18" s="181">
        <v>11.146570000000001</v>
      </c>
      <c r="D18" s="200">
        <v>11.424160000000001</v>
      </c>
      <c r="E18" s="178">
        <v>32.148000000000003</v>
      </c>
      <c r="F18" s="181">
        <v>24.251999999999999</v>
      </c>
      <c r="G18" s="200">
        <v>14.672000000000001</v>
      </c>
      <c r="H18" s="178">
        <v>12.262</v>
      </c>
      <c r="I18" s="181">
        <v>13.579000000000001</v>
      </c>
      <c r="J18" s="200">
        <v>22.356999999999999</v>
      </c>
      <c r="K18" s="178">
        <v>13.2784</v>
      </c>
      <c r="L18" s="181">
        <v>3.08203</v>
      </c>
      <c r="M18" s="200">
        <v>11.21726</v>
      </c>
      <c r="N18" s="272">
        <v>180.02507</v>
      </c>
      <c r="O18" s="273">
        <v>0.18401267997894774</v>
      </c>
      <c r="P18" s="121"/>
      <c r="U18" s="149"/>
    </row>
    <row r="19" spans="1:21" x14ac:dyDescent="0.2">
      <c r="A19" s="267" t="s">
        <v>35</v>
      </c>
      <c r="B19" s="268">
        <v>2.3947750000000001</v>
      </c>
      <c r="C19" s="181">
        <v>2.6829299999999998</v>
      </c>
      <c r="D19" s="200">
        <v>1.2671060000000001</v>
      </c>
      <c r="E19" s="178">
        <v>0.48957400000000001</v>
      </c>
      <c r="F19" s="181">
        <v>1.7844559999999998</v>
      </c>
      <c r="G19" s="200">
        <v>0.63900000000000001</v>
      </c>
      <c r="H19" s="178">
        <v>0.66</v>
      </c>
      <c r="I19" s="181">
        <v>0.66400000000000003</v>
      </c>
      <c r="J19" s="200">
        <v>1.099097</v>
      </c>
      <c r="K19" s="178">
        <v>1.580916</v>
      </c>
      <c r="L19" s="181">
        <v>0.60399999999999998</v>
      </c>
      <c r="M19" s="200">
        <v>2.1221310000000004</v>
      </c>
      <c r="N19" s="272">
        <v>15.987984999999998</v>
      </c>
      <c r="O19" s="273">
        <v>0.17844552196413296</v>
      </c>
      <c r="P19" s="121"/>
      <c r="U19" s="149"/>
    </row>
    <row r="20" spans="1:21" x14ac:dyDescent="0.2">
      <c r="A20" s="267" t="s">
        <v>34</v>
      </c>
      <c r="B20" s="268">
        <v>8.2318689712986313</v>
      </c>
      <c r="C20" s="181">
        <v>3.3799377370907409</v>
      </c>
      <c r="D20" s="200">
        <v>10.54906097920321</v>
      </c>
      <c r="E20" s="178">
        <v>7.566690645390409</v>
      </c>
      <c r="F20" s="181">
        <v>10.093048338240671</v>
      </c>
      <c r="G20" s="200">
        <v>8.9396191563339134</v>
      </c>
      <c r="H20" s="178">
        <v>5.1059890815546529</v>
      </c>
      <c r="I20" s="181">
        <v>9.0630609551033228</v>
      </c>
      <c r="J20" s="200">
        <v>9.7771995899746518</v>
      </c>
      <c r="K20" s="178">
        <v>6.55505187687156</v>
      </c>
      <c r="L20" s="181">
        <v>8.8476915878018687</v>
      </c>
      <c r="M20" s="200">
        <v>5.9520359554135371</v>
      </c>
      <c r="N20" s="272">
        <v>94.061254874277168</v>
      </c>
      <c r="O20" s="273">
        <v>3.3328373041466783E-2</v>
      </c>
      <c r="P20" s="121"/>
      <c r="U20" s="149"/>
    </row>
    <row r="21" spans="1:21" x14ac:dyDescent="0.2">
      <c r="A21" s="267" t="s">
        <v>33</v>
      </c>
      <c r="B21" s="268">
        <v>59.671519000000004</v>
      </c>
      <c r="C21" s="181">
        <v>57.432056000000003</v>
      </c>
      <c r="D21" s="200">
        <v>79.889093000000003</v>
      </c>
      <c r="E21" s="178">
        <v>69.463423000000006</v>
      </c>
      <c r="F21" s="181">
        <v>68.700703000000004</v>
      </c>
      <c r="G21" s="200">
        <v>92.375070000000008</v>
      </c>
      <c r="H21" s="178">
        <v>105.07016</v>
      </c>
      <c r="I21" s="181">
        <v>115.00811999999999</v>
      </c>
      <c r="J21" s="200">
        <v>89.280341000000007</v>
      </c>
      <c r="K21" s="178">
        <v>77.198599999999985</v>
      </c>
      <c r="L21" s="181">
        <v>52.486762000000006</v>
      </c>
      <c r="M21" s="200">
        <v>80.161720000000003</v>
      </c>
      <c r="N21" s="272">
        <v>946.7375669999999</v>
      </c>
      <c r="O21" s="273">
        <v>0.24039441522721902</v>
      </c>
      <c r="P21" s="121"/>
      <c r="U21" s="149"/>
    </row>
    <row r="22" spans="1:21" x14ac:dyDescent="0.2">
      <c r="A22" s="267" t="s">
        <v>3</v>
      </c>
      <c r="B22" s="268">
        <v>0</v>
      </c>
      <c r="C22" s="181">
        <v>0</v>
      </c>
      <c r="D22" s="200">
        <v>0</v>
      </c>
      <c r="E22" s="178">
        <v>0</v>
      </c>
      <c r="F22" s="181">
        <v>0</v>
      </c>
      <c r="G22" s="200">
        <v>0</v>
      </c>
      <c r="H22" s="178">
        <v>0</v>
      </c>
      <c r="I22" s="181">
        <v>0</v>
      </c>
      <c r="J22" s="200">
        <v>0</v>
      </c>
      <c r="K22" s="178">
        <v>0</v>
      </c>
      <c r="L22" s="181">
        <v>0</v>
      </c>
      <c r="M22" s="200">
        <v>0</v>
      </c>
      <c r="N22" s="272">
        <v>0</v>
      </c>
      <c r="O22" s="273">
        <v>0</v>
      </c>
      <c r="P22" s="121"/>
      <c r="U22" s="149"/>
    </row>
    <row r="23" spans="1:21" x14ac:dyDescent="0.2">
      <c r="A23" s="267" t="s">
        <v>32</v>
      </c>
      <c r="B23" s="268">
        <v>1.3661540000000001</v>
      </c>
      <c r="C23" s="181">
        <v>0.74028899999999997</v>
      </c>
      <c r="D23" s="200">
        <v>0.38800000000000001</v>
      </c>
      <c r="E23" s="178">
        <v>0.25392399999999998</v>
      </c>
      <c r="F23" s="181">
        <v>0.21016000000000001</v>
      </c>
      <c r="G23" s="200">
        <v>0.49973000000000001</v>
      </c>
      <c r="H23" s="178">
        <v>1.7220499999999999</v>
      </c>
      <c r="I23" s="181">
        <v>2.5399999999999999E-2</v>
      </c>
      <c r="J23" s="200">
        <v>0.38286999999999999</v>
      </c>
      <c r="K23" s="178">
        <v>0.24819999999999998</v>
      </c>
      <c r="L23" s="181">
        <v>0.8614440000000001</v>
      </c>
      <c r="M23" s="200">
        <v>0.90689599999999992</v>
      </c>
      <c r="N23" s="272">
        <v>7.6051169999999999</v>
      </c>
      <c r="O23" s="273">
        <v>7.9125606518875818E-2</v>
      </c>
      <c r="P23" s="121"/>
      <c r="U23" s="149"/>
    </row>
    <row r="24" spans="1:21" x14ac:dyDescent="0.2">
      <c r="A24" s="267" t="s">
        <v>31</v>
      </c>
      <c r="B24" s="268">
        <v>622.08094602870131</v>
      </c>
      <c r="C24" s="213">
        <v>491.77904526290928</v>
      </c>
      <c r="D24" s="231">
        <v>435.0117070207969</v>
      </c>
      <c r="E24" s="212">
        <v>306.63099235460959</v>
      </c>
      <c r="F24" s="213">
        <v>417.31563166175931</v>
      </c>
      <c r="G24" s="231">
        <v>355.50668784366616</v>
      </c>
      <c r="H24" s="212">
        <v>331.90226091844539</v>
      </c>
      <c r="I24" s="213">
        <v>298.72391404489673</v>
      </c>
      <c r="J24" s="231">
        <v>338.55718741002534</v>
      </c>
      <c r="K24" s="212">
        <v>424.18771512312838</v>
      </c>
      <c r="L24" s="213">
        <v>496.51734841219809</v>
      </c>
      <c r="M24" s="231">
        <v>532.90569704458653</v>
      </c>
      <c r="N24" s="272">
        <v>5051.1191331257223</v>
      </c>
      <c r="O24" s="273">
        <v>0.2279950481251784</v>
      </c>
      <c r="P24" s="121"/>
      <c r="U24" s="118"/>
    </row>
    <row r="25" spans="1:21" ht="13.5" customHeight="1" x14ac:dyDescent="0.2">
      <c r="A25" s="220" t="s">
        <v>208</v>
      </c>
      <c r="B25" s="206">
        <v>-1578.528</v>
      </c>
      <c r="C25" s="205">
        <v>-1249.0340000000001</v>
      </c>
      <c r="D25" s="174">
        <v>-1027.4860000000001</v>
      </c>
      <c r="E25" s="206">
        <v>-710.298</v>
      </c>
      <c r="F25" s="205">
        <v>-632.01400000000001</v>
      </c>
      <c r="G25" s="174">
        <v>-258.40199999999999</v>
      </c>
      <c r="H25" s="206">
        <v>-161.02500000000001</v>
      </c>
      <c r="I25" s="205">
        <v>-234.648</v>
      </c>
      <c r="J25" s="174">
        <v>-406.29300000000001</v>
      </c>
      <c r="K25" s="206">
        <v>-768.63699999999994</v>
      </c>
      <c r="L25" s="205">
        <v>-1083.83</v>
      </c>
      <c r="M25" s="174">
        <v>-1352.7370000000001</v>
      </c>
      <c r="N25" s="269">
        <v>-9462.9319999999989</v>
      </c>
      <c r="O25" s="271"/>
      <c r="P25" s="11"/>
      <c r="U25" s="94"/>
    </row>
    <row r="26" spans="1:21" ht="13.5" customHeight="1" x14ac:dyDescent="0.2">
      <c r="A26" s="220" t="s">
        <v>175</v>
      </c>
      <c r="B26" s="206">
        <v>1351.546149</v>
      </c>
      <c r="C26" s="205">
        <v>1055.4119059999998</v>
      </c>
      <c r="D26" s="174">
        <v>936.24166000000002</v>
      </c>
      <c r="E26" s="206">
        <v>669.67209699999989</v>
      </c>
      <c r="F26" s="205">
        <v>724.61498300000005</v>
      </c>
      <c r="G26" s="174">
        <v>497.369215</v>
      </c>
      <c r="H26" s="206">
        <v>472.53253500000011</v>
      </c>
      <c r="I26" s="205">
        <v>453.73395400000004</v>
      </c>
      <c r="J26" s="174">
        <v>541.18182200000001</v>
      </c>
      <c r="K26" s="206">
        <v>815.04124800000011</v>
      </c>
      <c r="L26" s="205">
        <v>1001.2418130000001</v>
      </c>
      <c r="M26" s="174">
        <v>1168.0123350000001</v>
      </c>
      <c r="N26" s="269">
        <v>9686.599717000001</v>
      </c>
      <c r="O26" s="271">
        <v>0.12168907165963409</v>
      </c>
      <c r="P26" s="11"/>
      <c r="U26" s="94"/>
    </row>
    <row r="27" spans="1:21" ht="12.75" customHeight="1" x14ac:dyDescent="0.2">
      <c r="A27" s="267" t="s">
        <v>26</v>
      </c>
      <c r="B27" s="268">
        <v>637.02229</v>
      </c>
      <c r="C27" s="213">
        <v>513.49573899999996</v>
      </c>
      <c r="D27" s="231">
        <v>493.30251199999998</v>
      </c>
      <c r="E27" s="212">
        <v>366.32961099999994</v>
      </c>
      <c r="F27" s="213">
        <v>456.34562600000004</v>
      </c>
      <c r="G27" s="231">
        <v>369.27889100000004</v>
      </c>
      <c r="H27" s="212">
        <v>364.06453100000004</v>
      </c>
      <c r="I27" s="213">
        <v>337.91142099999996</v>
      </c>
      <c r="J27" s="231">
        <v>390.040032</v>
      </c>
      <c r="K27" s="212">
        <v>508.53657100000004</v>
      </c>
      <c r="L27" s="213">
        <v>544.92647700000009</v>
      </c>
      <c r="M27" s="231">
        <v>612.98589400000014</v>
      </c>
      <c r="N27" s="272">
        <v>5594.2395949999991</v>
      </c>
      <c r="O27" s="273">
        <v>0.25109921916529249</v>
      </c>
      <c r="P27" s="121"/>
      <c r="U27" s="94"/>
    </row>
    <row r="28" spans="1:21" ht="12.75" customHeight="1" x14ac:dyDescent="0.2">
      <c r="A28" s="267" t="s">
        <v>0</v>
      </c>
      <c r="B28" s="268">
        <v>39.627844000000003</v>
      </c>
      <c r="C28" s="181">
        <v>35.814112999999999</v>
      </c>
      <c r="D28" s="200">
        <v>21.705309999999997</v>
      </c>
      <c r="E28" s="178">
        <v>6.0000979999999995</v>
      </c>
      <c r="F28" s="181">
        <v>9.7269360000000002</v>
      </c>
      <c r="G28" s="200">
        <v>32.240711999999995</v>
      </c>
      <c r="H28" s="178">
        <v>9.8669599999999988</v>
      </c>
      <c r="I28" s="181">
        <v>8.3597019999999986</v>
      </c>
      <c r="J28" s="200">
        <v>5.0847920000000002</v>
      </c>
      <c r="K28" s="178">
        <v>0.34872999999999998</v>
      </c>
      <c r="L28" s="181">
        <v>0.52682300000000004</v>
      </c>
      <c r="M28" s="200">
        <v>0.65607400000000005</v>
      </c>
      <c r="N28" s="272">
        <v>169.95809399999996</v>
      </c>
      <c r="O28" s="273">
        <v>8.8302401617888535E-2</v>
      </c>
      <c r="P28" s="121"/>
      <c r="U28" s="94"/>
    </row>
    <row r="29" spans="1:21" ht="12.75" customHeight="1" x14ac:dyDescent="0.2">
      <c r="A29" s="267" t="s">
        <v>1</v>
      </c>
      <c r="B29" s="268">
        <v>3.9284499999999998</v>
      </c>
      <c r="C29" s="181">
        <v>3.2709999999999999</v>
      </c>
      <c r="D29" s="200">
        <v>2.7822999999999998</v>
      </c>
      <c r="E29" s="178">
        <v>1.76702</v>
      </c>
      <c r="F29" s="181">
        <v>1.4256600000000001</v>
      </c>
      <c r="G29" s="200">
        <v>0.36198999999999998</v>
      </c>
      <c r="H29" s="178">
        <v>0.36050000000000004</v>
      </c>
      <c r="I29" s="181">
        <v>0.42980000000000002</v>
      </c>
      <c r="J29" s="200">
        <v>0.49305999999999994</v>
      </c>
      <c r="K29" s="178">
        <v>1.8340999999999998</v>
      </c>
      <c r="L29" s="181">
        <v>2.8033000000000001</v>
      </c>
      <c r="M29" s="200">
        <v>3.1407999999999996</v>
      </c>
      <c r="N29" s="272">
        <v>22.59798</v>
      </c>
      <c r="O29" s="273">
        <v>3.2718627461542645E-2</v>
      </c>
      <c r="P29" s="121"/>
      <c r="U29" s="94"/>
    </row>
    <row r="30" spans="1:21" ht="12.75" customHeight="1" x14ac:dyDescent="0.2">
      <c r="A30" s="267" t="s">
        <v>2</v>
      </c>
      <c r="B30" s="268">
        <v>17.841705999999999</v>
      </c>
      <c r="C30" s="181">
        <v>10.402781000000001</v>
      </c>
      <c r="D30" s="200">
        <v>8.3282379999999989</v>
      </c>
      <c r="E30" s="178">
        <v>14.694310000000002</v>
      </c>
      <c r="F30" s="181">
        <v>16.379579</v>
      </c>
      <c r="G30" s="200">
        <v>5.8448700000000002</v>
      </c>
      <c r="H30" s="178">
        <v>11.21242</v>
      </c>
      <c r="I30" s="181">
        <v>15.474380000000002</v>
      </c>
      <c r="J30" s="200">
        <v>11.806629999999998</v>
      </c>
      <c r="K30" s="178">
        <v>12.799496999999999</v>
      </c>
      <c r="L30" s="181">
        <v>21.743956000000001</v>
      </c>
      <c r="M30" s="200">
        <v>24.419608</v>
      </c>
      <c r="N30" s="272">
        <v>170.94797500000001</v>
      </c>
      <c r="O30" s="273">
        <v>0.42500201962258194</v>
      </c>
      <c r="P30" s="121"/>
    </row>
    <row r="31" spans="1:21" x14ac:dyDescent="0.2">
      <c r="A31" s="267" t="s">
        <v>6</v>
      </c>
      <c r="B31" s="268">
        <v>1.3978489999999999</v>
      </c>
      <c r="C31" s="181">
        <v>1.3981979999999998</v>
      </c>
      <c r="D31" s="200">
        <v>1.3450739999999999</v>
      </c>
      <c r="E31" s="178">
        <v>1.0636390000000002</v>
      </c>
      <c r="F31" s="181">
        <v>0.86580200000000007</v>
      </c>
      <c r="G31" s="200">
        <v>1.0063759999999999</v>
      </c>
      <c r="H31" s="178">
        <v>1.1560599999999999</v>
      </c>
      <c r="I31" s="181">
        <v>1.2065900000000001</v>
      </c>
      <c r="J31" s="200">
        <v>0.99996099999999999</v>
      </c>
      <c r="K31" s="178">
        <v>2.0017170000000002</v>
      </c>
      <c r="L31" s="181">
        <v>1.9931550000000002</v>
      </c>
      <c r="M31" s="200">
        <v>1.582438</v>
      </c>
      <c r="N31" s="272">
        <v>16.016859000000004</v>
      </c>
      <c r="O31" s="273">
        <v>5.1069516664781642E-2</v>
      </c>
      <c r="P31" s="121"/>
    </row>
    <row r="32" spans="1:21" x14ac:dyDescent="0.2">
      <c r="A32" s="267" t="s">
        <v>25</v>
      </c>
      <c r="B32" s="268">
        <v>461.345302</v>
      </c>
      <c r="C32" s="181">
        <v>341.03918899999996</v>
      </c>
      <c r="D32" s="200">
        <v>281.66052300000007</v>
      </c>
      <c r="E32" s="178">
        <v>188.876113</v>
      </c>
      <c r="F32" s="181">
        <v>164.91660899999999</v>
      </c>
      <c r="G32" s="200">
        <v>64.11052500000001</v>
      </c>
      <c r="H32" s="178">
        <v>62.851728999999999</v>
      </c>
      <c r="I32" s="181">
        <v>66.685742000000005</v>
      </c>
      <c r="J32" s="200">
        <v>92.907570000000007</v>
      </c>
      <c r="K32" s="178">
        <v>197.31142700000007</v>
      </c>
      <c r="L32" s="181">
        <v>287.33791399999996</v>
      </c>
      <c r="M32" s="200">
        <v>350.57126499999993</v>
      </c>
      <c r="N32" s="272">
        <v>2559.6139080000003</v>
      </c>
      <c r="O32" s="273">
        <v>7.6049163288985727E-2</v>
      </c>
      <c r="P32" s="121"/>
    </row>
    <row r="33" spans="1:16" x14ac:dyDescent="0.2">
      <c r="A33" s="267" t="s">
        <v>5</v>
      </c>
      <c r="B33" s="268">
        <v>183.85943900000004</v>
      </c>
      <c r="C33" s="181">
        <v>145.49860799999996</v>
      </c>
      <c r="D33" s="200">
        <v>123.35587300000002</v>
      </c>
      <c r="E33" s="178">
        <v>87.931981000000007</v>
      </c>
      <c r="F33" s="181">
        <v>72.728654999999989</v>
      </c>
      <c r="G33" s="200">
        <v>24.069150999999998</v>
      </c>
      <c r="H33" s="178">
        <v>22.408403999999997</v>
      </c>
      <c r="I33" s="181">
        <v>23.250399000000002</v>
      </c>
      <c r="J33" s="200">
        <v>38.851807000000001</v>
      </c>
      <c r="K33" s="178">
        <v>89.21127300000002</v>
      </c>
      <c r="L33" s="181">
        <v>137.61703299999999</v>
      </c>
      <c r="M33" s="200">
        <v>169.740747</v>
      </c>
      <c r="N33" s="272">
        <v>1118.5233700000001</v>
      </c>
      <c r="O33" s="273">
        <v>6.0215041965403643E-2</v>
      </c>
      <c r="P33" s="121"/>
    </row>
    <row r="34" spans="1:16" x14ac:dyDescent="0.2">
      <c r="A34" s="267" t="s">
        <v>3</v>
      </c>
      <c r="B34" s="268">
        <v>6.523269</v>
      </c>
      <c r="C34" s="213">
        <v>4.4922780000000007</v>
      </c>
      <c r="D34" s="231">
        <v>3.7618300000000002</v>
      </c>
      <c r="E34" s="212">
        <v>3.0093250000000005</v>
      </c>
      <c r="F34" s="213">
        <v>2.2261160000000006</v>
      </c>
      <c r="G34" s="231">
        <v>0.45669999999999999</v>
      </c>
      <c r="H34" s="212">
        <v>0.611931</v>
      </c>
      <c r="I34" s="213">
        <v>0.41592000000000001</v>
      </c>
      <c r="J34" s="231">
        <v>0.99797000000000002</v>
      </c>
      <c r="K34" s="212">
        <v>2.9979330000000002</v>
      </c>
      <c r="L34" s="213">
        <v>4.2931549999999996</v>
      </c>
      <c r="M34" s="231">
        <v>4.9155090000000001</v>
      </c>
      <c r="N34" s="272">
        <v>34.701936000000003</v>
      </c>
      <c r="O34" s="273">
        <v>1.9737993976581294E-2</v>
      </c>
      <c r="P34" s="121"/>
    </row>
    <row r="35" spans="1:16" ht="12" customHeight="1" x14ac:dyDescent="0.2">
      <c r="A35" s="87" t="s">
        <v>207</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179</v>
      </c>
      <c r="N39" s="136">
        <f>O6</f>
        <v>0.10723803006729339</v>
      </c>
    </row>
    <row r="40" spans="1:16" x14ac:dyDescent="0.2">
      <c r="B40" s="140"/>
      <c r="C40" s="140"/>
      <c r="D40" s="140"/>
      <c r="M40" s="129" t="s">
        <v>63</v>
      </c>
      <c r="N40" s="136">
        <f>O7</f>
        <v>0.17051946090843637</v>
      </c>
    </row>
    <row r="41" spans="1:16" x14ac:dyDescent="0.2">
      <c r="B41" s="94"/>
      <c r="C41" s="94"/>
      <c r="D41" s="94"/>
      <c r="M41" s="129" t="s">
        <v>126</v>
      </c>
      <c r="N41" s="136">
        <f>O8</f>
        <v>0.23080432352584532</v>
      </c>
    </row>
  </sheetData>
  <mergeCells count="6">
    <mergeCell ref="O4:O5"/>
    <mergeCell ref="B4:D4"/>
    <mergeCell ref="E4:G4"/>
    <mergeCell ref="H4:J4"/>
    <mergeCell ref="K4:M4"/>
    <mergeCell ref="N4:N5"/>
  </mergeCells>
  <conditionalFormatting sqref="O9:O24 O27:O34">
    <cfRule type="dataBar" priority="1">
      <dataBar>
        <cfvo type="num" val="0"/>
        <cfvo type="num" val="1"/>
        <color rgb="FF63C384"/>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O9:O24 O27:O34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U41"/>
  <sheetViews>
    <sheetView showGridLines="0"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281</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10763.364999999998</v>
      </c>
      <c r="C7" s="205">
        <v>10763.364999999998</v>
      </c>
      <c r="D7" s="174">
        <v>10763.364999999998</v>
      </c>
      <c r="E7" s="206">
        <v>10762.854999999998</v>
      </c>
      <c r="F7" s="205">
        <v>10762.854999999998</v>
      </c>
      <c r="G7" s="174">
        <v>10760.801999999998</v>
      </c>
      <c r="H7" s="206">
        <v>10863.852999999997</v>
      </c>
      <c r="I7" s="205">
        <v>10863.552999999996</v>
      </c>
      <c r="J7" s="174">
        <v>10863.552999999996</v>
      </c>
      <c r="K7" s="206">
        <v>10863.442999999996</v>
      </c>
      <c r="L7" s="205">
        <v>10863.695999999996</v>
      </c>
      <c r="M7" s="174">
        <v>10512.695999999994</v>
      </c>
      <c r="N7" s="269">
        <v>10512.695999999994</v>
      </c>
      <c r="O7" s="270">
        <v>0.2542470841952259</v>
      </c>
      <c r="P7" s="131"/>
      <c r="U7" s="64"/>
    </row>
    <row r="8" spans="1:21" x14ac:dyDescent="0.2">
      <c r="A8" s="266" t="s">
        <v>173</v>
      </c>
      <c r="B8" s="206">
        <v>3572.5281470000009</v>
      </c>
      <c r="C8" s="205">
        <v>3025.0244120000002</v>
      </c>
      <c r="D8" s="174">
        <v>2912.9105269999995</v>
      </c>
      <c r="E8" s="206">
        <v>2462.8523979999995</v>
      </c>
      <c r="F8" s="205">
        <v>2379.6007309999995</v>
      </c>
      <c r="G8" s="174">
        <v>1748.9295070000005</v>
      </c>
      <c r="H8" s="206">
        <v>1866.6498669999994</v>
      </c>
      <c r="I8" s="205">
        <v>1870.0543679999996</v>
      </c>
      <c r="J8" s="174">
        <v>2001.7188650000005</v>
      </c>
      <c r="K8" s="206">
        <v>2274.0510400000012</v>
      </c>
      <c r="L8" s="205">
        <v>2883.4295110000012</v>
      </c>
      <c r="M8" s="174">
        <v>3302.4644729999991</v>
      </c>
      <c r="N8" s="269">
        <v>30300.213846000006</v>
      </c>
      <c r="O8" s="270">
        <v>0.18744156939741513</v>
      </c>
      <c r="P8" s="131"/>
      <c r="U8" s="64"/>
    </row>
    <row r="9" spans="1:21" x14ac:dyDescent="0.2">
      <c r="A9" s="266" t="s">
        <v>174</v>
      </c>
      <c r="B9" s="206">
        <v>1751.6545160000003</v>
      </c>
      <c r="C9" s="205">
        <v>1446.7609200000002</v>
      </c>
      <c r="D9" s="174">
        <v>1298.141095</v>
      </c>
      <c r="E9" s="206">
        <v>962.39301499999999</v>
      </c>
      <c r="F9" s="205">
        <v>892.90472700000009</v>
      </c>
      <c r="G9" s="174">
        <v>495.101767</v>
      </c>
      <c r="H9" s="206">
        <v>525.23397599999998</v>
      </c>
      <c r="I9" s="205">
        <v>537.59327699999994</v>
      </c>
      <c r="J9" s="174">
        <v>650.879009</v>
      </c>
      <c r="K9" s="206">
        <v>979.8767959999999</v>
      </c>
      <c r="L9" s="205">
        <v>1299.3800830000002</v>
      </c>
      <c r="M9" s="174">
        <v>1497.6466889999997</v>
      </c>
      <c r="N9" s="269">
        <v>12337.56587</v>
      </c>
      <c r="O9" s="271">
        <v>0.14093070261715143</v>
      </c>
      <c r="P9" s="121"/>
      <c r="U9" s="124"/>
    </row>
    <row r="10" spans="1:21" x14ac:dyDescent="0.2">
      <c r="A10" s="267" t="s">
        <v>41</v>
      </c>
      <c r="B10" s="268">
        <v>114.94271999999999</v>
      </c>
      <c r="C10" s="213">
        <v>103.54049000000001</v>
      </c>
      <c r="D10" s="231">
        <v>109.20957999999999</v>
      </c>
      <c r="E10" s="212">
        <v>92.494600000000005</v>
      </c>
      <c r="F10" s="213">
        <v>87.912829999999985</v>
      </c>
      <c r="G10" s="231">
        <v>70.926270000000002</v>
      </c>
      <c r="H10" s="212">
        <v>65.437139999999999</v>
      </c>
      <c r="I10" s="213">
        <v>77.473530000000011</v>
      </c>
      <c r="J10" s="231">
        <v>78.507480000000001</v>
      </c>
      <c r="K10" s="212">
        <v>76.271668000000005</v>
      </c>
      <c r="L10" s="213">
        <v>103.44031200000001</v>
      </c>
      <c r="M10" s="231">
        <v>123.26245100000001</v>
      </c>
      <c r="N10" s="272">
        <v>1103.419071</v>
      </c>
      <c r="O10" s="273">
        <v>0.16999336093421852</v>
      </c>
      <c r="P10" s="121"/>
      <c r="U10" s="149"/>
    </row>
    <row r="11" spans="1:21" x14ac:dyDescent="0.2">
      <c r="A11" s="267" t="s">
        <v>40</v>
      </c>
      <c r="B11" s="268">
        <v>2.1114669999999998</v>
      </c>
      <c r="C11" s="181">
        <v>1.9316369999999998</v>
      </c>
      <c r="D11" s="200">
        <v>1.9903</v>
      </c>
      <c r="E11" s="178">
        <v>1.9480900000000001</v>
      </c>
      <c r="F11" s="181">
        <v>1.9133099999999998</v>
      </c>
      <c r="G11" s="200">
        <v>1.336943</v>
      </c>
      <c r="H11" s="178">
        <v>1.6517850000000001</v>
      </c>
      <c r="I11" s="181">
        <v>1.8495390000000003</v>
      </c>
      <c r="J11" s="200">
        <v>1.9949509999999999</v>
      </c>
      <c r="K11" s="178">
        <v>2.198617</v>
      </c>
      <c r="L11" s="181">
        <v>3.1905640000000002</v>
      </c>
      <c r="M11" s="200">
        <v>3.0860889999999999</v>
      </c>
      <c r="N11" s="272">
        <v>25.203291999999998</v>
      </c>
      <c r="O11" s="273">
        <v>4.6859367899792441E-2</v>
      </c>
      <c r="P11" s="121"/>
      <c r="U11" s="149"/>
    </row>
    <row r="12" spans="1:21" x14ac:dyDescent="0.2">
      <c r="A12" s="267" t="s">
        <v>39</v>
      </c>
      <c r="B12" s="268">
        <v>0</v>
      </c>
      <c r="C12" s="181">
        <v>0</v>
      </c>
      <c r="D12" s="200">
        <v>0</v>
      </c>
      <c r="E12" s="178">
        <v>0</v>
      </c>
      <c r="F12" s="181">
        <v>0</v>
      </c>
      <c r="G12" s="200">
        <v>0</v>
      </c>
      <c r="H12" s="178">
        <v>0</v>
      </c>
      <c r="I12" s="181">
        <v>0</v>
      </c>
      <c r="J12" s="200">
        <v>0</v>
      </c>
      <c r="K12" s="178">
        <v>0</v>
      </c>
      <c r="L12" s="181">
        <v>0</v>
      </c>
      <c r="M12" s="200">
        <v>0</v>
      </c>
      <c r="N12" s="272">
        <v>0</v>
      </c>
      <c r="O12" s="273">
        <v>0</v>
      </c>
      <c r="P12" s="121"/>
      <c r="U12" s="149"/>
    </row>
    <row r="13" spans="1:21" x14ac:dyDescent="0.2">
      <c r="A13" s="267" t="s">
        <v>64</v>
      </c>
      <c r="B13" s="268">
        <v>0</v>
      </c>
      <c r="C13" s="181">
        <v>0</v>
      </c>
      <c r="D13" s="200">
        <v>0</v>
      </c>
      <c r="E13" s="178">
        <v>0</v>
      </c>
      <c r="F13" s="181">
        <v>0</v>
      </c>
      <c r="G13" s="200">
        <v>0</v>
      </c>
      <c r="H13" s="178">
        <v>0</v>
      </c>
      <c r="I13" s="181">
        <v>0</v>
      </c>
      <c r="J13" s="200">
        <v>0</v>
      </c>
      <c r="K13" s="178">
        <v>0</v>
      </c>
      <c r="L13" s="181">
        <v>0</v>
      </c>
      <c r="M13" s="200">
        <v>0</v>
      </c>
      <c r="N13" s="272">
        <v>0</v>
      </c>
      <c r="O13" s="273">
        <v>0</v>
      </c>
      <c r="P13" s="121"/>
      <c r="U13" s="149"/>
    </row>
    <row r="14" spans="1:21" x14ac:dyDescent="0.2">
      <c r="A14" s="267" t="s">
        <v>65</v>
      </c>
      <c r="B14" s="268">
        <v>13.074788</v>
      </c>
      <c r="C14" s="181">
        <v>10.4283935</v>
      </c>
      <c r="D14" s="200">
        <v>8.6456555000000002</v>
      </c>
      <c r="E14" s="178">
        <v>5.8456790000000005</v>
      </c>
      <c r="F14" s="181">
        <v>5.1602184999999992</v>
      </c>
      <c r="G14" s="200">
        <v>1.9470124999999998</v>
      </c>
      <c r="H14" s="178">
        <v>1.8516364999999999</v>
      </c>
      <c r="I14" s="181">
        <v>1.8372685</v>
      </c>
      <c r="J14" s="200">
        <v>3.1199274999999997</v>
      </c>
      <c r="K14" s="178">
        <v>6.1052669999999996</v>
      </c>
      <c r="L14" s="181">
        <v>8.6219605000000019</v>
      </c>
      <c r="M14" s="200">
        <v>10.739542499999997</v>
      </c>
      <c r="N14" s="272">
        <v>77.377349500000008</v>
      </c>
      <c r="O14" s="273">
        <v>0.89209858294486255</v>
      </c>
      <c r="P14" s="121"/>
      <c r="U14" s="149"/>
    </row>
    <row r="15" spans="1:21" x14ac:dyDescent="0.2">
      <c r="A15" s="267" t="s">
        <v>66</v>
      </c>
      <c r="B15" s="268">
        <v>1E-3</v>
      </c>
      <c r="C15" s="181">
        <v>5.0000000000000001E-3</v>
      </c>
      <c r="D15" s="200">
        <v>6.0000000000000001E-3</v>
      </c>
      <c r="E15" s="178">
        <v>8.9999999999999993E-3</v>
      </c>
      <c r="F15" s="181">
        <v>7.0000000000000001E-3</v>
      </c>
      <c r="G15" s="200">
        <v>1.2E-2</v>
      </c>
      <c r="H15" s="178">
        <v>9.5600000000000008E-3</v>
      </c>
      <c r="I15" s="181">
        <v>7.5499999999999994E-3</v>
      </c>
      <c r="J15" s="200">
        <v>6.4099999999999999E-3</v>
      </c>
      <c r="K15" s="178">
        <v>4.0000000000000001E-3</v>
      </c>
      <c r="L15" s="181">
        <v>1E-3</v>
      </c>
      <c r="M15" s="200">
        <v>1E-3</v>
      </c>
      <c r="N15" s="272">
        <v>6.9519999999999998E-2</v>
      </c>
      <c r="O15" s="273">
        <v>0.15074537865235541</v>
      </c>
      <c r="P15" s="121"/>
      <c r="U15" s="149"/>
    </row>
    <row r="16" spans="1:21" x14ac:dyDescent="0.2">
      <c r="A16" s="267" t="s">
        <v>38</v>
      </c>
      <c r="B16" s="268">
        <v>1463.9407900000001</v>
      </c>
      <c r="C16" s="181">
        <v>1180.8952900000002</v>
      </c>
      <c r="D16" s="200">
        <v>1042.7186300000001</v>
      </c>
      <c r="E16" s="178">
        <v>777.98748999999998</v>
      </c>
      <c r="F16" s="181">
        <v>705.0331900000001</v>
      </c>
      <c r="G16" s="200">
        <v>341.72717000000006</v>
      </c>
      <c r="H16" s="178">
        <v>369.83409</v>
      </c>
      <c r="I16" s="181">
        <v>383.65560999999997</v>
      </c>
      <c r="J16" s="200">
        <v>493.55696999999998</v>
      </c>
      <c r="K16" s="178">
        <v>788.1351719999999</v>
      </c>
      <c r="L16" s="181">
        <v>1013.642873</v>
      </c>
      <c r="M16" s="200">
        <v>1219.788957</v>
      </c>
      <c r="N16" s="272">
        <v>9780.9162320000014</v>
      </c>
      <c r="O16" s="273">
        <v>0.24369882197876744</v>
      </c>
      <c r="P16" s="121"/>
      <c r="U16" s="149"/>
    </row>
    <row r="17" spans="1:21" x14ac:dyDescent="0.2">
      <c r="A17" s="267" t="s">
        <v>77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1.1890000000000001</v>
      </c>
      <c r="C19" s="181">
        <v>0.70499999999999996</v>
      </c>
      <c r="D19" s="200">
        <v>1.002</v>
      </c>
      <c r="E19" s="178">
        <v>0.26500000000000001</v>
      </c>
      <c r="F19" s="181">
        <v>0.17799999999999999</v>
      </c>
      <c r="G19" s="200">
        <v>0.28100000000000003</v>
      </c>
      <c r="H19" s="178">
        <v>2.1999999999999999E-2</v>
      </c>
      <c r="I19" s="181">
        <v>2.1999999999999999E-2</v>
      </c>
      <c r="J19" s="200">
        <v>0</v>
      </c>
      <c r="K19" s="178">
        <v>0.42899999999999999</v>
      </c>
      <c r="L19" s="181">
        <v>0.56399999999999995</v>
      </c>
      <c r="M19" s="200">
        <v>1.298</v>
      </c>
      <c r="N19" s="272">
        <v>5.9550000000000001</v>
      </c>
      <c r="O19" s="273">
        <v>6.0869050586934027E-3</v>
      </c>
      <c r="P19" s="121"/>
      <c r="U19" s="149"/>
    </row>
    <row r="20" spans="1:21" x14ac:dyDescent="0.2">
      <c r="A20" s="267" t="s">
        <v>35</v>
      </c>
      <c r="B20" s="268">
        <v>0</v>
      </c>
      <c r="C20" s="181">
        <v>0</v>
      </c>
      <c r="D20" s="200">
        <v>0</v>
      </c>
      <c r="E20" s="178">
        <v>0</v>
      </c>
      <c r="F20" s="181">
        <v>0</v>
      </c>
      <c r="G20" s="200">
        <v>0</v>
      </c>
      <c r="H20" s="178">
        <v>0</v>
      </c>
      <c r="I20" s="181">
        <v>0</v>
      </c>
      <c r="J20" s="200">
        <v>0</v>
      </c>
      <c r="K20" s="178">
        <v>0</v>
      </c>
      <c r="L20" s="181">
        <v>0</v>
      </c>
      <c r="M20" s="200">
        <v>0</v>
      </c>
      <c r="N20" s="272">
        <v>0</v>
      </c>
      <c r="O20" s="273">
        <v>0</v>
      </c>
      <c r="P20" s="121"/>
      <c r="U20" s="149"/>
    </row>
    <row r="21" spans="1:21" x14ac:dyDescent="0.2">
      <c r="A21" s="267" t="s">
        <v>34</v>
      </c>
      <c r="B21" s="268">
        <v>0.88688999999999996</v>
      </c>
      <c r="C21" s="181">
        <v>0.81376999999999999</v>
      </c>
      <c r="D21" s="200">
        <v>2.2845999999999997</v>
      </c>
      <c r="E21" s="178">
        <v>1.6767400000000001</v>
      </c>
      <c r="F21" s="181">
        <v>0.85380999999999996</v>
      </c>
      <c r="G21" s="200">
        <v>0.47038000000000002</v>
      </c>
      <c r="H21" s="178">
        <v>0.67916999999999994</v>
      </c>
      <c r="I21" s="181">
        <v>0.57935999999999999</v>
      </c>
      <c r="J21" s="200">
        <v>2.0581300000000002</v>
      </c>
      <c r="K21" s="178">
        <v>1.64215</v>
      </c>
      <c r="L21" s="181">
        <v>0.98632000000000009</v>
      </c>
      <c r="M21" s="200">
        <v>1.90682</v>
      </c>
      <c r="N21" s="272">
        <v>14.838139999999999</v>
      </c>
      <c r="O21" s="273">
        <v>5.2575427132298316E-3</v>
      </c>
      <c r="P21" s="121"/>
      <c r="U21" s="149"/>
    </row>
    <row r="22" spans="1:21" x14ac:dyDescent="0.2">
      <c r="A22" s="267" t="s">
        <v>33</v>
      </c>
      <c r="B22" s="268">
        <v>0</v>
      </c>
      <c r="C22" s="181">
        <v>0</v>
      </c>
      <c r="D22" s="200">
        <v>0</v>
      </c>
      <c r="E22" s="178">
        <v>0</v>
      </c>
      <c r="F22" s="181">
        <v>0</v>
      </c>
      <c r="G22" s="200">
        <v>8.9510000000000005</v>
      </c>
      <c r="H22" s="178">
        <v>23.654</v>
      </c>
      <c r="I22" s="181">
        <v>15.986000000000001</v>
      </c>
      <c r="J22" s="200">
        <v>0</v>
      </c>
      <c r="K22" s="178">
        <v>0</v>
      </c>
      <c r="L22" s="181">
        <v>0</v>
      </c>
      <c r="M22" s="200">
        <v>7.8959999999999999</v>
      </c>
      <c r="N22" s="272">
        <v>56.487000000000009</v>
      </c>
      <c r="O22" s="273">
        <v>1.4343108170904477E-2</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0.22663700000000001</v>
      </c>
      <c r="C24" s="181">
        <v>0.28186600000000001</v>
      </c>
      <c r="D24" s="200">
        <v>0.24439700000000003</v>
      </c>
      <c r="E24" s="178">
        <v>0.11364200000000002</v>
      </c>
      <c r="F24" s="181">
        <v>0.46509500000000004</v>
      </c>
      <c r="G24" s="200">
        <v>0.20592499999999997</v>
      </c>
      <c r="H24" s="178">
        <v>0.76102999999999998</v>
      </c>
      <c r="I24" s="181">
        <v>0.139624</v>
      </c>
      <c r="J24" s="200">
        <v>3.2809999999999992E-2</v>
      </c>
      <c r="K24" s="178">
        <v>0.50806400000000007</v>
      </c>
      <c r="L24" s="181">
        <v>0.116062</v>
      </c>
      <c r="M24" s="200">
        <v>0.19169700000000001</v>
      </c>
      <c r="N24" s="272">
        <v>3.2868490000000001</v>
      </c>
      <c r="O24" s="273">
        <v>3.4197228084848728E-2</v>
      </c>
      <c r="P24" s="121"/>
      <c r="U24" s="149"/>
    </row>
    <row r="25" spans="1:21" x14ac:dyDescent="0.2">
      <c r="A25" s="267" t="s">
        <v>31</v>
      </c>
      <c r="B25" s="268">
        <v>155.28122400000001</v>
      </c>
      <c r="C25" s="213">
        <v>148.15947349999999</v>
      </c>
      <c r="D25" s="231">
        <v>132.03993249999999</v>
      </c>
      <c r="E25" s="212">
        <v>82.052773999999999</v>
      </c>
      <c r="F25" s="213">
        <v>91.381273499999992</v>
      </c>
      <c r="G25" s="231">
        <v>69.244066499999988</v>
      </c>
      <c r="H25" s="212">
        <v>61.333564500000001</v>
      </c>
      <c r="I25" s="213">
        <v>56.042795500000004</v>
      </c>
      <c r="J25" s="231">
        <v>71.602330500000008</v>
      </c>
      <c r="K25" s="212">
        <v>104.582858</v>
      </c>
      <c r="L25" s="213">
        <v>168.8169915</v>
      </c>
      <c r="M25" s="231">
        <v>129.47613250000001</v>
      </c>
      <c r="N25" s="272">
        <v>1270.0134164999999</v>
      </c>
      <c r="O25" s="273">
        <v>5.7325270377330588E-2</v>
      </c>
      <c r="P25" s="121"/>
      <c r="U25" s="118"/>
    </row>
    <row r="26" spans="1:21" ht="13.5" customHeight="1" x14ac:dyDescent="0.2">
      <c r="A26" s="220" t="s">
        <v>175</v>
      </c>
      <c r="B26" s="206">
        <v>1565.47379</v>
      </c>
      <c r="C26" s="205">
        <v>1305.2401340000004</v>
      </c>
      <c r="D26" s="174">
        <v>1139.0041739999999</v>
      </c>
      <c r="E26" s="206">
        <v>844.9706369999999</v>
      </c>
      <c r="F26" s="205">
        <v>776.20625800000005</v>
      </c>
      <c r="G26" s="174">
        <v>434.13679400000007</v>
      </c>
      <c r="H26" s="206">
        <v>473.91060500000009</v>
      </c>
      <c r="I26" s="205">
        <v>475.71833899999996</v>
      </c>
      <c r="J26" s="174">
        <v>580.67140700000004</v>
      </c>
      <c r="K26" s="206">
        <v>843.08935699999995</v>
      </c>
      <c r="L26" s="205">
        <v>1141.0829249999999</v>
      </c>
      <c r="M26" s="174">
        <v>1334.783281</v>
      </c>
      <c r="N26" s="269">
        <v>10914.287701000001</v>
      </c>
      <c r="O26" s="271">
        <v>0.13711204932211116</v>
      </c>
      <c r="P26" s="11"/>
      <c r="U26" s="94"/>
    </row>
    <row r="27" spans="1:21" ht="12.75" customHeight="1" x14ac:dyDescent="0.2">
      <c r="A27" s="267" t="s">
        <v>26</v>
      </c>
      <c r="B27" s="268">
        <v>454.77771799999994</v>
      </c>
      <c r="C27" s="213">
        <v>398.55424099999999</v>
      </c>
      <c r="D27" s="231">
        <v>387.21153200000003</v>
      </c>
      <c r="E27" s="212">
        <v>334.69394599999998</v>
      </c>
      <c r="F27" s="213">
        <v>337.01906000000002</v>
      </c>
      <c r="G27" s="231">
        <v>241.03817400000003</v>
      </c>
      <c r="H27" s="212">
        <v>285.62244600000008</v>
      </c>
      <c r="I27" s="213">
        <v>281.95954</v>
      </c>
      <c r="J27" s="231">
        <v>297.45195299999995</v>
      </c>
      <c r="K27" s="212">
        <v>304.34982300000001</v>
      </c>
      <c r="L27" s="213">
        <v>364.60510599999998</v>
      </c>
      <c r="M27" s="231">
        <v>387.60890799999999</v>
      </c>
      <c r="N27" s="272">
        <v>4074.8924469999997</v>
      </c>
      <c r="O27" s="273">
        <v>0.18290284036793175</v>
      </c>
      <c r="P27" s="121"/>
      <c r="U27" s="94"/>
    </row>
    <row r="28" spans="1:21" ht="12.75" customHeight="1" x14ac:dyDescent="0.2">
      <c r="A28" s="267" t="s">
        <v>0</v>
      </c>
      <c r="B28" s="268">
        <v>92.653087000000014</v>
      </c>
      <c r="C28" s="181">
        <v>77.634512999999998</v>
      </c>
      <c r="D28" s="200">
        <v>69.760739000000001</v>
      </c>
      <c r="E28" s="178">
        <v>49.140055000000004</v>
      </c>
      <c r="F28" s="181">
        <v>43.715978000000007</v>
      </c>
      <c r="G28" s="200">
        <v>24.374200999999999</v>
      </c>
      <c r="H28" s="178">
        <v>20.971444999999999</v>
      </c>
      <c r="I28" s="181">
        <v>30.852012999999999</v>
      </c>
      <c r="J28" s="200">
        <v>35.641769000000004</v>
      </c>
      <c r="K28" s="178">
        <v>47.253993999999999</v>
      </c>
      <c r="L28" s="181">
        <v>67.160252000000014</v>
      </c>
      <c r="M28" s="200">
        <v>67.538014000000004</v>
      </c>
      <c r="N28" s="272">
        <v>626.69605999999999</v>
      </c>
      <c r="O28" s="273">
        <v>0.32560242280940371</v>
      </c>
      <c r="P28" s="121"/>
      <c r="U28" s="94"/>
    </row>
    <row r="29" spans="1:21" ht="12.75" customHeight="1" x14ac:dyDescent="0.2">
      <c r="A29" s="267" t="s">
        <v>1</v>
      </c>
      <c r="B29" s="268">
        <v>25.414529999999999</v>
      </c>
      <c r="C29" s="181">
        <v>21.159179999999999</v>
      </c>
      <c r="D29" s="200">
        <v>16.884820000000001</v>
      </c>
      <c r="E29" s="178">
        <v>9.9293799999999983</v>
      </c>
      <c r="F29" s="181">
        <v>6.4557000000000002</v>
      </c>
      <c r="G29" s="200">
        <v>1.60277</v>
      </c>
      <c r="H29" s="178">
        <v>1.47214</v>
      </c>
      <c r="I29" s="181">
        <v>1.4710799999999999</v>
      </c>
      <c r="J29" s="200">
        <v>2.31</v>
      </c>
      <c r="K29" s="178">
        <v>11.70725</v>
      </c>
      <c r="L29" s="181">
        <v>16.975950000000001</v>
      </c>
      <c r="M29" s="200">
        <v>21.262930000000001</v>
      </c>
      <c r="N29" s="272">
        <v>136.64572999999999</v>
      </c>
      <c r="O29" s="273">
        <v>0.19784337954456732</v>
      </c>
      <c r="P29" s="121"/>
      <c r="U29" s="94"/>
    </row>
    <row r="30" spans="1:21" ht="12.75" customHeight="1" x14ac:dyDescent="0.2">
      <c r="A30" s="267" t="s">
        <v>2</v>
      </c>
      <c r="B30" s="268">
        <v>1.532087</v>
      </c>
      <c r="C30" s="181">
        <v>1.33003</v>
      </c>
      <c r="D30" s="200">
        <v>1.0023059999999999</v>
      </c>
      <c r="E30" s="178">
        <v>0.85441899999999993</v>
      </c>
      <c r="F30" s="181">
        <v>0.48528699999999997</v>
      </c>
      <c r="G30" s="200">
        <v>1.8951999999999997E-2</v>
      </c>
      <c r="H30" s="178">
        <v>9.8010000000000007E-3</v>
      </c>
      <c r="I30" s="181">
        <v>1.3639E-2</v>
      </c>
      <c r="J30" s="200">
        <v>0.22903499999999999</v>
      </c>
      <c r="K30" s="178">
        <v>0.58591399999999993</v>
      </c>
      <c r="L30" s="181">
        <v>0.96655900000000006</v>
      </c>
      <c r="M30" s="200">
        <v>1.1499589999999997</v>
      </c>
      <c r="N30" s="272">
        <v>8.1779879999999991</v>
      </c>
      <c r="O30" s="273">
        <v>2.0331691068286941E-2</v>
      </c>
      <c r="P30" s="121"/>
    </row>
    <row r="31" spans="1:21" x14ac:dyDescent="0.2">
      <c r="A31" s="267" t="s">
        <v>6</v>
      </c>
      <c r="B31" s="268">
        <v>14.90225</v>
      </c>
      <c r="C31" s="181">
        <v>14.29026</v>
      </c>
      <c r="D31" s="200">
        <v>14.503200000000001</v>
      </c>
      <c r="E31" s="178">
        <v>9.7020999999999997</v>
      </c>
      <c r="F31" s="181">
        <v>5.3211000000000004</v>
      </c>
      <c r="G31" s="200">
        <v>1.7385999999999999</v>
      </c>
      <c r="H31" s="178">
        <v>1.89846</v>
      </c>
      <c r="I31" s="181">
        <v>2.5056000000000003</v>
      </c>
      <c r="J31" s="200">
        <v>5.2122799999999998</v>
      </c>
      <c r="K31" s="178">
        <v>9.5238000000000014</v>
      </c>
      <c r="L31" s="181">
        <v>15.0792</v>
      </c>
      <c r="M31" s="200">
        <v>11.39926</v>
      </c>
      <c r="N31" s="272">
        <v>106.07610999999999</v>
      </c>
      <c r="O31" s="273">
        <v>0.33822209881351945</v>
      </c>
      <c r="P31" s="121"/>
    </row>
    <row r="32" spans="1:21" x14ac:dyDescent="0.2">
      <c r="A32" s="267" t="s">
        <v>25</v>
      </c>
      <c r="B32" s="268">
        <v>640.04283300000009</v>
      </c>
      <c r="C32" s="181">
        <v>517.77823699999999</v>
      </c>
      <c r="D32" s="200">
        <v>429.73460699999993</v>
      </c>
      <c r="E32" s="178">
        <v>290.61013000000003</v>
      </c>
      <c r="F32" s="181">
        <v>257.88377300000002</v>
      </c>
      <c r="G32" s="200">
        <v>115.21208799999999</v>
      </c>
      <c r="H32" s="178">
        <v>113.67753999999999</v>
      </c>
      <c r="I32" s="181">
        <v>110.332956</v>
      </c>
      <c r="J32" s="200">
        <v>165.49766500000001</v>
      </c>
      <c r="K32" s="178">
        <v>313.38918199999995</v>
      </c>
      <c r="L32" s="181">
        <v>445.63769099999996</v>
      </c>
      <c r="M32" s="200">
        <v>560.91556600000013</v>
      </c>
      <c r="N32" s="272">
        <v>3960.7122680000002</v>
      </c>
      <c r="O32" s="273">
        <v>0.11767745638058978</v>
      </c>
      <c r="P32" s="121"/>
    </row>
    <row r="33" spans="1:16" x14ac:dyDescent="0.2">
      <c r="A33" s="267" t="s">
        <v>5</v>
      </c>
      <c r="B33" s="268">
        <v>308.4736989999999</v>
      </c>
      <c r="C33" s="181">
        <v>251.95368600000003</v>
      </c>
      <c r="D33" s="200">
        <v>201.88741800000003</v>
      </c>
      <c r="E33" s="178">
        <v>137.85493599999998</v>
      </c>
      <c r="F33" s="181">
        <v>115.41954</v>
      </c>
      <c r="G33" s="200">
        <v>46.482140000000001</v>
      </c>
      <c r="H33" s="178">
        <v>46.653783999999995</v>
      </c>
      <c r="I33" s="181">
        <v>44.929236000000003</v>
      </c>
      <c r="J33" s="200">
        <v>68.791774000000004</v>
      </c>
      <c r="K33" s="178">
        <v>142.61064400000001</v>
      </c>
      <c r="L33" s="181">
        <v>209.81350699999999</v>
      </c>
      <c r="M33" s="200">
        <v>260.52399800000001</v>
      </c>
      <c r="N33" s="272">
        <v>1835.394362</v>
      </c>
      <c r="O33" s="273">
        <v>9.8807366475405181E-2</v>
      </c>
      <c r="P33" s="121"/>
    </row>
    <row r="34" spans="1:16" x14ac:dyDescent="0.2">
      <c r="A34" s="267" t="s">
        <v>3</v>
      </c>
      <c r="B34" s="268">
        <v>27.677586000000002</v>
      </c>
      <c r="C34" s="213">
        <v>22.539987</v>
      </c>
      <c r="D34" s="231">
        <v>18.019552000000004</v>
      </c>
      <c r="E34" s="212">
        <v>12.185671000000001</v>
      </c>
      <c r="F34" s="213">
        <v>9.9058200000000003</v>
      </c>
      <c r="G34" s="231">
        <v>3.6698689999999998</v>
      </c>
      <c r="H34" s="212">
        <v>3.6049890000000002</v>
      </c>
      <c r="I34" s="213">
        <v>3.6542749999999997</v>
      </c>
      <c r="J34" s="231">
        <v>5.5369310000000009</v>
      </c>
      <c r="K34" s="212">
        <v>13.668749999999999</v>
      </c>
      <c r="L34" s="213">
        <v>20.844660000000001</v>
      </c>
      <c r="M34" s="231">
        <v>24.384646</v>
      </c>
      <c r="N34" s="272">
        <v>165.69273600000002</v>
      </c>
      <c r="O34" s="273">
        <v>9.4243797381543065E-2</v>
      </c>
      <c r="P34" s="121"/>
    </row>
    <row r="35" spans="1:16" ht="18" customHeight="1" x14ac:dyDescent="0.2">
      <c r="A35" s="87" t="s">
        <v>184</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179</v>
      </c>
      <c r="N39" s="136">
        <f>O7</f>
        <v>0.2542470841952259</v>
      </c>
    </row>
    <row r="40" spans="1:16" x14ac:dyDescent="0.2">
      <c r="B40" s="140"/>
      <c r="C40" s="140"/>
      <c r="D40" s="140"/>
      <c r="M40" s="129" t="s">
        <v>63</v>
      </c>
      <c r="N40" s="136">
        <f>O8</f>
        <v>0.18744156939741513</v>
      </c>
    </row>
    <row r="41" spans="1:16" x14ac:dyDescent="0.2">
      <c r="B41" s="94"/>
      <c r="C41" s="94"/>
      <c r="D41" s="94"/>
      <c r="M41" s="129" t="s">
        <v>126</v>
      </c>
      <c r="N41" s="136">
        <f>O9</f>
        <v>0.14093070261715143</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{B3364112-E22A-481E-AC7A-3A6A33F231B5}</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B3364112-E22A-481E-AC7A-3A6A33F231B5}">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U41"/>
  <sheetViews>
    <sheetView showGridLines="0" zoomScaleNormal="100" zoomScaleSheetLayoutView="100" workbookViewId="0"/>
  </sheetViews>
  <sheetFormatPr defaultRowHeight="12" x14ac:dyDescent="0.2"/>
  <cols>
    <col min="1" max="1" width="31.7109375" style="90" customWidth="1"/>
    <col min="2" max="13" width="8" style="90" customWidth="1"/>
    <col min="14" max="14" width="8.42578125" style="90" customWidth="1"/>
    <col min="15" max="15" width="7.85546875" style="90" customWidth="1"/>
    <col min="16" max="21" width="9.140625" style="90" customWidth="1"/>
    <col min="22" max="16384" width="9.140625" style="90"/>
  </cols>
  <sheetData>
    <row r="1" spans="1:21" ht="15.75" x14ac:dyDescent="0.25">
      <c r="A1" s="226" t="s">
        <v>282</v>
      </c>
      <c r="O1" s="274" t="str">
        <f>'3'!N1</f>
        <v>2019</v>
      </c>
    </row>
    <row r="2" spans="1:21" ht="1.5" customHeight="1" x14ac:dyDescent="0.2">
      <c r="F2" s="123"/>
      <c r="G2" s="123"/>
      <c r="H2" s="123"/>
      <c r="I2" s="123"/>
      <c r="J2" s="123"/>
      <c r="K2" s="123"/>
    </row>
    <row r="3" spans="1:21" ht="12" customHeight="1" x14ac:dyDescent="0.2">
      <c r="F3" s="123"/>
      <c r="G3" s="123"/>
      <c r="H3" s="123"/>
      <c r="I3" s="123"/>
      <c r="J3" s="123"/>
      <c r="K3" s="123"/>
    </row>
    <row r="4" spans="1:21" x14ac:dyDescent="0.2">
      <c r="A4" s="8"/>
      <c r="B4" s="148"/>
      <c r="C4" s="148"/>
      <c r="D4" s="148"/>
      <c r="E4" s="148"/>
      <c r="F4" s="129"/>
      <c r="K4" s="129"/>
      <c r="L4" s="147"/>
    </row>
    <row r="5" spans="1:21" ht="12.75" customHeight="1" x14ac:dyDescent="0.2">
      <c r="A5" s="261"/>
      <c r="B5" s="330" t="s">
        <v>45</v>
      </c>
      <c r="C5" s="331"/>
      <c r="D5" s="332"/>
      <c r="E5" s="330" t="s">
        <v>46</v>
      </c>
      <c r="F5" s="331"/>
      <c r="G5" s="332"/>
      <c r="H5" s="330" t="s">
        <v>47</v>
      </c>
      <c r="I5" s="331"/>
      <c r="J5" s="332"/>
      <c r="K5" s="330" t="s">
        <v>48</v>
      </c>
      <c r="L5" s="331"/>
      <c r="M5" s="332"/>
      <c r="N5" s="350" t="s">
        <v>7</v>
      </c>
      <c r="O5" s="352" t="s">
        <v>49</v>
      </c>
    </row>
    <row r="6" spans="1:21" x14ac:dyDescent="0.2">
      <c r="A6" s="262"/>
      <c r="B6" s="263" t="s">
        <v>8</v>
      </c>
      <c r="C6" s="264" t="s">
        <v>9</v>
      </c>
      <c r="D6" s="265" t="s">
        <v>10</v>
      </c>
      <c r="E6" s="263" t="s">
        <v>11</v>
      </c>
      <c r="F6" s="264" t="s">
        <v>12</v>
      </c>
      <c r="G6" s="265" t="s">
        <v>13</v>
      </c>
      <c r="H6" s="263" t="s">
        <v>14</v>
      </c>
      <c r="I6" s="264" t="s">
        <v>15</v>
      </c>
      <c r="J6" s="265" t="s">
        <v>16</v>
      </c>
      <c r="K6" s="263" t="s">
        <v>17</v>
      </c>
      <c r="L6" s="264" t="s">
        <v>18</v>
      </c>
      <c r="M6" s="265" t="s">
        <v>19</v>
      </c>
      <c r="N6" s="351"/>
      <c r="O6" s="353"/>
      <c r="P6" s="129"/>
      <c r="U6" s="129"/>
    </row>
    <row r="7" spans="1:21" x14ac:dyDescent="0.2">
      <c r="A7" s="266" t="s">
        <v>172</v>
      </c>
      <c r="B7" s="206">
        <v>1433.5319999999997</v>
      </c>
      <c r="C7" s="205">
        <v>1433.5319999999997</v>
      </c>
      <c r="D7" s="174">
        <v>1433.5319999999997</v>
      </c>
      <c r="E7" s="206">
        <v>1433.8579999999997</v>
      </c>
      <c r="F7" s="205">
        <v>1435.3279999999997</v>
      </c>
      <c r="G7" s="174">
        <v>1435.3279999999997</v>
      </c>
      <c r="H7" s="206">
        <v>1436.0399999999995</v>
      </c>
      <c r="I7" s="205">
        <v>1436.0399999999995</v>
      </c>
      <c r="J7" s="174">
        <v>1436.0399999999995</v>
      </c>
      <c r="K7" s="206">
        <v>1432.8539999999996</v>
      </c>
      <c r="L7" s="205">
        <v>1432.3089999999995</v>
      </c>
      <c r="M7" s="174">
        <v>1431.0319999999997</v>
      </c>
      <c r="N7" s="269">
        <v>1431.0319999999997</v>
      </c>
      <c r="O7" s="270">
        <v>3.460917288867315E-2</v>
      </c>
      <c r="P7" s="131"/>
      <c r="U7" s="64"/>
    </row>
    <row r="8" spans="1:21" x14ac:dyDescent="0.2">
      <c r="A8" s="266" t="s">
        <v>173</v>
      </c>
      <c r="B8" s="206">
        <v>1086.0752379999994</v>
      </c>
      <c r="C8" s="205">
        <v>882.18618819999983</v>
      </c>
      <c r="D8" s="174">
        <v>781.45631399999979</v>
      </c>
      <c r="E8" s="206">
        <v>623.349693</v>
      </c>
      <c r="F8" s="205">
        <v>565.8944479999999</v>
      </c>
      <c r="G8" s="174">
        <v>417.47957999999988</v>
      </c>
      <c r="H8" s="206">
        <v>357.42696999999998</v>
      </c>
      <c r="I8" s="205">
        <v>385.86016199999989</v>
      </c>
      <c r="J8" s="174">
        <v>464.26831299999992</v>
      </c>
      <c r="K8" s="206">
        <v>628.76794360000019</v>
      </c>
      <c r="L8" s="205">
        <v>712.486402</v>
      </c>
      <c r="M8" s="174">
        <v>855.69882760000007</v>
      </c>
      <c r="N8" s="269">
        <v>7760.9500793999987</v>
      </c>
      <c r="O8" s="270">
        <v>4.8010376107948512E-2</v>
      </c>
      <c r="P8" s="131"/>
      <c r="U8" s="64"/>
    </row>
    <row r="9" spans="1:21" x14ac:dyDescent="0.2">
      <c r="A9" s="266" t="s">
        <v>174</v>
      </c>
      <c r="B9" s="206">
        <v>646.89569509718035</v>
      </c>
      <c r="C9" s="205">
        <v>514.84075309316393</v>
      </c>
      <c r="D9" s="174">
        <v>428.21385878466799</v>
      </c>
      <c r="E9" s="206">
        <v>312.25381996886199</v>
      </c>
      <c r="F9" s="205">
        <v>282.20244084710851</v>
      </c>
      <c r="G9" s="174">
        <v>163.44664367713392</v>
      </c>
      <c r="H9" s="206">
        <v>145.09021324386384</v>
      </c>
      <c r="I9" s="205">
        <v>148.40499602171724</v>
      </c>
      <c r="J9" s="174">
        <v>193.83455268699379</v>
      </c>
      <c r="K9" s="206">
        <v>308.44674694021279</v>
      </c>
      <c r="L9" s="205">
        <v>383.88315985766621</v>
      </c>
      <c r="M9" s="174">
        <v>488.78411874314111</v>
      </c>
      <c r="N9" s="269">
        <v>4016.2969989617113</v>
      </c>
      <c r="O9" s="271">
        <v>4.5877733415726894E-2</v>
      </c>
      <c r="P9" s="121"/>
      <c r="U9" s="124"/>
    </row>
    <row r="10" spans="1:21" x14ac:dyDescent="0.2">
      <c r="A10" s="267" t="s">
        <v>41</v>
      </c>
      <c r="B10" s="268">
        <v>50.481826999999996</v>
      </c>
      <c r="C10" s="213">
        <v>43.122959999999999</v>
      </c>
      <c r="D10" s="231">
        <v>43.562023000000003</v>
      </c>
      <c r="E10" s="212">
        <v>34.441142999999997</v>
      </c>
      <c r="F10" s="213">
        <v>15.820055</v>
      </c>
      <c r="G10" s="231">
        <v>10.314342</v>
      </c>
      <c r="H10" s="212">
        <v>7.0265310000000012</v>
      </c>
      <c r="I10" s="213">
        <v>10.867259000000001</v>
      </c>
      <c r="J10" s="231">
        <v>10.993546</v>
      </c>
      <c r="K10" s="212">
        <v>17.68704</v>
      </c>
      <c r="L10" s="213">
        <v>33.568649000000001</v>
      </c>
      <c r="M10" s="231">
        <v>36.394853000000005</v>
      </c>
      <c r="N10" s="272">
        <v>314.28022800000002</v>
      </c>
      <c r="O10" s="273">
        <v>4.8418188190706458E-2</v>
      </c>
      <c r="P10" s="121"/>
      <c r="U10" s="149"/>
    </row>
    <row r="11" spans="1:21" x14ac:dyDescent="0.2">
      <c r="A11" s="267" t="s">
        <v>40</v>
      </c>
      <c r="B11" s="268">
        <v>1.3635700000000002</v>
      </c>
      <c r="C11" s="181">
        <v>1.07355</v>
      </c>
      <c r="D11" s="200">
        <v>0.77740000000000009</v>
      </c>
      <c r="E11" s="178">
        <v>0.53652999999999995</v>
      </c>
      <c r="F11" s="181">
        <v>0.45197000000000004</v>
      </c>
      <c r="G11" s="200">
        <v>0.73309000000000002</v>
      </c>
      <c r="H11" s="178">
        <v>0.58189999999999997</v>
      </c>
      <c r="I11" s="181">
        <v>0.46557999999999999</v>
      </c>
      <c r="J11" s="200">
        <v>0.74058999999999997</v>
      </c>
      <c r="K11" s="178">
        <v>1.16255</v>
      </c>
      <c r="L11" s="181">
        <v>1.3571600000000001</v>
      </c>
      <c r="M11" s="200">
        <v>1.55467</v>
      </c>
      <c r="N11" s="272">
        <v>10.79856</v>
      </c>
      <c r="O11" s="273">
        <v>2.0077285769969363E-2</v>
      </c>
      <c r="P11" s="121"/>
      <c r="U11" s="149"/>
    </row>
    <row r="12" spans="1:21" x14ac:dyDescent="0.2">
      <c r="A12" s="267" t="s">
        <v>39</v>
      </c>
      <c r="B12" s="268">
        <v>13.519</v>
      </c>
      <c r="C12" s="181">
        <v>0</v>
      </c>
      <c r="D12" s="200">
        <v>13.667999999999999</v>
      </c>
      <c r="E12" s="178">
        <v>6.798</v>
      </c>
      <c r="F12" s="181">
        <v>0</v>
      </c>
      <c r="G12" s="200">
        <v>0</v>
      </c>
      <c r="H12" s="178">
        <v>0</v>
      </c>
      <c r="I12" s="181">
        <v>0</v>
      </c>
      <c r="J12" s="200">
        <v>0</v>
      </c>
      <c r="K12" s="178">
        <v>21.550999999999998</v>
      </c>
      <c r="L12" s="181">
        <v>25.882999999999999</v>
      </c>
      <c r="M12" s="200">
        <v>17.195</v>
      </c>
      <c r="N12" s="272">
        <v>98.614000000000004</v>
      </c>
      <c r="O12" s="273">
        <v>9.8955625008891879E-3</v>
      </c>
      <c r="P12" s="121"/>
      <c r="U12" s="149"/>
    </row>
    <row r="13" spans="1:21" x14ac:dyDescent="0.2">
      <c r="A13" s="267" t="s">
        <v>64</v>
      </c>
      <c r="B13" s="268">
        <v>0</v>
      </c>
      <c r="C13" s="181">
        <v>0</v>
      </c>
      <c r="D13" s="200">
        <v>0</v>
      </c>
      <c r="E13" s="178">
        <v>1.1039999999999999E-2</v>
      </c>
      <c r="F13" s="181">
        <v>3.8399999999999997E-2</v>
      </c>
      <c r="G13" s="200">
        <v>0.13600000000000001</v>
      </c>
      <c r="H13" s="178">
        <v>7.8400000000000011E-2</v>
      </c>
      <c r="I13" s="181">
        <v>6.409999999999999E-2</v>
      </c>
      <c r="J13" s="200">
        <v>4.2000000000000003E-2</v>
      </c>
      <c r="K13" s="178">
        <v>1.7600000000000001E-2</v>
      </c>
      <c r="L13" s="181">
        <v>0</v>
      </c>
      <c r="M13" s="200">
        <v>0</v>
      </c>
      <c r="N13" s="272">
        <v>0.38754</v>
      </c>
      <c r="O13" s="273">
        <v>2.884063891161379E-2</v>
      </c>
      <c r="P13" s="121"/>
      <c r="U13" s="149"/>
    </row>
    <row r="14" spans="1:21" x14ac:dyDescent="0.2">
      <c r="A14" s="267" t="s">
        <v>65</v>
      </c>
      <c r="B14" s="268">
        <v>0</v>
      </c>
      <c r="C14" s="181">
        <v>0</v>
      </c>
      <c r="D14" s="200">
        <v>0</v>
      </c>
      <c r="E14" s="178">
        <v>0</v>
      </c>
      <c r="F14" s="181">
        <v>0</v>
      </c>
      <c r="G14" s="200">
        <v>0</v>
      </c>
      <c r="H14" s="178">
        <v>0</v>
      </c>
      <c r="I14" s="181">
        <v>0</v>
      </c>
      <c r="J14" s="200">
        <v>0</v>
      </c>
      <c r="K14" s="178">
        <v>0</v>
      </c>
      <c r="L14" s="181">
        <v>0</v>
      </c>
      <c r="M14" s="200">
        <v>0</v>
      </c>
      <c r="N14" s="272">
        <v>0</v>
      </c>
      <c r="O14" s="273">
        <v>0</v>
      </c>
      <c r="P14" s="121"/>
      <c r="U14" s="149"/>
    </row>
    <row r="15" spans="1:21" x14ac:dyDescent="0.2">
      <c r="A15" s="267" t="s">
        <v>66</v>
      </c>
      <c r="B15" s="268">
        <v>0</v>
      </c>
      <c r="C15" s="181">
        <v>0</v>
      </c>
      <c r="D15" s="200">
        <v>0</v>
      </c>
      <c r="E15" s="178">
        <v>0</v>
      </c>
      <c r="F15" s="181">
        <v>0</v>
      </c>
      <c r="G15" s="200">
        <v>0</v>
      </c>
      <c r="H15" s="178">
        <v>0</v>
      </c>
      <c r="I15" s="181">
        <v>0</v>
      </c>
      <c r="J15" s="200">
        <v>0</v>
      </c>
      <c r="K15" s="178">
        <v>0</v>
      </c>
      <c r="L15" s="181">
        <v>0</v>
      </c>
      <c r="M15" s="200">
        <v>0</v>
      </c>
      <c r="N15" s="272">
        <v>0</v>
      </c>
      <c r="O15" s="273">
        <v>0</v>
      </c>
      <c r="P15" s="121"/>
      <c r="U15" s="149"/>
    </row>
    <row r="16" spans="1:21" x14ac:dyDescent="0.2">
      <c r="A16" s="267" t="s">
        <v>38</v>
      </c>
      <c r="B16" s="268">
        <v>412.22137400000003</v>
      </c>
      <c r="C16" s="181">
        <v>342.87769099999997</v>
      </c>
      <c r="D16" s="200">
        <v>261.05061000000001</v>
      </c>
      <c r="E16" s="178">
        <v>193.74665299999998</v>
      </c>
      <c r="F16" s="181">
        <v>197.83704499999999</v>
      </c>
      <c r="G16" s="200">
        <v>120.41547299999999</v>
      </c>
      <c r="H16" s="178">
        <v>106.32493099999999</v>
      </c>
      <c r="I16" s="181">
        <v>103.781384</v>
      </c>
      <c r="J16" s="200">
        <v>140.00669699999997</v>
      </c>
      <c r="K16" s="178">
        <v>193.949352</v>
      </c>
      <c r="L16" s="181">
        <v>225.18961999999999</v>
      </c>
      <c r="M16" s="200">
        <v>298.42704399999997</v>
      </c>
      <c r="N16" s="272">
        <v>2595.8278740000001</v>
      </c>
      <c r="O16" s="273">
        <v>6.4676987303478248E-2</v>
      </c>
      <c r="P16" s="121"/>
      <c r="U16" s="149"/>
    </row>
    <row r="17" spans="1:21" x14ac:dyDescent="0.2">
      <c r="A17" s="267" t="s">
        <v>77</v>
      </c>
      <c r="B17" s="268">
        <v>0</v>
      </c>
      <c r="C17" s="181">
        <v>0</v>
      </c>
      <c r="D17" s="200">
        <v>0</v>
      </c>
      <c r="E17" s="178">
        <v>0</v>
      </c>
      <c r="F17" s="181">
        <v>0</v>
      </c>
      <c r="G17" s="200">
        <v>0</v>
      </c>
      <c r="H17" s="178">
        <v>0</v>
      </c>
      <c r="I17" s="181">
        <v>0</v>
      </c>
      <c r="J17" s="200">
        <v>0</v>
      </c>
      <c r="K17" s="178">
        <v>0</v>
      </c>
      <c r="L17" s="181">
        <v>0</v>
      </c>
      <c r="M17" s="200">
        <v>0</v>
      </c>
      <c r="N17" s="272">
        <v>0</v>
      </c>
      <c r="O17" s="273">
        <v>0</v>
      </c>
      <c r="P17" s="121"/>
      <c r="U17" s="149"/>
    </row>
    <row r="18" spans="1:21" x14ac:dyDescent="0.2">
      <c r="A18" s="267" t="s">
        <v>37</v>
      </c>
      <c r="B18" s="268">
        <v>0</v>
      </c>
      <c r="C18" s="181">
        <v>0</v>
      </c>
      <c r="D18" s="200">
        <v>0</v>
      </c>
      <c r="E18" s="178">
        <v>0</v>
      </c>
      <c r="F18" s="181">
        <v>0</v>
      </c>
      <c r="G18" s="200">
        <v>0</v>
      </c>
      <c r="H18" s="178">
        <v>0</v>
      </c>
      <c r="I18" s="181">
        <v>0</v>
      </c>
      <c r="J18" s="200">
        <v>0</v>
      </c>
      <c r="K18" s="178">
        <v>0</v>
      </c>
      <c r="L18" s="181">
        <v>0</v>
      </c>
      <c r="M18" s="200">
        <v>0</v>
      </c>
      <c r="N18" s="272">
        <v>0</v>
      </c>
      <c r="O18" s="273">
        <v>0</v>
      </c>
      <c r="P18" s="121"/>
      <c r="U18" s="149"/>
    </row>
    <row r="19" spans="1:21" x14ac:dyDescent="0.2">
      <c r="A19" s="267" t="s">
        <v>36</v>
      </c>
      <c r="B19" s="268">
        <v>2.5579999999999998</v>
      </c>
      <c r="C19" s="181">
        <v>1.859</v>
      </c>
      <c r="D19" s="200">
        <v>1.7929999999999999</v>
      </c>
      <c r="E19" s="178">
        <v>1.94</v>
      </c>
      <c r="F19" s="181">
        <v>1.5780000000000001</v>
      </c>
      <c r="G19" s="200">
        <v>0.88200000000000001</v>
      </c>
      <c r="H19" s="178">
        <v>0.63900000000000001</v>
      </c>
      <c r="I19" s="181">
        <v>1.4219999999999999</v>
      </c>
      <c r="J19" s="200">
        <v>1.226</v>
      </c>
      <c r="K19" s="178">
        <v>0</v>
      </c>
      <c r="L19" s="181">
        <v>1.3160000000000001</v>
      </c>
      <c r="M19" s="200">
        <v>2.12</v>
      </c>
      <c r="N19" s="272">
        <v>17.332999999999998</v>
      </c>
      <c r="O19" s="273">
        <v>1.7716931214497519E-2</v>
      </c>
      <c r="P19" s="121"/>
      <c r="U19" s="149"/>
    </row>
    <row r="20" spans="1:21" x14ac:dyDescent="0.2">
      <c r="A20" s="267" t="s">
        <v>35</v>
      </c>
      <c r="B20" s="268">
        <v>10.670999999999999</v>
      </c>
      <c r="C20" s="181">
        <v>7.133</v>
      </c>
      <c r="D20" s="200">
        <v>6.4219999999999997</v>
      </c>
      <c r="E20" s="178">
        <v>5.077</v>
      </c>
      <c r="F20" s="181">
        <v>3.51</v>
      </c>
      <c r="G20" s="200">
        <v>0.65800000000000003</v>
      </c>
      <c r="H20" s="178">
        <v>0</v>
      </c>
      <c r="I20" s="181">
        <v>0</v>
      </c>
      <c r="J20" s="200">
        <v>3.6999999999999998E-2</v>
      </c>
      <c r="K20" s="178">
        <v>4.6100000000000003</v>
      </c>
      <c r="L20" s="181">
        <v>7.2560000000000002</v>
      </c>
      <c r="M20" s="200">
        <v>9.3219999999999992</v>
      </c>
      <c r="N20" s="272">
        <v>54.695999999999998</v>
      </c>
      <c r="O20" s="273">
        <v>0.61047444498792169</v>
      </c>
      <c r="P20" s="121"/>
      <c r="U20" s="149"/>
    </row>
    <row r="21" spans="1:21" x14ac:dyDescent="0.2">
      <c r="A21" s="267" t="s">
        <v>34</v>
      </c>
      <c r="B21" s="268">
        <v>2.2896000000000001</v>
      </c>
      <c r="C21" s="181">
        <v>2.3024</v>
      </c>
      <c r="D21" s="200">
        <v>2.5030000000000001</v>
      </c>
      <c r="E21" s="178">
        <v>2.234</v>
      </c>
      <c r="F21" s="181">
        <v>2.5049999999999999</v>
      </c>
      <c r="G21" s="200">
        <v>2.5975999999999999</v>
      </c>
      <c r="H21" s="178">
        <v>2.1743999999999999</v>
      </c>
      <c r="I21" s="181">
        <v>2.4272</v>
      </c>
      <c r="J21" s="200">
        <v>2.3784000000000001</v>
      </c>
      <c r="K21" s="178">
        <v>2.3035999999999999</v>
      </c>
      <c r="L21" s="181">
        <v>1.9952000000000001</v>
      </c>
      <c r="M21" s="200">
        <v>2.5935999999999999</v>
      </c>
      <c r="N21" s="272">
        <v>28.303999999999995</v>
      </c>
      <c r="O21" s="273">
        <v>1.0028850580683101E-2</v>
      </c>
      <c r="P21" s="121"/>
      <c r="U21" s="149"/>
    </row>
    <row r="22" spans="1:21" x14ac:dyDescent="0.2">
      <c r="A22" s="267" t="s">
        <v>33</v>
      </c>
      <c r="B22" s="268">
        <v>13.871</v>
      </c>
      <c r="C22" s="181">
        <v>10.426</v>
      </c>
      <c r="D22" s="200">
        <v>7.8879999999999999</v>
      </c>
      <c r="E22" s="178">
        <v>6.9539999999999997</v>
      </c>
      <c r="F22" s="181">
        <v>7.7060000000000004</v>
      </c>
      <c r="G22" s="200">
        <v>4.3280000000000003</v>
      </c>
      <c r="H22" s="178">
        <v>4.8929999999999998</v>
      </c>
      <c r="I22" s="181">
        <v>3.2629999999999999</v>
      </c>
      <c r="J22" s="200">
        <v>5.34</v>
      </c>
      <c r="K22" s="178">
        <v>7.0830000000000002</v>
      </c>
      <c r="L22" s="181">
        <v>7.5460000000000003</v>
      </c>
      <c r="M22" s="200">
        <v>9.3010000000000002</v>
      </c>
      <c r="N22" s="272">
        <v>88.599000000000018</v>
      </c>
      <c r="O22" s="273">
        <v>2.2496946922902009E-2</v>
      </c>
      <c r="P22" s="121"/>
      <c r="U22" s="149"/>
    </row>
    <row r="23" spans="1:21" x14ac:dyDescent="0.2">
      <c r="A23" s="267" t="s">
        <v>3</v>
      </c>
      <c r="B23" s="268">
        <v>0</v>
      </c>
      <c r="C23" s="181">
        <v>0</v>
      </c>
      <c r="D23" s="200">
        <v>0</v>
      </c>
      <c r="E23" s="178">
        <v>0</v>
      </c>
      <c r="F23" s="181">
        <v>0</v>
      </c>
      <c r="G23" s="200">
        <v>0</v>
      </c>
      <c r="H23" s="178">
        <v>0</v>
      </c>
      <c r="I23" s="181">
        <v>0</v>
      </c>
      <c r="J23" s="200">
        <v>0</v>
      </c>
      <c r="K23" s="178">
        <v>0</v>
      </c>
      <c r="L23" s="181">
        <v>0</v>
      </c>
      <c r="M23" s="200">
        <v>0</v>
      </c>
      <c r="N23" s="272">
        <v>0</v>
      </c>
      <c r="O23" s="273">
        <v>0</v>
      </c>
      <c r="P23" s="121"/>
      <c r="U23" s="149"/>
    </row>
    <row r="24" spans="1:21" x14ac:dyDescent="0.2">
      <c r="A24" s="267" t="s">
        <v>32</v>
      </c>
      <c r="B24" s="268">
        <v>0.14638999999999999</v>
      </c>
      <c r="C24" s="181">
        <v>0.10452</v>
      </c>
      <c r="D24" s="200">
        <v>9.5860000000000001E-2</v>
      </c>
      <c r="E24" s="178">
        <v>8.5809999999999997E-2</v>
      </c>
      <c r="F24" s="181">
        <v>0.15431999999999998</v>
      </c>
      <c r="G24" s="200">
        <v>5.9929999999999997E-2</v>
      </c>
      <c r="H24" s="178">
        <v>7.868E-2</v>
      </c>
      <c r="I24" s="181">
        <v>0.12834999999999999</v>
      </c>
      <c r="J24" s="200">
        <v>0.11106000000000001</v>
      </c>
      <c r="K24" s="178">
        <v>7.3770000000000002E-2</v>
      </c>
      <c r="L24" s="181">
        <v>0.10678</v>
      </c>
      <c r="M24" s="200">
        <v>2.4199999999999999E-2</v>
      </c>
      <c r="N24" s="272">
        <v>1.16967</v>
      </c>
      <c r="O24" s="273">
        <v>1.2169549551562912E-2</v>
      </c>
      <c r="P24" s="121"/>
      <c r="U24" s="149"/>
    </row>
    <row r="25" spans="1:21" x14ac:dyDescent="0.2">
      <c r="A25" s="267" t="s">
        <v>31</v>
      </c>
      <c r="B25" s="268">
        <v>139.77393409718039</v>
      </c>
      <c r="C25" s="213">
        <v>105.9416320931641</v>
      </c>
      <c r="D25" s="231">
        <v>90.453965784667957</v>
      </c>
      <c r="E25" s="212">
        <v>60.42964396886201</v>
      </c>
      <c r="F25" s="213">
        <v>52.601650847108544</v>
      </c>
      <c r="G25" s="231">
        <v>23.322208677133926</v>
      </c>
      <c r="H25" s="212">
        <v>23.293371243863835</v>
      </c>
      <c r="I25" s="213">
        <v>25.986123021717233</v>
      </c>
      <c r="J25" s="231">
        <v>32.959259686993803</v>
      </c>
      <c r="K25" s="212">
        <v>60.008834940212779</v>
      </c>
      <c r="L25" s="213">
        <v>79.664750857666235</v>
      </c>
      <c r="M25" s="231">
        <v>111.85175174314115</v>
      </c>
      <c r="N25" s="272">
        <v>806.28712696171192</v>
      </c>
      <c r="O25" s="273">
        <v>3.6393810454553741E-2</v>
      </c>
      <c r="P25" s="121"/>
      <c r="U25" s="118"/>
    </row>
    <row r="26" spans="1:21" ht="13.5" customHeight="1" x14ac:dyDescent="0.2">
      <c r="A26" s="220" t="s">
        <v>175</v>
      </c>
      <c r="B26" s="206">
        <v>645.61009299999989</v>
      </c>
      <c r="C26" s="205">
        <v>511.58934200000004</v>
      </c>
      <c r="D26" s="174">
        <v>419.02941599999997</v>
      </c>
      <c r="E26" s="206">
        <v>308.63362300000006</v>
      </c>
      <c r="F26" s="205">
        <v>278.348884</v>
      </c>
      <c r="G26" s="174">
        <v>157.724614</v>
      </c>
      <c r="H26" s="206">
        <v>140.50079999999997</v>
      </c>
      <c r="I26" s="205">
        <v>142.517742</v>
      </c>
      <c r="J26" s="174">
        <v>189.65271700000002</v>
      </c>
      <c r="K26" s="206">
        <v>304.77524299999999</v>
      </c>
      <c r="L26" s="205">
        <v>379.73174699999998</v>
      </c>
      <c r="M26" s="174">
        <v>484.115769</v>
      </c>
      <c r="N26" s="269">
        <v>3962.2299899999998</v>
      </c>
      <c r="O26" s="271">
        <v>4.9775989849035397E-2</v>
      </c>
      <c r="P26" s="11"/>
      <c r="U26" s="94"/>
    </row>
    <row r="27" spans="1:21" ht="12.75" customHeight="1" x14ac:dyDescent="0.2">
      <c r="A27" s="267" t="s">
        <v>26</v>
      </c>
      <c r="B27" s="268">
        <v>269.96102400000001</v>
      </c>
      <c r="C27" s="213">
        <v>229.08911600000002</v>
      </c>
      <c r="D27" s="231">
        <v>203.54188699999997</v>
      </c>
      <c r="E27" s="212">
        <v>159.91868100000002</v>
      </c>
      <c r="F27" s="213">
        <v>157.49975699999999</v>
      </c>
      <c r="G27" s="231">
        <v>112.79177600000001</v>
      </c>
      <c r="H27" s="212">
        <v>99.954171999999986</v>
      </c>
      <c r="I27" s="213">
        <v>103.773163</v>
      </c>
      <c r="J27" s="231">
        <v>125.65436100000001</v>
      </c>
      <c r="K27" s="212">
        <v>164.95882199999997</v>
      </c>
      <c r="L27" s="213">
        <v>189.626451</v>
      </c>
      <c r="M27" s="231">
        <v>192.07462899999999</v>
      </c>
      <c r="N27" s="272">
        <v>2008.8438390000003</v>
      </c>
      <c r="O27" s="273">
        <v>9.0167593080701561E-2</v>
      </c>
      <c r="P27" s="121"/>
      <c r="U27" s="94"/>
    </row>
    <row r="28" spans="1:21" ht="12.75" customHeight="1" x14ac:dyDescent="0.2">
      <c r="A28" s="267" t="s">
        <v>0</v>
      </c>
      <c r="B28" s="268">
        <v>0.13655</v>
      </c>
      <c r="C28" s="181">
        <v>0.46364100000000003</v>
      </c>
      <c r="D28" s="200">
        <v>0.43418899999999999</v>
      </c>
      <c r="E28" s="178">
        <v>0.29248699999999994</v>
      </c>
      <c r="F28" s="181">
        <v>0.4052</v>
      </c>
      <c r="G28" s="200">
        <v>9.570999999999999E-2</v>
      </c>
      <c r="H28" s="178">
        <v>7.8609999999999999E-2</v>
      </c>
      <c r="I28" s="181">
        <v>8.3299999999999999E-2</v>
      </c>
      <c r="J28" s="200">
        <v>0.17191999999999999</v>
      </c>
      <c r="K28" s="178">
        <v>0.36186000000000001</v>
      </c>
      <c r="L28" s="181">
        <v>0.47884900000000002</v>
      </c>
      <c r="M28" s="200">
        <v>0.64305699999999999</v>
      </c>
      <c r="N28" s="272">
        <v>3.6453730000000002</v>
      </c>
      <c r="O28" s="273">
        <v>1.8939679959755684E-3</v>
      </c>
      <c r="P28" s="121"/>
      <c r="U28" s="94"/>
    </row>
    <row r="29" spans="1:21" ht="12.75" customHeight="1" x14ac:dyDescent="0.2">
      <c r="A29" s="267" t="s">
        <v>1</v>
      </c>
      <c r="B29" s="268">
        <v>3.9484400000000002</v>
      </c>
      <c r="C29" s="181">
        <v>3.1013800000000002</v>
      </c>
      <c r="D29" s="200">
        <v>2.81515</v>
      </c>
      <c r="E29" s="178">
        <v>1.7687299999999999</v>
      </c>
      <c r="F29" s="181">
        <v>0.91239000000000003</v>
      </c>
      <c r="G29" s="200">
        <v>0.37213999999999997</v>
      </c>
      <c r="H29" s="178">
        <v>0.20193</v>
      </c>
      <c r="I29" s="181">
        <v>0.15750999999999998</v>
      </c>
      <c r="J29" s="200">
        <v>0.31234000000000001</v>
      </c>
      <c r="K29" s="178">
        <v>0.99841000000000002</v>
      </c>
      <c r="L29" s="181">
        <v>1.3474600000000001</v>
      </c>
      <c r="M29" s="200">
        <v>2.9040100000000004</v>
      </c>
      <c r="N29" s="272">
        <v>18.83989</v>
      </c>
      <c r="O29" s="273">
        <v>2.7277453220440177E-2</v>
      </c>
      <c r="P29" s="121"/>
      <c r="U29" s="94"/>
    </row>
    <row r="30" spans="1:21" ht="12.75" customHeight="1" x14ac:dyDescent="0.2">
      <c r="A30" s="267" t="s">
        <v>2</v>
      </c>
      <c r="B30" s="268">
        <v>3.6767200000000004</v>
      </c>
      <c r="C30" s="181">
        <v>2.8516379999999999</v>
      </c>
      <c r="D30" s="200">
        <v>2.0636239999999999</v>
      </c>
      <c r="E30" s="178">
        <v>1.415467</v>
      </c>
      <c r="F30" s="181">
        <v>0.64445999999999992</v>
      </c>
      <c r="G30" s="200">
        <v>0.30707999999999996</v>
      </c>
      <c r="H30" s="178">
        <v>0.17249999999999999</v>
      </c>
      <c r="I30" s="181">
        <v>0.13150999999999999</v>
      </c>
      <c r="J30" s="200">
        <v>0.21244899999999997</v>
      </c>
      <c r="K30" s="178">
        <v>0.815083</v>
      </c>
      <c r="L30" s="181">
        <v>1.73193</v>
      </c>
      <c r="M30" s="200">
        <v>2.9501370000000002</v>
      </c>
      <c r="N30" s="272">
        <v>16.972598000000001</v>
      </c>
      <c r="O30" s="273">
        <v>4.2196395881508364E-2</v>
      </c>
      <c r="P30" s="121"/>
    </row>
    <row r="31" spans="1:21" x14ac:dyDescent="0.2">
      <c r="A31" s="267" t="s">
        <v>6</v>
      </c>
      <c r="B31" s="268">
        <v>1.1433600000000002</v>
      </c>
      <c r="C31" s="181">
        <v>0.88846999999999998</v>
      </c>
      <c r="D31" s="200">
        <v>0.80759999999999998</v>
      </c>
      <c r="E31" s="178">
        <v>0.64549000000000001</v>
      </c>
      <c r="F31" s="181">
        <v>0.63022</v>
      </c>
      <c r="G31" s="200">
        <v>0.56233</v>
      </c>
      <c r="H31" s="178">
        <v>0.60920000000000007</v>
      </c>
      <c r="I31" s="181">
        <v>0.39393</v>
      </c>
      <c r="J31" s="200">
        <v>0.78913999999999995</v>
      </c>
      <c r="K31" s="178">
        <v>1.2119099999999998</v>
      </c>
      <c r="L31" s="181">
        <v>1.5077499999999999</v>
      </c>
      <c r="M31" s="200">
        <v>1.6210199999999999</v>
      </c>
      <c r="N31" s="272">
        <v>10.810420000000001</v>
      </c>
      <c r="O31" s="273">
        <v>3.4468863360992856E-2</v>
      </c>
      <c r="P31" s="121"/>
    </row>
    <row r="32" spans="1:21" x14ac:dyDescent="0.2">
      <c r="A32" s="267" t="s">
        <v>25</v>
      </c>
      <c r="B32" s="268">
        <v>232.45579999999998</v>
      </c>
      <c r="C32" s="181">
        <v>177.09409299999999</v>
      </c>
      <c r="D32" s="200">
        <v>134.219166</v>
      </c>
      <c r="E32" s="178">
        <v>94.357226000000011</v>
      </c>
      <c r="F32" s="181">
        <v>81.893409000000005</v>
      </c>
      <c r="G32" s="200">
        <v>29.430330000000001</v>
      </c>
      <c r="H32" s="178">
        <v>28.512370999999995</v>
      </c>
      <c r="I32" s="181">
        <v>28.092336000000003</v>
      </c>
      <c r="J32" s="200">
        <v>45.348095000000001</v>
      </c>
      <c r="K32" s="178">
        <v>93.544010999999998</v>
      </c>
      <c r="L32" s="181">
        <v>125.87018399999999</v>
      </c>
      <c r="M32" s="200">
        <v>185.24871200000001</v>
      </c>
      <c r="N32" s="272">
        <v>1256.0657329999999</v>
      </c>
      <c r="O32" s="273">
        <v>3.7319201826518801E-2</v>
      </c>
      <c r="P32" s="121"/>
    </row>
    <row r="33" spans="1:16" x14ac:dyDescent="0.2">
      <c r="A33" s="267" t="s">
        <v>5</v>
      </c>
      <c r="B33" s="268">
        <v>133.39287399999998</v>
      </c>
      <c r="C33" s="181">
        <v>97.425649000000007</v>
      </c>
      <c r="D33" s="200">
        <v>74.662655999999998</v>
      </c>
      <c r="E33" s="178">
        <v>49.921147999999995</v>
      </c>
      <c r="F33" s="181">
        <v>36.107883999999999</v>
      </c>
      <c r="G33" s="200">
        <v>14.165247999999997</v>
      </c>
      <c r="H33" s="178">
        <v>10.972016999999997</v>
      </c>
      <c r="I33" s="181">
        <v>9.8859929999999991</v>
      </c>
      <c r="J33" s="200">
        <v>17.161211999999999</v>
      </c>
      <c r="K33" s="178">
        <v>42.546240000000004</v>
      </c>
      <c r="L33" s="181">
        <v>58.663055999999997</v>
      </c>
      <c r="M33" s="200">
        <v>98.010351000000014</v>
      </c>
      <c r="N33" s="272">
        <v>642.91432800000007</v>
      </c>
      <c r="O33" s="273">
        <v>3.4610911384604579E-2</v>
      </c>
      <c r="P33" s="121"/>
    </row>
    <row r="34" spans="1:16" x14ac:dyDescent="0.2">
      <c r="A34" s="267" t="s">
        <v>3</v>
      </c>
      <c r="B34" s="268">
        <v>0.89532499999999993</v>
      </c>
      <c r="C34" s="213">
        <v>0.67535500000000004</v>
      </c>
      <c r="D34" s="231">
        <v>0.48514400000000002</v>
      </c>
      <c r="E34" s="212">
        <v>0.31439399999999995</v>
      </c>
      <c r="F34" s="213">
        <v>0.25556400000000001</v>
      </c>
      <c r="G34" s="231">
        <v>0</v>
      </c>
      <c r="H34" s="212">
        <v>0</v>
      </c>
      <c r="I34" s="213">
        <v>0</v>
      </c>
      <c r="J34" s="231">
        <v>3.2000000000000002E-3</v>
      </c>
      <c r="K34" s="212">
        <v>0.33890700000000001</v>
      </c>
      <c r="L34" s="213">
        <v>0.50606700000000004</v>
      </c>
      <c r="M34" s="231">
        <v>0.66385299999999992</v>
      </c>
      <c r="N34" s="272">
        <v>4.1378089999999998</v>
      </c>
      <c r="O34" s="273">
        <v>2.3535300485322741E-3</v>
      </c>
      <c r="P34" s="121"/>
    </row>
    <row r="35" spans="1:16" ht="18" customHeight="1" x14ac:dyDescent="0.2">
      <c r="A35" s="87" t="s">
        <v>184</v>
      </c>
      <c r="B35" s="87"/>
      <c r="C35" s="87"/>
      <c r="D35" s="9"/>
      <c r="F35" s="11"/>
      <c r="G35" s="123"/>
      <c r="H35" s="123"/>
      <c r="I35" s="123"/>
      <c r="J35" s="123"/>
      <c r="K35" s="123"/>
      <c r="O35" s="4" t="s">
        <v>79</v>
      </c>
    </row>
    <row r="36" spans="1:16" x14ac:dyDescent="0.2">
      <c r="A36" s="87"/>
      <c r="B36" s="87"/>
      <c r="C36" s="87"/>
    </row>
    <row r="37" spans="1:16" x14ac:dyDescent="0.2">
      <c r="B37" s="94"/>
      <c r="C37" s="94"/>
      <c r="D37" s="94"/>
    </row>
    <row r="38" spans="1:16" x14ac:dyDescent="0.2">
      <c r="B38" s="94"/>
      <c r="C38" s="94"/>
      <c r="D38" s="94"/>
    </row>
    <row r="39" spans="1:16" x14ac:dyDescent="0.2">
      <c r="B39" s="94"/>
      <c r="C39" s="94"/>
      <c r="D39" s="94"/>
      <c r="M39" s="129" t="s">
        <v>179</v>
      </c>
      <c r="N39" s="136">
        <f>O7</f>
        <v>3.460917288867315E-2</v>
      </c>
    </row>
    <row r="40" spans="1:16" x14ac:dyDescent="0.2">
      <c r="B40" s="140"/>
      <c r="C40" s="140"/>
      <c r="D40" s="140"/>
      <c r="M40" s="129" t="s">
        <v>63</v>
      </c>
      <c r="N40" s="136">
        <f>O8</f>
        <v>4.8010376107948512E-2</v>
      </c>
    </row>
    <row r="41" spans="1:16" x14ac:dyDescent="0.2">
      <c r="B41" s="94"/>
      <c r="C41" s="94"/>
      <c r="D41" s="94"/>
      <c r="M41" s="129" t="s">
        <v>126</v>
      </c>
      <c r="N41" s="136">
        <f>O9</f>
        <v>4.5877733415726894E-2</v>
      </c>
    </row>
  </sheetData>
  <mergeCells count="6">
    <mergeCell ref="O5:O6"/>
    <mergeCell ref="B5:D5"/>
    <mergeCell ref="E5:G5"/>
    <mergeCell ref="H5:J5"/>
    <mergeCell ref="K5:M5"/>
    <mergeCell ref="N5:N6"/>
  </mergeCells>
  <conditionalFormatting sqref="O27:O34">
    <cfRule type="dataBar" priority="1">
      <dataBar>
        <cfvo type="num" val="0"/>
        <cfvo type="num" val="1"/>
        <color rgb="FF63C384"/>
      </dataBar>
      <extLst>
        <ext xmlns:x14="http://schemas.microsoft.com/office/spreadsheetml/2009/9/main" uri="{B025F937-C7B1-47D3-B67F-A62EFF666E3E}">
          <x14:id>{28DDB265-E07C-4FF8-B75C-2570F900831C}</x14:id>
        </ext>
      </extLst>
    </cfRule>
  </conditionalFormatting>
  <conditionalFormatting sqref="O10:O25">
    <cfRule type="dataBar" priority="2">
      <dataBar>
        <cfvo type="num" val="0"/>
        <cfvo type="num" val="1"/>
        <color rgb="FF63C384"/>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8DDB265-E07C-4FF8-B75C-2570F900831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S38"/>
  <sheetViews>
    <sheetView showGridLines="0" zoomScaleNormal="100" workbookViewId="0"/>
  </sheetViews>
  <sheetFormatPr defaultRowHeight="12" x14ac:dyDescent="0.2"/>
  <cols>
    <col min="1" max="1" width="30.85546875" style="82" customWidth="1"/>
    <col min="2" max="3" width="8.28515625" style="82" customWidth="1"/>
    <col min="4" max="4" width="5.7109375" style="82" customWidth="1"/>
    <col min="5" max="6" width="8.28515625" style="82" customWidth="1"/>
    <col min="7" max="7" width="5.7109375" style="82" customWidth="1"/>
    <col min="8" max="9" width="8.28515625" style="82" customWidth="1"/>
    <col min="10" max="10" width="5.7109375" style="82" customWidth="1"/>
    <col min="11" max="12" width="8.28515625" style="82" customWidth="1"/>
    <col min="13" max="13" width="5.7109375" style="82" customWidth="1"/>
    <col min="14" max="15" width="8.28515625" style="82" customWidth="1"/>
    <col min="16" max="16" width="7.5703125" style="82" customWidth="1"/>
    <col min="17" max="16384" width="9.140625" style="82"/>
  </cols>
  <sheetData>
    <row r="1" spans="1:19" s="92" customFormat="1" ht="20.25" x14ac:dyDescent="0.35">
      <c r="A1" s="155" t="s">
        <v>258</v>
      </c>
      <c r="B1" s="88"/>
      <c r="C1" s="88"/>
      <c r="D1" s="88"/>
      <c r="E1" s="88"/>
      <c r="F1" s="88"/>
      <c r="G1" s="88"/>
      <c r="H1" s="88"/>
      <c r="I1" s="88"/>
      <c r="J1" s="81"/>
      <c r="P1" s="274" t="str">
        <f>'3'!N1</f>
        <v>2019</v>
      </c>
    </row>
    <row r="2" spans="1:19" ht="6" customHeight="1" x14ac:dyDescent="0.2">
      <c r="A2" s="8"/>
      <c r="B2" s="8"/>
      <c r="C2" s="8"/>
      <c r="D2" s="8"/>
      <c r="E2" s="8"/>
      <c r="F2" s="8"/>
      <c r="G2" s="8"/>
      <c r="H2" s="8"/>
      <c r="I2" s="8"/>
      <c r="J2" s="8"/>
    </row>
    <row r="3" spans="1:19" x14ac:dyDescent="0.2">
      <c r="A3" s="340"/>
      <c r="B3" s="323" t="s">
        <v>45</v>
      </c>
      <c r="C3" s="324"/>
      <c r="D3" s="325"/>
      <c r="E3" s="323" t="s">
        <v>46</v>
      </c>
      <c r="F3" s="324"/>
      <c r="G3" s="325"/>
      <c r="H3" s="323" t="s">
        <v>47</v>
      </c>
      <c r="I3" s="324"/>
      <c r="J3" s="325"/>
      <c r="K3" s="323" t="s">
        <v>48</v>
      </c>
      <c r="L3" s="324"/>
      <c r="M3" s="325"/>
      <c r="N3" s="323" t="s">
        <v>7</v>
      </c>
      <c r="O3" s="324"/>
      <c r="P3" s="324"/>
      <c r="Q3" s="151"/>
    </row>
    <row r="4" spans="1:19" ht="25.5" customHeight="1" x14ac:dyDescent="0.2">
      <c r="A4" s="372"/>
      <c r="B4" s="191" t="s">
        <v>177</v>
      </c>
      <c r="C4" s="188" t="s">
        <v>180</v>
      </c>
      <c r="D4" s="236" t="s">
        <v>186</v>
      </c>
      <c r="E4" s="191" t="s">
        <v>177</v>
      </c>
      <c r="F4" s="188" t="s">
        <v>180</v>
      </c>
      <c r="G4" s="236" t="s">
        <v>186</v>
      </c>
      <c r="H4" s="191" t="s">
        <v>177</v>
      </c>
      <c r="I4" s="188" t="s">
        <v>180</v>
      </c>
      <c r="J4" s="236" t="s">
        <v>186</v>
      </c>
      <c r="K4" s="191" t="s">
        <v>177</v>
      </c>
      <c r="L4" s="188" t="s">
        <v>180</v>
      </c>
      <c r="M4" s="236" t="s">
        <v>186</v>
      </c>
      <c r="N4" s="191" t="s">
        <v>177</v>
      </c>
      <c r="O4" s="188" t="s">
        <v>180</v>
      </c>
      <c r="P4" s="237" t="s">
        <v>186</v>
      </c>
      <c r="Q4" s="151"/>
      <c r="S4" s="154"/>
    </row>
    <row r="5" spans="1:19" x14ac:dyDescent="0.2">
      <c r="A5" s="245" t="s">
        <v>7</v>
      </c>
      <c r="B5" s="246">
        <v>52871.184436370648</v>
      </c>
      <c r="C5" s="238">
        <v>34835.697812448168</v>
      </c>
      <c r="D5" s="247">
        <v>0.65887871028068601</v>
      </c>
      <c r="E5" s="238">
        <v>30510.774869406367</v>
      </c>
      <c r="F5" s="238">
        <v>19649.665409805399</v>
      </c>
      <c r="G5" s="239">
        <v>0.6440238077830146</v>
      </c>
      <c r="H5" s="246">
        <v>22972.619208087257</v>
      </c>
      <c r="I5" s="238">
        <v>13824.670630637152</v>
      </c>
      <c r="J5" s="247">
        <v>0.60178904744872674</v>
      </c>
      <c r="K5" s="246">
        <v>45896.000899727645</v>
      </c>
      <c r="L5" s="238">
        <v>30979.309639109277</v>
      </c>
      <c r="M5" s="247">
        <v>0.67498930259287826</v>
      </c>
      <c r="N5" s="238">
        <v>152250.57941359191</v>
      </c>
      <c r="O5" s="238">
        <v>99289.343492000015</v>
      </c>
      <c r="P5" s="239">
        <v>0.65214427343674286</v>
      </c>
      <c r="Q5" s="151"/>
      <c r="S5" s="150"/>
    </row>
    <row r="6" spans="1:19" x14ac:dyDescent="0.2">
      <c r="A6" s="187" t="s">
        <v>41</v>
      </c>
      <c r="B6" s="184">
        <v>5355.0190602000002</v>
      </c>
      <c r="C6" s="186">
        <v>3257.0897912</v>
      </c>
      <c r="D6" s="248">
        <v>0.60823122281816</v>
      </c>
      <c r="E6" s="186">
        <v>4458.9730230000014</v>
      </c>
      <c r="F6" s="186">
        <v>3017.6779000000001</v>
      </c>
      <c r="G6" s="240">
        <v>0.67676522922080917</v>
      </c>
      <c r="H6" s="184">
        <v>4038.5551039999982</v>
      </c>
      <c r="I6" s="186">
        <v>2670.5815539999999</v>
      </c>
      <c r="J6" s="248">
        <v>0.6612715402483712</v>
      </c>
      <c r="K6" s="184">
        <v>5451.6175959999973</v>
      </c>
      <c r="L6" s="186">
        <v>3835.3350209999999</v>
      </c>
      <c r="M6" s="248">
        <v>0.70352238642235132</v>
      </c>
      <c r="N6" s="201">
        <v>19304.164783199998</v>
      </c>
      <c r="O6" s="201">
        <v>12780.684266200002</v>
      </c>
      <c r="P6" s="241">
        <v>0.66206875095278706</v>
      </c>
      <c r="Q6" s="151"/>
      <c r="R6" s="141"/>
      <c r="S6" s="141"/>
    </row>
    <row r="7" spans="1:19" x14ac:dyDescent="0.2">
      <c r="A7" s="187" t="s">
        <v>40</v>
      </c>
      <c r="B7" s="249">
        <v>626.71821099999988</v>
      </c>
      <c r="C7" s="242">
        <v>608.58451239999999</v>
      </c>
      <c r="D7" s="248">
        <v>0.97106562681326025</v>
      </c>
      <c r="E7" s="242">
        <v>448.73107799999974</v>
      </c>
      <c r="F7" s="243">
        <v>430.74504500000006</v>
      </c>
      <c r="G7" s="240">
        <v>0.95991801352345896</v>
      </c>
      <c r="H7" s="249">
        <v>375.41548699999947</v>
      </c>
      <c r="I7" s="242">
        <v>355.37773860000004</v>
      </c>
      <c r="J7" s="248">
        <v>0.94662514175927037</v>
      </c>
      <c r="K7" s="249">
        <v>599.69427700000028</v>
      </c>
      <c r="L7" s="242">
        <v>577.28143800000021</v>
      </c>
      <c r="M7" s="248">
        <v>0.96262622496229011</v>
      </c>
      <c r="N7" s="201">
        <v>2050.5590529999995</v>
      </c>
      <c r="O7" s="244">
        <v>1971.9887340000002</v>
      </c>
      <c r="P7" s="241">
        <v>0.96168346437765362</v>
      </c>
      <c r="Q7" s="151"/>
      <c r="R7" s="141"/>
      <c r="S7" s="141"/>
    </row>
    <row r="8" spans="1:19" x14ac:dyDescent="0.2">
      <c r="A8" s="187" t="s">
        <v>39</v>
      </c>
      <c r="B8" s="249">
        <v>5866.1101929999995</v>
      </c>
      <c r="C8" s="242">
        <v>4579.9768860000004</v>
      </c>
      <c r="D8" s="248">
        <v>0.78075193532253528</v>
      </c>
      <c r="E8" s="242">
        <v>2240.7058300000003</v>
      </c>
      <c r="F8" s="243">
        <v>1761.7454299999999</v>
      </c>
      <c r="G8" s="240">
        <v>0.78624574739469466</v>
      </c>
      <c r="H8" s="249">
        <v>1453.3352360000001</v>
      </c>
      <c r="I8" s="242">
        <v>1071.0992100000001</v>
      </c>
      <c r="J8" s="248">
        <v>0.73699390441256729</v>
      </c>
      <c r="K8" s="249">
        <v>4231.7181119999996</v>
      </c>
      <c r="L8" s="242">
        <v>3692.8533929999999</v>
      </c>
      <c r="M8" s="248">
        <v>0.87266053533388099</v>
      </c>
      <c r="N8" s="201">
        <v>13791.869371000001</v>
      </c>
      <c r="O8" s="244">
        <v>11105.674919000001</v>
      </c>
      <c r="P8" s="241">
        <v>0.80523347635178244</v>
      </c>
      <c r="Q8" s="151"/>
      <c r="R8" s="141"/>
      <c r="S8" s="141"/>
    </row>
    <row r="9" spans="1:19" x14ac:dyDescent="0.2">
      <c r="A9" s="187" t="s">
        <v>64</v>
      </c>
      <c r="B9" s="249">
        <v>3.6605279999999998</v>
      </c>
      <c r="C9" s="242">
        <v>0</v>
      </c>
      <c r="D9" s="248">
        <v>0</v>
      </c>
      <c r="E9" s="242">
        <v>4.3233240000000004</v>
      </c>
      <c r="F9" s="243">
        <v>0</v>
      </c>
      <c r="G9" s="240">
        <v>0</v>
      </c>
      <c r="H9" s="249">
        <v>4.811548000000001</v>
      </c>
      <c r="I9" s="242">
        <v>0</v>
      </c>
      <c r="J9" s="248">
        <v>0</v>
      </c>
      <c r="K9" s="249">
        <v>4.7474290000000003</v>
      </c>
      <c r="L9" s="242">
        <v>0</v>
      </c>
      <c r="M9" s="248">
        <v>0</v>
      </c>
      <c r="N9" s="201">
        <v>17.542829000000001</v>
      </c>
      <c r="O9" s="244">
        <v>0</v>
      </c>
      <c r="P9" s="241">
        <v>0</v>
      </c>
      <c r="Q9" s="151"/>
      <c r="R9" s="141"/>
      <c r="S9" s="141"/>
    </row>
    <row r="10" spans="1:19" x14ac:dyDescent="0.2">
      <c r="A10" s="187" t="s">
        <v>65</v>
      </c>
      <c r="B10" s="249">
        <v>34.275958999999993</v>
      </c>
      <c r="C10" s="242">
        <v>0</v>
      </c>
      <c r="D10" s="248">
        <v>0</v>
      </c>
      <c r="E10" s="242">
        <v>15.2646</v>
      </c>
      <c r="F10" s="243">
        <v>0</v>
      </c>
      <c r="G10" s="240">
        <v>0</v>
      </c>
      <c r="H10" s="249">
        <v>10.111222499999998</v>
      </c>
      <c r="I10" s="242">
        <v>0</v>
      </c>
      <c r="J10" s="248">
        <v>0</v>
      </c>
      <c r="K10" s="249">
        <v>28.693539999999999</v>
      </c>
      <c r="L10" s="242">
        <v>0</v>
      </c>
      <c r="M10" s="248">
        <v>0</v>
      </c>
      <c r="N10" s="201">
        <v>88.345321499999983</v>
      </c>
      <c r="O10" s="244">
        <v>0</v>
      </c>
      <c r="P10" s="241">
        <v>0</v>
      </c>
      <c r="Q10" s="151"/>
      <c r="R10" s="141"/>
      <c r="S10" s="141"/>
    </row>
    <row r="11" spans="1:19" x14ac:dyDescent="0.2">
      <c r="A11" s="187" t="s">
        <v>66</v>
      </c>
      <c r="B11" s="249">
        <v>5.4274000000000003E-2</v>
      </c>
      <c r="C11" s="242">
        <v>0</v>
      </c>
      <c r="D11" s="248">
        <v>0</v>
      </c>
      <c r="E11" s="242">
        <v>0.18231299999999998</v>
      </c>
      <c r="F11" s="243">
        <v>0</v>
      </c>
      <c r="G11" s="240">
        <v>0</v>
      </c>
      <c r="H11" s="249">
        <v>0.17930399999999999</v>
      </c>
      <c r="I11" s="242">
        <v>0</v>
      </c>
      <c r="J11" s="248">
        <v>0</v>
      </c>
      <c r="K11" s="249">
        <v>4.9977999999999995E-2</v>
      </c>
      <c r="L11" s="242">
        <v>0</v>
      </c>
      <c r="M11" s="248">
        <v>0</v>
      </c>
      <c r="N11" s="201">
        <v>0.46586899999999998</v>
      </c>
      <c r="O11" s="244">
        <v>0</v>
      </c>
      <c r="P11" s="241">
        <v>0</v>
      </c>
      <c r="Q11" s="151"/>
      <c r="R11" s="141"/>
      <c r="S11" s="141"/>
    </row>
    <row r="12" spans="1:19" x14ac:dyDescent="0.2">
      <c r="A12" s="187" t="s">
        <v>38</v>
      </c>
      <c r="B12" s="249">
        <v>24125.917604999995</v>
      </c>
      <c r="C12" s="242">
        <v>20554.792153999999</v>
      </c>
      <c r="D12" s="248">
        <v>0.85197970458707462</v>
      </c>
      <c r="E12" s="242">
        <v>12658.138853</v>
      </c>
      <c r="F12" s="243">
        <v>10633.054020000001</v>
      </c>
      <c r="G12" s="240">
        <v>0.84001717341565973</v>
      </c>
      <c r="H12" s="249">
        <v>8183.0914160000002</v>
      </c>
      <c r="I12" s="242">
        <v>6487.9126779999988</v>
      </c>
      <c r="J12" s="248">
        <v>0.79284372472174747</v>
      </c>
      <c r="K12" s="249">
        <v>20186.156192999995</v>
      </c>
      <c r="L12" s="242">
        <v>16850.411672000002</v>
      </c>
      <c r="M12" s="248">
        <v>0.83475088129176678</v>
      </c>
      <c r="N12" s="201">
        <v>65153.30406699999</v>
      </c>
      <c r="O12" s="244">
        <v>54526.170524000001</v>
      </c>
      <c r="P12" s="241">
        <v>0.83689033587503647</v>
      </c>
      <c r="Q12" s="151"/>
      <c r="R12" s="141"/>
      <c r="S12" s="141"/>
    </row>
    <row r="13" spans="1:19" x14ac:dyDescent="0.2">
      <c r="A13" s="187" t="s">
        <v>77</v>
      </c>
      <c r="B13" s="249">
        <v>371.31</v>
      </c>
      <c r="C13" s="242">
        <v>0</v>
      </c>
      <c r="D13" s="248">
        <v>0</v>
      </c>
      <c r="E13" s="242">
        <v>150.63499999999999</v>
      </c>
      <c r="F13" s="243">
        <v>0</v>
      </c>
      <c r="G13" s="240">
        <v>0</v>
      </c>
      <c r="H13" s="249">
        <v>69.099000000000004</v>
      </c>
      <c r="I13" s="242">
        <v>0</v>
      </c>
      <c r="J13" s="248">
        <v>0</v>
      </c>
      <c r="K13" s="249">
        <v>261.839</v>
      </c>
      <c r="L13" s="242">
        <v>0</v>
      </c>
      <c r="M13" s="248">
        <v>0</v>
      </c>
      <c r="N13" s="201">
        <v>852.88300000000004</v>
      </c>
      <c r="O13" s="244">
        <v>0</v>
      </c>
      <c r="P13" s="241">
        <v>0</v>
      </c>
      <c r="Q13" s="151"/>
      <c r="R13" s="141"/>
      <c r="S13" s="141"/>
    </row>
    <row r="14" spans="1:19" x14ac:dyDescent="0.2">
      <c r="A14" s="187" t="s">
        <v>37</v>
      </c>
      <c r="B14" s="249">
        <v>0.13250999999999999</v>
      </c>
      <c r="C14" s="242">
        <v>0</v>
      </c>
      <c r="D14" s="248">
        <v>0</v>
      </c>
      <c r="E14" s="242">
        <v>4.1739000000000005E-2</v>
      </c>
      <c r="F14" s="243">
        <v>0</v>
      </c>
      <c r="G14" s="240">
        <v>0</v>
      </c>
      <c r="H14" s="249">
        <v>2.2200000000000002E-3</v>
      </c>
      <c r="I14" s="242">
        <v>0</v>
      </c>
      <c r="J14" s="248">
        <v>0</v>
      </c>
      <c r="K14" s="249">
        <v>6.1539999999999997E-2</v>
      </c>
      <c r="L14" s="242">
        <v>0</v>
      </c>
      <c r="M14" s="248">
        <v>0</v>
      </c>
      <c r="N14" s="201">
        <v>0.23800899999999997</v>
      </c>
      <c r="O14" s="244">
        <v>0</v>
      </c>
      <c r="P14" s="241">
        <v>0</v>
      </c>
      <c r="Q14" s="151"/>
      <c r="R14" s="141"/>
      <c r="S14" s="141"/>
    </row>
    <row r="15" spans="1:19" x14ac:dyDescent="0.2">
      <c r="A15" s="187" t="s">
        <v>36</v>
      </c>
      <c r="B15" s="249">
        <v>1884.3742940000002</v>
      </c>
      <c r="C15" s="242">
        <v>199.58506</v>
      </c>
      <c r="D15" s="248">
        <v>0.10591582608375361</v>
      </c>
      <c r="E15" s="242">
        <v>1934.557971</v>
      </c>
      <c r="F15" s="243">
        <v>176.28258199999999</v>
      </c>
      <c r="G15" s="240">
        <v>9.1122925568819776E-2</v>
      </c>
      <c r="H15" s="249">
        <v>1913.6498230000002</v>
      </c>
      <c r="I15" s="242">
        <v>147.97635199999999</v>
      </c>
      <c r="J15" s="248">
        <v>7.7326765963910624E-2</v>
      </c>
      <c r="K15" s="249">
        <v>1822.9657100000002</v>
      </c>
      <c r="L15" s="242">
        <v>173.859238</v>
      </c>
      <c r="M15" s="248">
        <v>9.5371644703070135E-2</v>
      </c>
      <c r="N15" s="201">
        <v>7555.5477980000014</v>
      </c>
      <c r="O15" s="244">
        <v>697.70323199999996</v>
      </c>
      <c r="P15" s="241">
        <v>9.2343169635520819E-2</v>
      </c>
      <c r="Q15" s="151"/>
      <c r="R15" s="141"/>
      <c r="S15" s="141"/>
    </row>
    <row r="16" spans="1:19" x14ac:dyDescent="0.2">
      <c r="A16" s="187" t="s">
        <v>35</v>
      </c>
      <c r="B16" s="249">
        <v>187.82756799999999</v>
      </c>
      <c r="C16" s="242">
        <v>55.155070999999992</v>
      </c>
      <c r="D16" s="248">
        <v>0.29364736810093817</v>
      </c>
      <c r="E16" s="242">
        <v>105.63128000000002</v>
      </c>
      <c r="F16" s="243">
        <v>73.172199000000006</v>
      </c>
      <c r="G16" s="240">
        <v>0.6927133610422973</v>
      </c>
      <c r="H16" s="249">
        <v>6.4757280000000002</v>
      </c>
      <c r="I16" s="242">
        <v>0.72726000000000002</v>
      </c>
      <c r="J16" s="248">
        <v>0.11230551993536479</v>
      </c>
      <c r="K16" s="249">
        <v>156.34973900000003</v>
      </c>
      <c r="L16" s="242">
        <v>98.920593999999994</v>
      </c>
      <c r="M16" s="248">
        <v>0.63268793816150837</v>
      </c>
      <c r="N16" s="201">
        <v>456.28431499999999</v>
      </c>
      <c r="O16" s="244">
        <v>227.97512399999999</v>
      </c>
      <c r="P16" s="241">
        <v>0.49963392671080531</v>
      </c>
      <c r="Q16" s="151"/>
      <c r="R16" s="141"/>
      <c r="S16" s="141"/>
    </row>
    <row r="17" spans="1:19" x14ac:dyDescent="0.2">
      <c r="A17" s="187" t="s">
        <v>34</v>
      </c>
      <c r="B17" s="249">
        <v>894.0583049999999</v>
      </c>
      <c r="C17" s="242">
        <v>485.67324600000006</v>
      </c>
      <c r="D17" s="248">
        <v>0.54322323643087245</v>
      </c>
      <c r="E17" s="242">
        <v>785.95373898339722</v>
      </c>
      <c r="F17" s="243">
        <v>451.56510500000002</v>
      </c>
      <c r="G17" s="240">
        <v>0.57454412722062143</v>
      </c>
      <c r="H17" s="249">
        <v>669.30345472861541</v>
      </c>
      <c r="I17" s="242">
        <v>524.98757000000012</v>
      </c>
      <c r="J17" s="248">
        <v>0.78437899325182547</v>
      </c>
      <c r="K17" s="249">
        <v>844.99910516773718</v>
      </c>
      <c r="L17" s="242">
        <v>561.68512800000008</v>
      </c>
      <c r="M17" s="248">
        <v>0.66471683172788965</v>
      </c>
      <c r="N17" s="201">
        <v>3194.3146038797495</v>
      </c>
      <c r="O17" s="244">
        <v>2023.9110490000003</v>
      </c>
      <c r="P17" s="241">
        <v>0.63359790752664091</v>
      </c>
      <c r="Q17" s="151"/>
      <c r="R17" s="141"/>
      <c r="S17" s="141"/>
    </row>
    <row r="18" spans="1:19" x14ac:dyDescent="0.2">
      <c r="A18" s="187" t="s">
        <v>33</v>
      </c>
      <c r="B18" s="249">
        <v>2619.4752099999996</v>
      </c>
      <c r="C18" s="242">
        <v>1234.1526839999999</v>
      </c>
      <c r="D18" s="248">
        <v>0.47114501381366386</v>
      </c>
      <c r="E18" s="242">
        <v>2436.9287380000019</v>
      </c>
      <c r="F18" s="243">
        <v>1073.583991</v>
      </c>
      <c r="G18" s="240">
        <v>0.44054796279397773</v>
      </c>
      <c r="H18" s="249">
        <v>2295.6388270000007</v>
      </c>
      <c r="I18" s="242">
        <v>996.65977299999997</v>
      </c>
      <c r="J18" s="248">
        <v>0.43415356164822339</v>
      </c>
      <c r="K18" s="249">
        <v>2408.2786019999999</v>
      </c>
      <c r="L18" s="242">
        <v>1146.895687</v>
      </c>
      <c r="M18" s="248">
        <v>0.47623048514716654</v>
      </c>
      <c r="N18" s="201">
        <v>9760.321377000002</v>
      </c>
      <c r="O18" s="244">
        <v>4451.2921349999997</v>
      </c>
      <c r="P18" s="241">
        <v>0.4560599967014794</v>
      </c>
      <c r="Q18" s="151"/>
      <c r="R18" s="141"/>
      <c r="S18" s="141"/>
    </row>
    <row r="19" spans="1:19" x14ac:dyDescent="0.2">
      <c r="A19" s="187" t="s">
        <v>3</v>
      </c>
      <c r="B19" s="249">
        <v>0</v>
      </c>
      <c r="C19" s="242">
        <v>0</v>
      </c>
      <c r="D19" s="248">
        <v>0</v>
      </c>
      <c r="E19" s="242">
        <v>0</v>
      </c>
      <c r="F19" s="243">
        <v>0</v>
      </c>
      <c r="G19" s="240">
        <v>0</v>
      </c>
      <c r="H19" s="249">
        <v>0</v>
      </c>
      <c r="I19" s="242">
        <v>0</v>
      </c>
      <c r="J19" s="248">
        <v>0</v>
      </c>
      <c r="K19" s="249">
        <v>0</v>
      </c>
      <c r="L19" s="242">
        <v>0</v>
      </c>
      <c r="M19" s="248">
        <v>0</v>
      </c>
      <c r="N19" s="201">
        <v>0</v>
      </c>
      <c r="O19" s="244">
        <v>0</v>
      </c>
      <c r="P19" s="241">
        <v>0</v>
      </c>
      <c r="Q19" s="151"/>
      <c r="R19" s="141"/>
      <c r="S19" s="141"/>
    </row>
    <row r="20" spans="1:19" x14ac:dyDescent="0.2">
      <c r="A20" s="187" t="s">
        <v>32</v>
      </c>
      <c r="B20" s="249">
        <v>20.535887000000006</v>
      </c>
      <c r="C20" s="242">
        <v>4.7437170000000002</v>
      </c>
      <c r="D20" s="248">
        <v>0.23099645026289825</v>
      </c>
      <c r="E20" s="242">
        <v>53.099435000000057</v>
      </c>
      <c r="F20" s="243">
        <v>7.3769109999999998</v>
      </c>
      <c r="G20" s="240">
        <v>0.13892635580774054</v>
      </c>
      <c r="H20" s="249">
        <v>37.723423000000025</v>
      </c>
      <c r="I20" s="242">
        <v>9.2053219999999989</v>
      </c>
      <c r="J20" s="248">
        <v>0.24402138692451086</v>
      </c>
      <c r="K20" s="249">
        <v>31.656920999999997</v>
      </c>
      <c r="L20" s="242">
        <v>3.0859499999999995</v>
      </c>
      <c r="M20" s="248">
        <v>9.7481053195287048E-2</v>
      </c>
      <c r="N20" s="201">
        <v>143.01566600000007</v>
      </c>
      <c r="O20" s="244">
        <v>24.411899999999999</v>
      </c>
      <c r="P20" s="241">
        <v>0.17069388747943171</v>
      </c>
      <c r="Q20" s="151"/>
      <c r="R20" s="141"/>
      <c r="S20" s="141"/>
    </row>
    <row r="21" spans="1:19" x14ac:dyDescent="0.2">
      <c r="A21" s="187" t="s">
        <v>31</v>
      </c>
      <c r="B21" s="184">
        <v>10881.714832170657</v>
      </c>
      <c r="C21" s="186">
        <v>3855.9446908481668</v>
      </c>
      <c r="D21" s="248">
        <v>0.35435083075770996</v>
      </c>
      <c r="E21" s="184">
        <v>5217.607946422967</v>
      </c>
      <c r="F21" s="186">
        <v>2024.4622268053988</v>
      </c>
      <c r="G21" s="248">
        <v>0.38800581561389802</v>
      </c>
      <c r="H21" s="184">
        <v>3915.2274148586398</v>
      </c>
      <c r="I21" s="186">
        <v>1560.1431730371576</v>
      </c>
      <c r="J21" s="248">
        <v>0.39848085633960217</v>
      </c>
      <c r="K21" s="184">
        <v>9867.1731575599151</v>
      </c>
      <c r="L21" s="186">
        <v>4038.9815181092727</v>
      </c>
      <c r="M21" s="248">
        <v>0.40933522231894076</v>
      </c>
      <c r="N21" s="201">
        <v>29881.723351012181</v>
      </c>
      <c r="O21" s="201">
        <v>11479.531608799996</v>
      </c>
      <c r="P21" s="241">
        <v>0.38416564780930385</v>
      </c>
      <c r="Q21" s="151"/>
      <c r="R21" s="141"/>
      <c r="S21" s="141"/>
    </row>
    <row r="22" spans="1:19" s="93" customFormat="1" ht="11.25" x14ac:dyDescent="0.2">
      <c r="A22" s="87"/>
      <c r="B22" s="5"/>
      <c r="C22" s="5"/>
      <c r="D22" s="5"/>
      <c r="E22" s="5"/>
      <c r="F22" s="5"/>
      <c r="G22" s="5"/>
      <c r="H22" s="5"/>
      <c r="I22" s="5"/>
      <c r="P22" s="4" t="s">
        <v>79</v>
      </c>
    </row>
    <row r="23" spans="1:19" x14ac:dyDescent="0.2">
      <c r="A23" s="139"/>
      <c r="B23" s="28"/>
      <c r="C23" s="8"/>
      <c r="D23" s="8"/>
      <c r="E23" s="8"/>
      <c r="F23" s="8"/>
      <c r="G23" s="8"/>
      <c r="H23" s="8"/>
      <c r="I23" s="8"/>
      <c r="S23" s="154"/>
    </row>
    <row r="24" spans="1:19" x14ac:dyDescent="0.2">
      <c r="A24" s="139"/>
      <c r="B24" s="28"/>
    </row>
    <row r="25" spans="1:19" x14ac:dyDescent="0.2">
      <c r="A25" s="139"/>
      <c r="B25" s="28"/>
      <c r="C25" s="94"/>
      <c r="D25" s="94"/>
      <c r="E25" s="94"/>
      <c r="F25" s="94"/>
      <c r="G25" s="94"/>
      <c r="H25" s="94"/>
      <c r="I25" s="94"/>
      <c r="J25" s="94"/>
    </row>
    <row r="26" spans="1:19" x14ac:dyDescent="0.2">
      <c r="A26" s="139"/>
      <c r="B26" s="28"/>
      <c r="C26" s="94"/>
      <c r="D26" s="94"/>
      <c r="E26" s="94"/>
      <c r="F26" s="94"/>
      <c r="G26" s="94"/>
      <c r="H26" s="94"/>
      <c r="I26" s="94"/>
      <c r="J26" s="94"/>
    </row>
    <row r="27" spans="1:19" x14ac:dyDescent="0.2">
      <c r="A27" s="139"/>
      <c r="B27" s="28"/>
    </row>
    <row r="28" spans="1:19" x14ac:dyDescent="0.2">
      <c r="A28" s="139"/>
      <c r="B28" s="28"/>
    </row>
    <row r="29" spans="1:19" x14ac:dyDescent="0.2">
      <c r="A29" s="139"/>
      <c r="B29" s="28"/>
    </row>
    <row r="30" spans="1:19" x14ac:dyDescent="0.2">
      <c r="A30" s="139"/>
      <c r="B30" s="28"/>
    </row>
    <row r="31" spans="1:19" x14ac:dyDescent="0.2">
      <c r="A31" s="139"/>
      <c r="B31" s="28"/>
    </row>
    <row r="32" spans="1:19" x14ac:dyDescent="0.2">
      <c r="A32" s="139"/>
      <c r="B32" s="28"/>
    </row>
    <row r="33" spans="1:2" x14ac:dyDescent="0.2">
      <c r="A33" s="139"/>
      <c r="B33" s="28"/>
    </row>
    <row r="34" spans="1:2" x14ac:dyDescent="0.2">
      <c r="A34" s="139"/>
      <c r="B34" s="28"/>
    </row>
    <row r="35" spans="1:2" x14ac:dyDescent="0.2">
      <c r="A35" s="139"/>
      <c r="B35" s="28"/>
    </row>
    <row r="36" spans="1:2" x14ac:dyDescent="0.2">
      <c r="A36" s="139"/>
      <c r="B36" s="28"/>
    </row>
    <row r="37" spans="1:2" x14ac:dyDescent="0.2">
      <c r="A37" s="139"/>
      <c r="B37" s="28"/>
    </row>
    <row r="38" spans="1:2" x14ac:dyDescent="0.2">
      <c r="A38" s="139"/>
      <c r="B38" s="28"/>
    </row>
  </sheetData>
  <mergeCells count="6">
    <mergeCell ref="N3:P3"/>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S26"/>
  <sheetViews>
    <sheetView showGridLines="0" zoomScaleNormal="100" zoomScaleSheetLayoutView="100" workbookViewId="0"/>
  </sheetViews>
  <sheetFormatPr defaultRowHeight="12" x14ac:dyDescent="0.2"/>
  <cols>
    <col min="1" max="1" width="29.7109375" style="82" customWidth="1"/>
    <col min="2" max="6" width="10.7109375" style="82" customWidth="1"/>
    <col min="7" max="7" width="11.42578125" style="82" bestFit="1" customWidth="1"/>
    <col min="8" max="10" width="9.140625" style="82"/>
    <col min="11" max="11" width="9.140625" style="82" customWidth="1"/>
    <col min="12" max="12" width="12.7109375" style="82" customWidth="1"/>
    <col min="13" max="16384" width="9.140625" style="82"/>
  </cols>
  <sheetData>
    <row r="1" spans="1:12" s="154" customFormat="1" ht="18.75" x14ac:dyDescent="0.3">
      <c r="A1" s="155" t="s">
        <v>287</v>
      </c>
      <c r="L1" s="274" t="str">
        <f>'3'!N1</f>
        <v>2019</v>
      </c>
    </row>
    <row r="2" spans="1:12" s="92" customFormat="1" ht="18.75" x14ac:dyDescent="0.3">
      <c r="A2" s="182" t="s">
        <v>265</v>
      </c>
      <c r="B2" s="235"/>
      <c r="C2" s="235"/>
      <c r="D2" s="235"/>
      <c r="E2" s="235"/>
    </row>
    <row r="3" spans="1:12" ht="6" customHeight="1" x14ac:dyDescent="0.2">
      <c r="A3" s="8"/>
      <c r="B3" s="8"/>
      <c r="C3" s="8"/>
      <c r="D3" s="8"/>
      <c r="E3" s="8"/>
    </row>
    <row r="4" spans="1:12" s="90" customFormat="1" x14ac:dyDescent="0.2">
      <c r="A4" s="250"/>
      <c r="B4" s="188" t="s">
        <v>45</v>
      </c>
      <c r="C4" s="188" t="s">
        <v>46</v>
      </c>
      <c r="D4" s="188" t="s">
        <v>47</v>
      </c>
      <c r="E4" s="188" t="s">
        <v>48</v>
      </c>
      <c r="F4" s="188" t="s">
        <v>7</v>
      </c>
    </row>
    <row r="5" spans="1:12" s="90" customFormat="1" x14ac:dyDescent="0.2">
      <c r="A5" s="251" t="s">
        <v>190</v>
      </c>
      <c r="B5" s="252">
        <v>59488.960212192658</v>
      </c>
      <c r="C5" s="252">
        <v>33644.328585982534</v>
      </c>
      <c r="D5" s="252">
        <v>26174.235838832737</v>
      </c>
      <c r="E5" s="252">
        <v>50850.496212854559</v>
      </c>
      <c r="F5" s="203">
        <v>170158.02084986249</v>
      </c>
      <c r="H5" s="169">
        <v>2017</v>
      </c>
    </row>
    <row r="6" spans="1:12" s="90" customFormat="1" x14ac:dyDescent="0.2">
      <c r="A6" s="253" t="s">
        <v>191</v>
      </c>
      <c r="B6" s="254">
        <v>59760.732559635304</v>
      </c>
      <c r="C6" s="254">
        <v>28691.951380999999</v>
      </c>
      <c r="D6" s="254">
        <v>24455.017216056858</v>
      </c>
      <c r="E6" s="254">
        <v>50025.228263199999</v>
      </c>
      <c r="F6" s="209">
        <f>SUM(B6:E6)</f>
        <v>162932.92941989214</v>
      </c>
      <c r="H6" s="169">
        <f>+H5+1</f>
        <v>2018</v>
      </c>
    </row>
    <row r="7" spans="1:12" s="90" customFormat="1" x14ac:dyDescent="0.2">
      <c r="A7" s="253" t="s">
        <v>209</v>
      </c>
      <c r="B7" s="254">
        <v>55738.276442370661</v>
      </c>
      <c r="C7" s="254">
        <v>32691.522058406365</v>
      </c>
      <c r="D7" s="254">
        <v>24933.225696087269</v>
      </c>
      <c r="E7" s="254">
        <v>48288.491757727665</v>
      </c>
      <c r="F7" s="209">
        <f>SUM(B7:E7)</f>
        <v>161651.51595459195</v>
      </c>
      <c r="H7" s="169">
        <f>+H6+1</f>
        <v>2019</v>
      </c>
    </row>
    <row r="8" spans="1:12" s="90" customFormat="1" x14ac:dyDescent="0.2">
      <c r="A8" s="251" t="s">
        <v>189</v>
      </c>
      <c r="B8" s="203">
        <f>+B7-B6</f>
        <v>-4022.4561172646427</v>
      </c>
      <c r="C8" s="203">
        <f t="shared" ref="C8:F8" si="0">+C7-C6</f>
        <v>3999.5706774063656</v>
      </c>
      <c r="D8" s="203">
        <f t="shared" si="0"/>
        <v>478.20848003041101</v>
      </c>
      <c r="E8" s="203">
        <f t="shared" si="0"/>
        <v>-1736.7365054723341</v>
      </c>
      <c r="F8" s="203">
        <f t="shared" si="0"/>
        <v>-1281.4134653001965</v>
      </c>
    </row>
    <row r="9" spans="1:12" s="90" customFormat="1" x14ac:dyDescent="0.2">
      <c r="A9" s="255" t="s">
        <v>189</v>
      </c>
      <c r="B9" s="256">
        <f>+(B7-B6)/B6</f>
        <v>-6.7309350889409342E-2</v>
      </c>
      <c r="C9" s="256">
        <f t="shared" ref="C9:F9" si="1">+(C7-C6)/C6</f>
        <v>0.1393969557628244</v>
      </c>
      <c r="D9" s="256">
        <f t="shared" si="1"/>
        <v>1.9554616371990338E-2</v>
      </c>
      <c r="E9" s="256">
        <f t="shared" si="1"/>
        <v>-3.4717213009699099E-2</v>
      </c>
      <c r="F9" s="256">
        <f t="shared" si="1"/>
        <v>-7.864668424378992E-3</v>
      </c>
    </row>
    <row r="10" spans="1:12" s="90" customFormat="1" x14ac:dyDescent="0.2">
      <c r="A10" s="251" t="s">
        <v>193</v>
      </c>
      <c r="B10" s="252">
        <v>37515.380295892712</v>
      </c>
      <c r="C10" s="252">
        <v>16107.107529967652</v>
      </c>
      <c r="D10" s="252">
        <v>10897.979106398205</v>
      </c>
      <c r="E10" s="252">
        <v>29815.344053627974</v>
      </c>
      <c r="F10" s="203">
        <v>94335.81098588655</v>
      </c>
    </row>
    <row r="11" spans="1:12" s="90" customFormat="1" x14ac:dyDescent="0.2">
      <c r="A11" s="253" t="s">
        <v>194</v>
      </c>
      <c r="B11" s="254">
        <v>38066.415746806328</v>
      </c>
      <c r="C11" s="254">
        <v>12383.216464000003</v>
      </c>
      <c r="D11" s="254">
        <v>9710.8104489196248</v>
      </c>
      <c r="E11" s="254">
        <v>28901.762231721135</v>
      </c>
      <c r="F11" s="209">
        <f>SUM(B11:E11)</f>
        <v>89062.204891447094</v>
      </c>
    </row>
    <row r="12" spans="1:12" s="90" customFormat="1" x14ac:dyDescent="0.2">
      <c r="A12" s="253" t="s">
        <v>210</v>
      </c>
      <c r="B12" s="254">
        <v>34335.509213444333</v>
      </c>
      <c r="C12" s="254">
        <v>15752.549517958016</v>
      </c>
      <c r="D12" s="254">
        <v>10011.144466085221</v>
      </c>
      <c r="E12" s="254">
        <v>27444.289035825866</v>
      </c>
      <c r="F12" s="209">
        <f>SUM(B12:E12)</f>
        <v>87543.492233313445</v>
      </c>
    </row>
    <row r="13" spans="1:12" s="90" customFormat="1" x14ac:dyDescent="0.2">
      <c r="A13" s="251" t="s">
        <v>192</v>
      </c>
      <c r="B13" s="203">
        <f>+B12-B11</f>
        <v>-3730.9065333619947</v>
      </c>
      <c r="C13" s="203">
        <f t="shared" ref="C13:F13" si="2">+C12-C11</f>
        <v>3369.3330539580129</v>
      </c>
      <c r="D13" s="203">
        <f t="shared" si="2"/>
        <v>300.33401716559638</v>
      </c>
      <c r="E13" s="203">
        <f t="shared" si="2"/>
        <v>-1457.4731958952689</v>
      </c>
      <c r="F13" s="203">
        <f t="shared" si="2"/>
        <v>-1518.7126581336488</v>
      </c>
    </row>
    <row r="14" spans="1:12" s="90" customFormat="1" x14ac:dyDescent="0.2">
      <c r="A14" s="255" t="s">
        <v>192</v>
      </c>
      <c r="B14" s="256">
        <f>+(B12-B11)/B11</f>
        <v>-9.8010449898346633E-2</v>
      </c>
      <c r="C14" s="256">
        <f t="shared" ref="C14:F14" si="3">+(C12-C11)/C11</f>
        <v>0.27208868259334762</v>
      </c>
      <c r="D14" s="256">
        <f t="shared" si="3"/>
        <v>3.0927801417337933E-2</v>
      </c>
      <c r="E14" s="256">
        <f t="shared" si="3"/>
        <v>-5.0428523500052148E-2</v>
      </c>
      <c r="F14" s="256">
        <f t="shared" si="3"/>
        <v>-1.705226880453636E-2</v>
      </c>
    </row>
    <row r="16" spans="1:12" x14ac:dyDescent="0.2">
      <c r="B16" s="168"/>
      <c r="C16" s="168"/>
      <c r="D16" s="168"/>
      <c r="E16" s="168"/>
      <c r="F16" s="168"/>
    </row>
    <row r="24" spans="16:19" x14ac:dyDescent="0.2">
      <c r="P24" s="95"/>
      <c r="Q24" s="95"/>
      <c r="R24" s="95"/>
      <c r="S24" s="95"/>
    </row>
    <row r="25" spans="16:19" x14ac:dyDescent="0.2">
      <c r="Q25" s="150"/>
      <c r="R25" s="150"/>
      <c r="S25" s="150"/>
    </row>
    <row r="26" spans="16:19" x14ac:dyDescent="0.2">
      <c r="Q26" s="150"/>
      <c r="R26" s="150"/>
      <c r="S26" s="150"/>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N34"/>
  <sheetViews>
    <sheetView showGridLines="0" zoomScaleNormal="100" workbookViewId="0"/>
  </sheetViews>
  <sheetFormatPr defaultRowHeight="12.75" x14ac:dyDescent="0.2"/>
  <cols>
    <col min="1" max="1" width="29" style="157" customWidth="1"/>
    <col min="2" max="14" width="8.85546875" style="157" customWidth="1"/>
    <col min="15" max="16384" width="9.140625" style="157"/>
  </cols>
  <sheetData>
    <row r="1" spans="1:14" ht="15.75" x14ac:dyDescent="0.25">
      <c r="A1" s="182" t="s">
        <v>266</v>
      </c>
      <c r="N1" s="274" t="str">
        <f>'3'!N1</f>
        <v>2019</v>
      </c>
    </row>
    <row r="2" spans="1:14" s="90" customFormat="1" ht="6" customHeight="1" x14ac:dyDescent="0.2"/>
    <row r="3" spans="1:14" s="90" customFormat="1" ht="12" x14ac:dyDescent="0.2">
      <c r="A3" s="250"/>
      <c r="B3" s="188" t="s">
        <v>8</v>
      </c>
      <c r="C3" s="188" t="s">
        <v>9</v>
      </c>
      <c r="D3" s="188" t="s">
        <v>10</v>
      </c>
      <c r="E3" s="188" t="s">
        <v>11</v>
      </c>
      <c r="F3" s="188" t="s">
        <v>12</v>
      </c>
      <c r="G3" s="188" t="s">
        <v>13</v>
      </c>
      <c r="H3" s="188" t="s">
        <v>14</v>
      </c>
      <c r="I3" s="188" t="s">
        <v>15</v>
      </c>
      <c r="J3" s="188" t="s">
        <v>16</v>
      </c>
      <c r="K3" s="188" t="s">
        <v>17</v>
      </c>
      <c r="L3" s="188" t="s">
        <v>18</v>
      </c>
      <c r="M3" s="188" t="s">
        <v>19</v>
      </c>
      <c r="N3" s="188" t="s">
        <v>7</v>
      </c>
    </row>
    <row r="4" spans="1:14" s="90" customFormat="1" ht="12" x14ac:dyDescent="0.2">
      <c r="A4" s="251" t="s">
        <v>190</v>
      </c>
      <c r="B4" s="252">
        <v>24788.310393373285</v>
      </c>
      <c r="C4" s="252">
        <v>18586.621589009519</v>
      </c>
      <c r="D4" s="252">
        <v>16114.028229809854</v>
      </c>
      <c r="E4" s="252">
        <v>14165.704311425608</v>
      </c>
      <c r="F4" s="203">
        <v>11027.10214143502</v>
      </c>
      <c r="G4" s="203">
        <v>8451.5221331219091</v>
      </c>
      <c r="H4" s="203">
        <v>7792.2814671303076</v>
      </c>
      <c r="I4" s="203">
        <v>8047.8060840730504</v>
      </c>
      <c r="J4" s="203">
        <v>10334.148287629379</v>
      </c>
      <c r="K4" s="203">
        <v>13439.8400786274</v>
      </c>
      <c r="L4" s="203">
        <v>17328.302735294419</v>
      </c>
      <c r="M4" s="203">
        <v>20082.353398932741</v>
      </c>
      <c r="N4" s="203">
        <f>SUM(B4:M4)</f>
        <v>170158.02084986249</v>
      </c>
    </row>
    <row r="5" spans="1:14" s="90" customFormat="1" ht="12" x14ac:dyDescent="0.2">
      <c r="A5" s="253" t="s">
        <v>191</v>
      </c>
      <c r="B5" s="254">
        <v>20205.678532418846</v>
      </c>
      <c r="C5" s="254">
        <v>19893.195886910842</v>
      </c>
      <c r="D5" s="254">
        <v>19661.85814030562</v>
      </c>
      <c r="E5" s="254">
        <v>11151.742550999999</v>
      </c>
      <c r="F5" s="254">
        <v>9169.3785859999989</v>
      </c>
      <c r="G5" s="254">
        <v>8370.8302440000007</v>
      </c>
      <c r="H5" s="254">
        <v>7963.7059086828503</v>
      </c>
      <c r="I5" s="254">
        <v>7785.5182982328561</v>
      </c>
      <c r="J5" s="254">
        <v>8705.7930091411508</v>
      </c>
      <c r="K5" s="254">
        <v>13135.881975999997</v>
      </c>
      <c r="L5" s="254">
        <v>16757.239725800006</v>
      </c>
      <c r="M5" s="254">
        <v>20132.106561399996</v>
      </c>
      <c r="N5" s="209">
        <f>SUM(B5:M5)</f>
        <v>162932.92941989217</v>
      </c>
    </row>
    <row r="6" spans="1:14" s="90" customFormat="1" ht="12" x14ac:dyDescent="0.2">
      <c r="A6" s="253" t="s">
        <v>209</v>
      </c>
      <c r="B6" s="254">
        <v>22033.90338338595</v>
      </c>
      <c r="C6" s="254">
        <v>17586.851785445389</v>
      </c>
      <c r="D6" s="254">
        <v>16117.52127353932</v>
      </c>
      <c r="E6" s="254">
        <v>12673.992378929666</v>
      </c>
      <c r="F6" s="254">
        <v>11924.189397778768</v>
      </c>
      <c r="G6" s="254">
        <v>8093.3402816979269</v>
      </c>
      <c r="H6" s="254">
        <v>7542.3717434554374</v>
      </c>
      <c r="I6" s="254">
        <v>7899.918807016682</v>
      </c>
      <c r="J6" s="254">
        <v>9490.9351456151489</v>
      </c>
      <c r="K6" s="254">
        <v>13216.439156532744</v>
      </c>
      <c r="L6" s="254">
        <v>16131.596024253282</v>
      </c>
      <c r="M6" s="254">
        <v>18940.456576941637</v>
      </c>
      <c r="N6" s="209">
        <f>SUM(B6:M6)</f>
        <v>161651.51595459197</v>
      </c>
    </row>
    <row r="7" spans="1:14" s="90" customFormat="1" ht="12" x14ac:dyDescent="0.2">
      <c r="A7" s="251" t="s">
        <v>189</v>
      </c>
      <c r="B7" s="203">
        <f>+B6-B5</f>
        <v>1828.2248509671044</v>
      </c>
      <c r="C7" s="203">
        <f t="shared" ref="C7:N7" si="0">+C6-C5</f>
        <v>-2306.3441014654527</v>
      </c>
      <c r="D7" s="203">
        <f t="shared" si="0"/>
        <v>-3544.3368667662999</v>
      </c>
      <c r="E7" s="203">
        <f t="shared" si="0"/>
        <v>1522.2498279296669</v>
      </c>
      <c r="F7" s="203">
        <f t="shared" si="0"/>
        <v>2754.8108117787688</v>
      </c>
      <c r="G7" s="203">
        <f t="shared" si="0"/>
        <v>-277.48996230207376</v>
      </c>
      <c r="H7" s="203">
        <f t="shared" si="0"/>
        <v>-421.334165227413</v>
      </c>
      <c r="I7" s="203">
        <f t="shared" si="0"/>
        <v>114.4005087838259</v>
      </c>
      <c r="J7" s="203">
        <f t="shared" si="0"/>
        <v>785.14213647399811</v>
      </c>
      <c r="K7" s="203">
        <f t="shared" si="0"/>
        <v>80.557180532747225</v>
      </c>
      <c r="L7" s="203">
        <f t="shared" si="0"/>
        <v>-625.64370154672361</v>
      </c>
      <c r="M7" s="203">
        <f t="shared" si="0"/>
        <v>-1191.6499844583595</v>
      </c>
      <c r="N7" s="203">
        <f t="shared" si="0"/>
        <v>-1281.4134653001965</v>
      </c>
    </row>
    <row r="8" spans="1:14" s="90" customFormat="1" ht="12" x14ac:dyDescent="0.2">
      <c r="A8" s="255" t="s">
        <v>189</v>
      </c>
      <c r="B8" s="256">
        <f>+(B6-B5)/B5</f>
        <v>9.0480745204068402E-2</v>
      </c>
      <c r="C8" s="256">
        <f t="shared" ref="C8:N8" si="1">+(C6-C5)/C5</f>
        <v>-0.1159363289124882</v>
      </c>
      <c r="D8" s="256">
        <f t="shared" si="1"/>
        <v>-0.18026459358389041</v>
      </c>
      <c r="E8" s="256">
        <f t="shared" si="1"/>
        <v>0.13650331515169023</v>
      </c>
      <c r="F8" s="256">
        <f t="shared" si="1"/>
        <v>0.3004359331378107</v>
      </c>
      <c r="G8" s="256">
        <f t="shared" si="1"/>
        <v>-3.3149634410633469E-2</v>
      </c>
      <c r="H8" s="256">
        <f t="shared" si="1"/>
        <v>-5.290679616483969E-2</v>
      </c>
      <c r="I8" s="256">
        <f t="shared" si="1"/>
        <v>1.4694013218078537E-2</v>
      </c>
      <c r="J8" s="256">
        <f t="shared" si="1"/>
        <v>9.0186170938086022E-2</v>
      </c>
      <c r="K8" s="256">
        <f t="shared" si="1"/>
        <v>6.1326053842391225E-3</v>
      </c>
      <c r="L8" s="256">
        <f t="shared" si="1"/>
        <v>-3.7335725440715735E-2</v>
      </c>
      <c r="M8" s="256">
        <f t="shared" si="1"/>
        <v>-5.9191519815574217E-2</v>
      </c>
      <c r="N8" s="256">
        <f t="shared" si="1"/>
        <v>-7.8646684243789903E-3</v>
      </c>
    </row>
    <row r="9" spans="1:14" s="90" customFormat="1" ht="12" x14ac:dyDescent="0.2">
      <c r="A9" s="251" t="s">
        <v>193</v>
      </c>
      <c r="B9" s="252">
        <v>16478.585341766986</v>
      </c>
      <c r="C9" s="252">
        <v>11654.297915777555</v>
      </c>
      <c r="D9" s="252">
        <v>9382.4970383481668</v>
      </c>
      <c r="E9" s="252">
        <v>7848.0876669973004</v>
      </c>
      <c r="F9" s="203">
        <v>5063.304654542354</v>
      </c>
      <c r="G9" s="203">
        <v>3195.7152084279996</v>
      </c>
      <c r="H9" s="203">
        <v>3008.9855368119997</v>
      </c>
      <c r="I9" s="203">
        <v>3098.8329124330003</v>
      </c>
      <c r="J9" s="203">
        <v>4790.1606571532038</v>
      </c>
      <c r="K9" s="203">
        <v>7070.3964402386573</v>
      </c>
      <c r="L9" s="203">
        <v>10313.596333714657</v>
      </c>
      <c r="M9" s="203">
        <v>12431.351279674658</v>
      </c>
      <c r="N9" s="203">
        <f>SUM(B9:M9)</f>
        <v>94335.81098588655</v>
      </c>
    </row>
    <row r="10" spans="1:14" s="90" customFormat="1" ht="12" x14ac:dyDescent="0.2">
      <c r="A10" s="253" t="s">
        <v>194</v>
      </c>
      <c r="B10" s="254">
        <v>12399.469117099547</v>
      </c>
      <c r="C10" s="254">
        <v>13089.190347299895</v>
      </c>
      <c r="D10" s="254">
        <v>12577.75628240689</v>
      </c>
      <c r="E10" s="254">
        <v>5469.9709170000006</v>
      </c>
      <c r="F10" s="254">
        <v>3745.643223</v>
      </c>
      <c r="G10" s="254">
        <v>3167.6023240000009</v>
      </c>
      <c r="H10" s="254">
        <v>3045.9114672031033</v>
      </c>
      <c r="I10" s="254">
        <v>3001.409038881693</v>
      </c>
      <c r="J10" s="254">
        <v>3663.4899428348285</v>
      </c>
      <c r="K10" s="254">
        <v>6799.0420395803776</v>
      </c>
      <c r="L10" s="254">
        <v>9836.4189610698304</v>
      </c>
      <c r="M10" s="254">
        <v>12266.301231070929</v>
      </c>
      <c r="N10" s="209">
        <f>SUM(B10:M10)</f>
        <v>89062.20489144708</v>
      </c>
    </row>
    <row r="11" spans="1:14" s="90" customFormat="1" ht="12" x14ac:dyDescent="0.2">
      <c r="A11" s="253" t="s">
        <v>210</v>
      </c>
      <c r="B11" s="254">
        <v>14025.466891588281</v>
      </c>
      <c r="C11" s="254">
        <v>10928.105871725391</v>
      </c>
      <c r="D11" s="254">
        <v>9381.9364501306627</v>
      </c>
      <c r="E11" s="254">
        <v>6649.3846141367931</v>
      </c>
      <c r="F11" s="254">
        <v>6013.3056877347135</v>
      </c>
      <c r="G11" s="254">
        <v>3089.8592160865105</v>
      </c>
      <c r="H11" s="254">
        <v>2989.0287317909433</v>
      </c>
      <c r="I11" s="254">
        <v>2988.3437358818946</v>
      </c>
      <c r="J11" s="254">
        <v>4033.7719984123828</v>
      </c>
      <c r="K11" s="254">
        <v>6841.0531738455757</v>
      </c>
      <c r="L11" s="254">
        <v>9176.2894109238568</v>
      </c>
      <c r="M11" s="254">
        <v>11426.946451056432</v>
      </c>
      <c r="N11" s="209">
        <f>SUM(B11:M11)</f>
        <v>87543.492233313431</v>
      </c>
    </row>
    <row r="12" spans="1:14" s="90" customFormat="1" ht="12" x14ac:dyDescent="0.2">
      <c r="A12" s="251" t="s">
        <v>192</v>
      </c>
      <c r="B12" s="203">
        <f>+B11-B10</f>
        <v>1625.9977744887346</v>
      </c>
      <c r="C12" s="203">
        <f t="shared" ref="C12:N12" si="2">+C11-C10</f>
        <v>-2161.0844755745038</v>
      </c>
      <c r="D12" s="203">
        <f t="shared" si="2"/>
        <v>-3195.8198322762273</v>
      </c>
      <c r="E12" s="203">
        <f t="shared" si="2"/>
        <v>1179.4136971367925</v>
      </c>
      <c r="F12" s="203">
        <f t="shared" si="2"/>
        <v>2267.6624647347135</v>
      </c>
      <c r="G12" s="203">
        <f t="shared" si="2"/>
        <v>-77.743107913490348</v>
      </c>
      <c r="H12" s="203">
        <f t="shared" si="2"/>
        <v>-56.882735412159946</v>
      </c>
      <c r="I12" s="203">
        <f t="shared" si="2"/>
        <v>-13.065302999798405</v>
      </c>
      <c r="J12" s="203">
        <f t="shared" si="2"/>
        <v>370.28205557755427</v>
      </c>
      <c r="K12" s="203">
        <f t="shared" si="2"/>
        <v>42.011134265198052</v>
      </c>
      <c r="L12" s="203">
        <f t="shared" si="2"/>
        <v>-660.12955014597355</v>
      </c>
      <c r="M12" s="203">
        <f t="shared" si="2"/>
        <v>-839.35478001449701</v>
      </c>
      <c r="N12" s="203">
        <f t="shared" si="2"/>
        <v>-1518.7126581336488</v>
      </c>
    </row>
    <row r="13" spans="1:14" s="90" customFormat="1" ht="12" x14ac:dyDescent="0.2">
      <c r="A13" s="255" t="s">
        <v>192</v>
      </c>
      <c r="B13" s="256">
        <f>+(B11-B10)/B10</f>
        <v>0.13113446705927068</v>
      </c>
      <c r="C13" s="256">
        <f t="shared" ref="C13:N13" si="3">+(C11-C10)/C10</f>
        <v>-0.16510451893766701</v>
      </c>
      <c r="D13" s="256">
        <f t="shared" si="3"/>
        <v>-0.25408504987064928</v>
      </c>
      <c r="E13" s="256">
        <f t="shared" si="3"/>
        <v>0.21561608188287054</v>
      </c>
      <c r="F13" s="256">
        <f t="shared" si="3"/>
        <v>0.60541336420142899</v>
      </c>
      <c r="G13" s="256">
        <f t="shared" si="3"/>
        <v>-2.4543203332202862E-2</v>
      </c>
      <c r="H13" s="256">
        <f t="shared" si="3"/>
        <v>-1.8675111218643629E-2</v>
      </c>
      <c r="I13" s="256">
        <f t="shared" si="3"/>
        <v>-4.353056457998293E-3</v>
      </c>
      <c r="J13" s="256">
        <f t="shared" si="3"/>
        <v>0.10107358321039309</v>
      </c>
      <c r="K13" s="256">
        <f t="shared" si="3"/>
        <v>6.1789784532338158E-3</v>
      </c>
      <c r="L13" s="256">
        <f t="shared" si="3"/>
        <v>-6.7110759795674296E-2</v>
      </c>
      <c r="M13" s="256">
        <f t="shared" si="3"/>
        <v>-6.8427699940091541E-2</v>
      </c>
      <c r="N13" s="256">
        <f t="shared" si="3"/>
        <v>-1.705226880453636E-2</v>
      </c>
    </row>
    <row r="14" spans="1:14" s="90" customFormat="1" ht="12" x14ac:dyDescent="0.2"/>
    <row r="15" spans="1:14" s="90" customFormat="1" ht="12" x14ac:dyDescent="0.2"/>
    <row r="16" spans="1:14" s="90" customFormat="1" ht="12" x14ac:dyDescent="0.2"/>
    <row r="17" s="90" customFormat="1" ht="12" x14ac:dyDescent="0.2"/>
    <row r="18" s="90" customFormat="1" ht="12" x14ac:dyDescent="0.2"/>
    <row r="19" s="90" customFormat="1" ht="12" x14ac:dyDescent="0.2"/>
    <row r="20" s="90" customFormat="1" ht="12" x14ac:dyDescent="0.2"/>
    <row r="21" s="90" customFormat="1" ht="12" x14ac:dyDescent="0.2"/>
    <row r="22" s="90" customFormat="1" ht="12" x14ac:dyDescent="0.2"/>
    <row r="23" s="90" customFormat="1" ht="12" x14ac:dyDescent="0.2"/>
    <row r="24" s="90" customFormat="1" ht="12" x14ac:dyDescent="0.2"/>
    <row r="25" s="90" customFormat="1" ht="12" x14ac:dyDescent="0.2"/>
    <row r="26" s="90" customFormat="1" ht="12" x14ac:dyDescent="0.2"/>
    <row r="27" s="90" customFormat="1" ht="12" x14ac:dyDescent="0.2"/>
    <row r="28" s="90" customFormat="1" ht="12" x14ac:dyDescent="0.2"/>
    <row r="29" s="90" customFormat="1" ht="12" x14ac:dyDescent="0.2"/>
    <row r="30" s="90" customFormat="1" ht="12" x14ac:dyDescent="0.2"/>
    <row r="31" s="90" customFormat="1" ht="12" x14ac:dyDescent="0.2"/>
    <row r="32" s="90" customFormat="1" ht="12" x14ac:dyDescent="0.2"/>
    <row r="33" s="90" customFormat="1" ht="12" x14ac:dyDescent="0.2"/>
    <row r="34" s="90" customFormat="1" ht="12" x14ac:dyDescent="0.2"/>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V37"/>
  <sheetViews>
    <sheetView showGridLines="0" zoomScaleNormal="100" zoomScaleSheetLayoutView="100" workbookViewId="0"/>
  </sheetViews>
  <sheetFormatPr defaultRowHeight="12" x14ac:dyDescent="0.2"/>
  <cols>
    <col min="1" max="1" width="29" style="82" customWidth="1"/>
    <col min="2" max="2" width="8.28515625" style="82" customWidth="1"/>
    <col min="3" max="3" width="8.28515625" style="154" customWidth="1"/>
    <col min="4" max="4" width="8.28515625" style="82" customWidth="1"/>
    <col min="5" max="5" width="9.28515625" style="82" customWidth="1"/>
    <col min="6" max="6" width="7.85546875" style="82" customWidth="1"/>
    <col min="7" max="7" width="1.28515625" style="154" customWidth="1"/>
    <col min="8" max="8" width="29.140625" style="82" customWidth="1"/>
    <col min="9" max="9" width="8.28515625" style="82" customWidth="1"/>
    <col min="10" max="10" width="8.28515625" style="154" customWidth="1"/>
    <col min="11" max="11" width="8.28515625" style="82" customWidth="1"/>
    <col min="12" max="12" width="9.28515625" style="82" customWidth="1"/>
    <col min="13" max="13" width="7.85546875" style="82" customWidth="1"/>
    <col min="14" max="16" width="8.5703125" style="82" customWidth="1"/>
    <col min="17" max="17" width="10.42578125" style="82" customWidth="1"/>
    <col min="18" max="18" width="10" style="82" customWidth="1"/>
    <col min="19" max="19" width="11.42578125" style="82" bestFit="1" customWidth="1"/>
    <col min="20" max="16384" width="9.140625" style="82"/>
  </cols>
  <sheetData>
    <row r="1" spans="1:17" s="92" customFormat="1" ht="18.75" x14ac:dyDescent="0.3">
      <c r="A1" s="182" t="s">
        <v>267</v>
      </c>
      <c r="B1" s="88"/>
      <c r="C1" s="155"/>
      <c r="D1" s="88"/>
      <c r="E1" s="88"/>
      <c r="F1" s="88"/>
      <c r="G1" s="155"/>
      <c r="H1" s="15"/>
      <c r="I1" s="88"/>
      <c r="J1" s="155"/>
      <c r="L1" s="88"/>
      <c r="M1" s="274" t="str">
        <f>'3'!N1</f>
        <v>2019</v>
      </c>
      <c r="N1" s="88"/>
      <c r="O1" s="88"/>
    </row>
    <row r="2" spans="1:17" ht="6" customHeight="1" x14ac:dyDescent="0.2">
      <c r="A2" s="8"/>
      <c r="B2" s="8"/>
      <c r="C2" s="153"/>
      <c r="D2" s="8"/>
      <c r="E2" s="8"/>
      <c r="F2" s="8"/>
      <c r="G2" s="153"/>
      <c r="H2" s="8"/>
      <c r="I2" s="8"/>
      <c r="J2" s="153"/>
      <c r="K2" s="8"/>
      <c r="L2" s="8"/>
      <c r="M2" s="8"/>
      <c r="N2" s="8"/>
      <c r="O2" s="8"/>
      <c r="P2" s="8"/>
      <c r="Q2" s="8"/>
    </row>
    <row r="3" spans="1:17" ht="36" x14ac:dyDescent="0.2">
      <c r="A3" s="257"/>
      <c r="B3" s="188">
        <v>2017</v>
      </c>
      <c r="C3" s="188">
        <v>2018</v>
      </c>
      <c r="D3" s="188">
        <v>2019</v>
      </c>
      <c r="E3" s="237" t="s">
        <v>211</v>
      </c>
      <c r="F3" s="237" t="s">
        <v>188</v>
      </c>
      <c r="G3" s="158"/>
      <c r="H3" s="257"/>
      <c r="I3" s="188">
        <v>2017</v>
      </c>
      <c r="J3" s="188">
        <v>2018</v>
      </c>
      <c r="K3" s="188">
        <v>2019</v>
      </c>
      <c r="L3" s="237" t="s">
        <v>211</v>
      </c>
      <c r="M3" s="237" t="s">
        <v>188</v>
      </c>
    </row>
    <row r="4" spans="1:17" s="95" customFormat="1" x14ac:dyDescent="0.2">
      <c r="A4" s="190" t="s">
        <v>63</v>
      </c>
      <c r="B4" s="201">
        <f>SUM(B5:B20)</f>
        <v>170158.02084986246</v>
      </c>
      <c r="C4" s="201">
        <f>SUM(C5:C20)</f>
        <v>162932.92941989217</v>
      </c>
      <c r="D4" s="201">
        <f>SUM(D5:D20)</f>
        <v>161651.51595459195</v>
      </c>
      <c r="E4" s="201">
        <f t="shared" ref="E4:E20" si="0">+D4-C4</f>
        <v>-1281.4134653002257</v>
      </c>
      <c r="F4" s="258">
        <f>+D4/C4-1</f>
        <v>-7.864668424379162E-3</v>
      </c>
      <c r="G4" s="156"/>
      <c r="H4" s="190" t="s">
        <v>126</v>
      </c>
      <c r="I4" s="201">
        <f>SUM(I5:I20)</f>
        <v>94335.810985886535</v>
      </c>
      <c r="J4" s="201">
        <f>SUM(J5:J20)</f>
        <v>89062.204891447109</v>
      </c>
      <c r="K4" s="201">
        <f t="shared" ref="K4" si="1">SUM(K5:K20)</f>
        <v>87543.492233313445</v>
      </c>
      <c r="L4" s="201">
        <f>+K4-J4</f>
        <v>-1518.7126581336634</v>
      </c>
      <c r="M4" s="258">
        <f t="shared" ref="M4:M20" si="2">+K4/J4-1</f>
        <v>-1.7052268804536475E-2</v>
      </c>
    </row>
    <row r="5" spans="1:17" x14ac:dyDescent="0.2">
      <c r="A5" s="187" t="s">
        <v>41</v>
      </c>
      <c r="B5" s="186">
        <v>17648.941728999998</v>
      </c>
      <c r="C5" s="186">
        <v>17082.919468999997</v>
      </c>
      <c r="D5" s="186">
        <v>20032.247943200004</v>
      </c>
      <c r="E5" s="186">
        <f t="shared" si="0"/>
        <v>2949.3284742000069</v>
      </c>
      <c r="F5" s="259">
        <f t="shared" ref="F5:F20" si="3">+D5/C5-1</f>
        <v>0.17264780060294083</v>
      </c>
      <c r="H5" s="187" t="s">
        <v>41</v>
      </c>
      <c r="I5" s="186">
        <v>6082.1881520000006</v>
      </c>
      <c r="J5" s="186">
        <v>5762.6669510000002</v>
      </c>
      <c r="K5" s="186">
        <v>6490.9539109999996</v>
      </c>
      <c r="L5" s="186">
        <f>+K5-J5</f>
        <v>728.28695999999945</v>
      </c>
      <c r="M5" s="259">
        <f t="shared" si="2"/>
        <v>0.12638019274628021</v>
      </c>
    </row>
    <row r="6" spans="1:17" x14ac:dyDescent="0.2">
      <c r="A6" s="227" t="s">
        <v>40</v>
      </c>
      <c r="B6" s="208">
        <v>4202.3753030026091</v>
      </c>
      <c r="C6" s="208">
        <v>4141.1557339999999</v>
      </c>
      <c r="D6" s="208">
        <v>4105.3321149999992</v>
      </c>
      <c r="E6" s="208">
        <f t="shared" si="0"/>
        <v>-35.82361900000069</v>
      </c>
      <c r="F6" s="260">
        <f t="shared" si="3"/>
        <v>-8.6506331326492436E-3</v>
      </c>
      <c r="H6" s="227" t="s">
        <v>40</v>
      </c>
      <c r="I6" s="208">
        <v>517.70578899999998</v>
      </c>
      <c r="J6" s="208">
        <v>537.12234999999998</v>
      </c>
      <c r="K6" s="208">
        <v>537.84959400000002</v>
      </c>
      <c r="L6" s="208">
        <f t="shared" ref="L6:L20" si="4">+K6-J6</f>
        <v>0.72724400000004152</v>
      </c>
      <c r="M6" s="260">
        <f t="shared" si="2"/>
        <v>1.3539633940014006E-3</v>
      </c>
    </row>
    <row r="7" spans="1:17" x14ac:dyDescent="0.2">
      <c r="A7" s="227" t="s">
        <v>39</v>
      </c>
      <c r="B7" s="208">
        <v>19473.084553000001</v>
      </c>
      <c r="C7" s="208">
        <v>16943.333251000004</v>
      </c>
      <c r="D7" s="208">
        <v>14806.717398999997</v>
      </c>
      <c r="E7" s="208">
        <f t="shared" si="0"/>
        <v>-2136.6158520000063</v>
      </c>
      <c r="F7" s="260">
        <f t="shared" si="3"/>
        <v>-0.12610363146070458</v>
      </c>
      <c r="H7" s="227" t="s">
        <v>39</v>
      </c>
      <c r="I7" s="208">
        <v>13369.976953000003</v>
      </c>
      <c r="J7" s="208">
        <v>11279.011147000001</v>
      </c>
      <c r="K7" s="208">
        <v>9965.4769489999999</v>
      </c>
      <c r="L7" s="208">
        <f t="shared" si="4"/>
        <v>-1313.5341980000012</v>
      </c>
      <c r="M7" s="260">
        <f t="shared" si="2"/>
        <v>-0.11645827642872542</v>
      </c>
    </row>
    <row r="8" spans="1:17" x14ac:dyDescent="0.2">
      <c r="A8" s="227" t="s">
        <v>64</v>
      </c>
      <c r="B8" s="208">
        <v>12.909853</v>
      </c>
      <c r="C8" s="208">
        <v>15.360851000000002</v>
      </c>
      <c r="D8" s="208">
        <v>17.542828999999998</v>
      </c>
      <c r="E8" s="208">
        <f t="shared" si="0"/>
        <v>2.1819779999999955</v>
      </c>
      <c r="F8" s="260">
        <f t="shared" si="3"/>
        <v>0.14204798939850383</v>
      </c>
      <c r="H8" s="227" t="s">
        <v>64</v>
      </c>
      <c r="I8" s="208">
        <v>8.8172249999999988</v>
      </c>
      <c r="J8" s="208">
        <v>11.94238</v>
      </c>
      <c r="K8" s="208">
        <v>13.437288999999998</v>
      </c>
      <c r="L8" s="208">
        <f t="shared" si="4"/>
        <v>1.494908999999998</v>
      </c>
      <c r="M8" s="260">
        <f t="shared" si="2"/>
        <v>0.12517680730306679</v>
      </c>
    </row>
    <row r="9" spans="1:17" x14ac:dyDescent="0.2">
      <c r="A9" s="227" t="s">
        <v>65</v>
      </c>
      <c r="B9" s="208">
        <v>86.138499999999993</v>
      </c>
      <c r="C9" s="208">
        <v>86.572722004811226</v>
      </c>
      <c r="D9" s="208">
        <v>88.345321499999997</v>
      </c>
      <c r="E9" s="208">
        <f t="shared" si="0"/>
        <v>1.7725994951887714</v>
      </c>
      <c r="F9" s="260">
        <f t="shared" si="3"/>
        <v>2.0475265812830212E-2</v>
      </c>
      <c r="H9" s="227" t="s">
        <v>65</v>
      </c>
      <c r="I9" s="208">
        <v>75.622400000000013</v>
      </c>
      <c r="J9" s="208">
        <v>74.477722004811241</v>
      </c>
      <c r="K9" s="208">
        <v>86.736321500000003</v>
      </c>
      <c r="L9" s="208">
        <f t="shared" si="4"/>
        <v>12.258599495188761</v>
      </c>
      <c r="M9" s="260">
        <f t="shared" si="2"/>
        <v>0.16459417883910121</v>
      </c>
    </row>
    <row r="10" spans="1:17" x14ac:dyDescent="0.2">
      <c r="A10" s="227" t="s">
        <v>66</v>
      </c>
      <c r="B10" s="208">
        <v>0.41697000000000001</v>
      </c>
      <c r="C10" s="208">
        <v>0.86835000000000007</v>
      </c>
      <c r="D10" s="208">
        <v>0.46586899999999998</v>
      </c>
      <c r="E10" s="208">
        <f t="shared" si="0"/>
        <v>-0.40248100000000009</v>
      </c>
      <c r="F10" s="260">
        <f t="shared" si="3"/>
        <v>-0.463500892497265</v>
      </c>
      <c r="H10" s="227" t="s">
        <v>66</v>
      </c>
      <c r="I10" s="208">
        <v>0.41697000000000001</v>
      </c>
      <c r="J10" s="208">
        <v>0.86835000000000007</v>
      </c>
      <c r="K10" s="208">
        <v>0.461175</v>
      </c>
      <c r="L10" s="208">
        <f t="shared" si="4"/>
        <v>-0.40717500000000006</v>
      </c>
      <c r="M10" s="260">
        <f t="shared" si="2"/>
        <v>-0.46890654689929179</v>
      </c>
    </row>
    <row r="11" spans="1:17" x14ac:dyDescent="0.2">
      <c r="A11" s="227" t="s">
        <v>38</v>
      </c>
      <c r="B11" s="208">
        <v>70523.397097999987</v>
      </c>
      <c r="C11" s="208">
        <v>68824.854781000002</v>
      </c>
      <c r="D11" s="208">
        <v>67374.680568000011</v>
      </c>
      <c r="E11" s="208">
        <f t="shared" si="0"/>
        <v>-1450.1742129999911</v>
      </c>
      <c r="F11" s="260">
        <f t="shared" si="3"/>
        <v>-2.1070501603155267E-2</v>
      </c>
      <c r="H11" s="227" t="s">
        <v>38</v>
      </c>
      <c r="I11" s="208">
        <v>42615.24324299999</v>
      </c>
      <c r="J11" s="208">
        <v>40943.036927000001</v>
      </c>
      <c r="K11" s="208">
        <v>40135.262667999996</v>
      </c>
      <c r="L11" s="208">
        <f t="shared" si="4"/>
        <v>-807.77425900000526</v>
      </c>
      <c r="M11" s="260">
        <f t="shared" si="2"/>
        <v>-1.9729221856215506E-2</v>
      </c>
    </row>
    <row r="12" spans="1:17" x14ac:dyDescent="0.2">
      <c r="A12" s="227" t="s">
        <v>77</v>
      </c>
      <c r="B12" s="208">
        <v>908.072</v>
      </c>
      <c r="C12" s="208">
        <v>864.33</v>
      </c>
      <c r="D12" s="208">
        <v>852.88299999999992</v>
      </c>
      <c r="E12" s="208">
        <f t="shared" si="0"/>
        <v>-11.447000000000116</v>
      </c>
      <c r="F12" s="260">
        <f t="shared" si="3"/>
        <v>-1.3243784202793041E-2</v>
      </c>
      <c r="H12" s="227" t="s">
        <v>77</v>
      </c>
      <c r="I12" s="208">
        <v>247.82925</v>
      </c>
      <c r="J12" s="208">
        <v>236.42644000000001</v>
      </c>
      <c r="K12" s="208">
        <v>233.99844000000002</v>
      </c>
      <c r="L12" s="208">
        <f t="shared" si="4"/>
        <v>-2.4279999999999973</v>
      </c>
      <c r="M12" s="260">
        <f t="shared" si="2"/>
        <v>-1.026957898617431E-2</v>
      </c>
    </row>
    <row r="13" spans="1:17" x14ac:dyDescent="0.2">
      <c r="A13" s="227" t="s">
        <v>37</v>
      </c>
      <c r="B13" s="208">
        <v>0.40596099999999996</v>
      </c>
      <c r="C13" s="208">
        <v>0.64134000000000002</v>
      </c>
      <c r="D13" s="208">
        <v>0.238009</v>
      </c>
      <c r="E13" s="208">
        <f t="shared" si="0"/>
        <v>-0.403331</v>
      </c>
      <c r="F13" s="260">
        <f t="shared" si="3"/>
        <v>-0.62888795334767833</v>
      </c>
      <c r="H13" s="227" t="s">
        <v>37</v>
      </c>
      <c r="I13" s="208">
        <v>0.40596099999999996</v>
      </c>
      <c r="J13" s="208">
        <v>0.64134000000000002</v>
      </c>
      <c r="K13" s="208">
        <v>0.238009</v>
      </c>
      <c r="L13" s="208">
        <f t="shared" si="4"/>
        <v>-0.403331</v>
      </c>
      <c r="M13" s="260">
        <f t="shared" si="2"/>
        <v>-0.62888795334767833</v>
      </c>
    </row>
    <row r="14" spans="1:17" x14ac:dyDescent="0.2">
      <c r="A14" s="227" t="s">
        <v>36</v>
      </c>
      <c r="B14" s="208">
        <v>8866.3123899999991</v>
      </c>
      <c r="C14" s="208">
        <v>7905.558818999998</v>
      </c>
      <c r="D14" s="208">
        <v>8079.141044</v>
      </c>
      <c r="E14" s="208">
        <f t="shared" si="0"/>
        <v>173.58222500000193</v>
      </c>
      <c r="F14" s="260">
        <f t="shared" si="3"/>
        <v>2.1956983557293697E-2</v>
      </c>
      <c r="H14" s="227" t="s">
        <v>36</v>
      </c>
      <c r="I14" s="208">
        <v>944.20139999999992</v>
      </c>
      <c r="J14" s="208">
        <v>1055.1701640000001</v>
      </c>
      <c r="K14" s="208">
        <v>978.3297</v>
      </c>
      <c r="L14" s="208">
        <f t="shared" si="4"/>
        <v>-76.840464000000111</v>
      </c>
      <c r="M14" s="260">
        <f t="shared" si="2"/>
        <v>-7.2822817230453918E-2</v>
      </c>
    </row>
    <row r="15" spans="1:17" x14ac:dyDescent="0.2">
      <c r="A15" s="227" t="s">
        <v>35</v>
      </c>
      <c r="B15" s="208">
        <v>802.62934500000006</v>
      </c>
      <c r="C15" s="208">
        <v>524.75572799999998</v>
      </c>
      <c r="D15" s="208">
        <v>549.38404500000001</v>
      </c>
      <c r="E15" s="208">
        <f t="shared" si="0"/>
        <v>24.628317000000038</v>
      </c>
      <c r="F15" s="260">
        <f t="shared" si="3"/>
        <v>4.6932916947597381E-2</v>
      </c>
      <c r="H15" s="227" t="s">
        <v>35</v>
      </c>
      <c r="I15" s="208">
        <v>155.97668299999998</v>
      </c>
      <c r="J15" s="208">
        <v>108.60781300000001</v>
      </c>
      <c r="K15" s="208">
        <v>89.595888000000002</v>
      </c>
      <c r="L15" s="208">
        <f t="shared" si="4"/>
        <v>-19.011925000000005</v>
      </c>
      <c r="M15" s="260">
        <f t="shared" si="2"/>
        <v>-0.17505117242347934</v>
      </c>
    </row>
    <row r="16" spans="1:17" x14ac:dyDescent="0.2">
      <c r="A16" s="227" t="s">
        <v>34</v>
      </c>
      <c r="B16" s="208">
        <v>4590.1970123975643</v>
      </c>
      <c r="C16" s="208">
        <v>4621.5520692512382</v>
      </c>
      <c r="D16" s="208">
        <v>4466.3744048797498</v>
      </c>
      <c r="E16" s="208">
        <f t="shared" si="0"/>
        <v>-155.17766437148839</v>
      </c>
      <c r="F16" s="260">
        <f t="shared" si="3"/>
        <v>-3.357695900559865E-2</v>
      </c>
      <c r="H16" s="227" t="s">
        <v>34</v>
      </c>
      <c r="I16" s="208">
        <v>2925.7496345782056</v>
      </c>
      <c r="J16" s="208">
        <v>2872.8598033009525</v>
      </c>
      <c r="K16" s="208">
        <v>2822.2576228742773</v>
      </c>
      <c r="L16" s="208">
        <f t="shared" si="4"/>
        <v>-50.602180426675204</v>
      </c>
      <c r="M16" s="260">
        <f t="shared" si="2"/>
        <v>-1.7613870460553849E-2</v>
      </c>
    </row>
    <row r="17" spans="1:22" x14ac:dyDescent="0.2">
      <c r="A17" s="227" t="s">
        <v>33</v>
      </c>
      <c r="B17" s="208">
        <v>10390.423849999999</v>
      </c>
      <c r="C17" s="208">
        <v>11021.664391999999</v>
      </c>
      <c r="D17" s="208">
        <v>10470.820881</v>
      </c>
      <c r="E17" s="208">
        <f t="shared" si="0"/>
        <v>-550.84351099999913</v>
      </c>
      <c r="F17" s="260">
        <f t="shared" si="3"/>
        <v>-4.9978251143250718E-2</v>
      </c>
      <c r="H17" s="227" t="s">
        <v>33</v>
      </c>
      <c r="I17" s="208">
        <v>3974.3239709999998</v>
      </c>
      <c r="J17" s="208">
        <v>4026.0788820000007</v>
      </c>
      <c r="K17" s="208">
        <v>3938.267726</v>
      </c>
      <c r="L17" s="208">
        <f t="shared" si="4"/>
        <v>-87.811156000000665</v>
      </c>
      <c r="M17" s="260">
        <f t="shared" si="2"/>
        <v>-2.1810590048941036E-2</v>
      </c>
    </row>
    <row r="18" spans="1:22" x14ac:dyDescent="0.2">
      <c r="A18" s="227" t="s">
        <v>3</v>
      </c>
      <c r="B18" s="208">
        <v>0</v>
      </c>
      <c r="C18" s="208">
        <v>0</v>
      </c>
      <c r="D18" s="208">
        <v>0</v>
      </c>
      <c r="E18" s="208">
        <f t="shared" si="0"/>
        <v>0</v>
      </c>
      <c r="F18" s="260">
        <v>0</v>
      </c>
      <c r="H18" s="227" t="s">
        <v>3</v>
      </c>
      <c r="I18" s="208">
        <v>0</v>
      </c>
      <c r="J18" s="208">
        <v>0</v>
      </c>
      <c r="K18" s="208">
        <v>0</v>
      </c>
      <c r="L18" s="208">
        <f t="shared" si="4"/>
        <v>0</v>
      </c>
      <c r="M18" s="260">
        <v>0</v>
      </c>
    </row>
    <row r="19" spans="1:22" x14ac:dyDescent="0.2">
      <c r="A19" s="227" t="s">
        <v>32</v>
      </c>
      <c r="B19" s="208">
        <v>430.26517899999993</v>
      </c>
      <c r="C19" s="208">
        <v>183.56304299999996</v>
      </c>
      <c r="D19" s="208">
        <v>151.083619</v>
      </c>
      <c r="E19" s="208">
        <f t="shared" si="0"/>
        <v>-32.479423999999966</v>
      </c>
      <c r="F19" s="260">
        <f t="shared" si="3"/>
        <v>-0.17693879698867254</v>
      </c>
      <c r="H19" s="227" t="s">
        <v>32</v>
      </c>
      <c r="I19" s="208">
        <v>328.58276000000001</v>
      </c>
      <c r="J19" s="208">
        <v>90.904353999999998</v>
      </c>
      <c r="K19" s="208">
        <v>96.114485999999999</v>
      </c>
      <c r="L19" s="208">
        <f t="shared" si="4"/>
        <v>5.2101320000000015</v>
      </c>
      <c r="M19" s="260">
        <f t="shared" si="2"/>
        <v>5.73144384261286E-2</v>
      </c>
    </row>
    <row r="20" spans="1:22" x14ac:dyDescent="0.2">
      <c r="A20" s="187" t="s">
        <v>31</v>
      </c>
      <c r="B20" s="186">
        <v>32222.451106462308</v>
      </c>
      <c r="C20" s="186">
        <v>30715.798870636114</v>
      </c>
      <c r="D20" s="186">
        <v>30656.258907012194</v>
      </c>
      <c r="E20" s="186">
        <f t="shared" si="0"/>
        <v>-59.539963623919903</v>
      </c>
      <c r="F20" s="259">
        <f t="shared" si="3"/>
        <v>-1.9384149464801714E-3</v>
      </c>
      <c r="H20" s="187" t="s">
        <v>31</v>
      </c>
      <c r="I20" s="186">
        <v>23088.770594308331</v>
      </c>
      <c r="J20" s="186">
        <v>22062.390268141335</v>
      </c>
      <c r="K20" s="186">
        <v>22154.512453939162</v>
      </c>
      <c r="L20" s="186">
        <f t="shared" si="4"/>
        <v>92.122185797827115</v>
      </c>
      <c r="M20" s="259">
        <f t="shared" si="2"/>
        <v>4.1755306056232566E-3</v>
      </c>
    </row>
    <row r="21" spans="1:22" s="93" customFormat="1" x14ac:dyDescent="0.2">
      <c r="A21" s="87"/>
      <c r="B21" s="5"/>
      <c r="C21" s="5"/>
      <c r="D21" s="5"/>
      <c r="E21" s="5"/>
      <c r="F21" s="5"/>
      <c r="G21" s="5"/>
      <c r="H21" s="87"/>
      <c r="I21" s="5"/>
      <c r="J21" s="5"/>
      <c r="K21" s="5"/>
      <c r="L21" s="82"/>
      <c r="M21" s="82"/>
      <c r="N21" s="82"/>
      <c r="O21" s="82"/>
      <c r="P21" s="82"/>
      <c r="Q21" s="82"/>
      <c r="R21" s="82"/>
      <c r="S21" s="82"/>
      <c r="T21" s="82"/>
      <c r="U21" s="82"/>
      <c r="V21" s="82"/>
    </row>
    <row r="22" spans="1:22" ht="36" x14ac:dyDescent="0.2">
      <c r="A22" s="257"/>
      <c r="B22" s="188">
        <v>2017</v>
      </c>
      <c r="C22" s="188">
        <v>2018</v>
      </c>
      <c r="D22" s="188">
        <v>2019</v>
      </c>
      <c r="E22" s="237" t="s">
        <v>211</v>
      </c>
      <c r="F22" s="237" t="s">
        <v>188</v>
      </c>
      <c r="H22" s="257"/>
      <c r="I22" s="188">
        <v>2017</v>
      </c>
      <c r="J22" s="188">
        <v>2018</v>
      </c>
      <c r="K22" s="188">
        <v>2019</v>
      </c>
      <c r="L22" s="237" t="s">
        <v>211</v>
      </c>
      <c r="M22" s="237" t="s">
        <v>188</v>
      </c>
      <c r="N22" s="94"/>
      <c r="O22" s="94"/>
      <c r="P22" s="94"/>
      <c r="Q22" s="94"/>
    </row>
    <row r="23" spans="1:22" x14ac:dyDescent="0.2">
      <c r="A23" s="190" t="s">
        <v>63</v>
      </c>
      <c r="B23" s="201">
        <f>SUM(B24:B37)</f>
        <v>170158.02084986249</v>
      </c>
      <c r="C23" s="201">
        <f>SUM(C24:C37)</f>
        <v>162932.92941989217</v>
      </c>
      <c r="D23" s="201">
        <f>SUM(D24:D37)</f>
        <v>161651.51595459197</v>
      </c>
      <c r="E23" s="201">
        <f t="shared" ref="E23:E37" si="5">+D23-C23</f>
        <v>-1281.4134653001965</v>
      </c>
      <c r="F23" s="258">
        <f t="shared" ref="F23:F37" si="6">+D23/C23-1</f>
        <v>-7.86466842437894E-3</v>
      </c>
      <c r="G23" s="156"/>
      <c r="H23" s="190" t="s">
        <v>126</v>
      </c>
      <c r="I23" s="201">
        <f>SUM(I24:I37)</f>
        <v>94335.810985886535</v>
      </c>
      <c r="J23" s="201">
        <f>SUM(J24:J37)</f>
        <v>89062.204891447094</v>
      </c>
      <c r="K23" s="201">
        <f>SUM(K24:K37)</f>
        <v>87543.492233313445</v>
      </c>
      <c r="L23" s="201">
        <f t="shared" ref="L23:L37" si="7">+K23-J23</f>
        <v>-1518.7126581336488</v>
      </c>
      <c r="M23" s="258">
        <f t="shared" ref="M23:M37" si="8">+K23/J23-1</f>
        <v>-1.7052268804536364E-2</v>
      </c>
      <c r="N23" s="94"/>
      <c r="O23" s="94"/>
      <c r="P23" s="94"/>
      <c r="Q23" s="94"/>
    </row>
    <row r="24" spans="1:22" x14ac:dyDescent="0.2">
      <c r="A24" s="187" t="s">
        <v>140</v>
      </c>
      <c r="B24" s="186">
        <v>6513.7604570000012</v>
      </c>
      <c r="C24" s="186">
        <v>6075.8001390000009</v>
      </c>
      <c r="D24" s="186">
        <v>5652.4105936000014</v>
      </c>
      <c r="E24" s="186">
        <f t="shared" si="5"/>
        <v>-423.38954539999941</v>
      </c>
      <c r="F24" s="259">
        <f t="shared" si="6"/>
        <v>-6.9684574165351676E-2</v>
      </c>
      <c r="H24" s="187" t="s">
        <v>140</v>
      </c>
      <c r="I24" s="186">
        <v>5035.9519670000009</v>
      </c>
      <c r="J24" s="186">
        <v>4538.9424730000001</v>
      </c>
      <c r="K24" s="186">
        <v>4192.2863690000004</v>
      </c>
      <c r="L24" s="186">
        <f t="shared" si="7"/>
        <v>-346.65610399999969</v>
      </c>
      <c r="M24" s="259">
        <f t="shared" si="8"/>
        <v>-7.6373760201212337E-2</v>
      </c>
    </row>
    <row r="25" spans="1:22" x14ac:dyDescent="0.2">
      <c r="A25" s="227" t="s">
        <v>107</v>
      </c>
      <c r="B25" s="208">
        <v>7989.4422981727876</v>
      </c>
      <c r="C25" s="208">
        <v>7562.3986639999976</v>
      </c>
      <c r="D25" s="208">
        <v>7421.3526140000013</v>
      </c>
      <c r="E25" s="208">
        <f t="shared" si="5"/>
        <v>-141.04604999999628</v>
      </c>
      <c r="F25" s="260">
        <f t="shared" si="6"/>
        <v>-1.8650967274633556E-2</v>
      </c>
      <c r="H25" s="227" t="s">
        <v>107</v>
      </c>
      <c r="I25" s="208">
        <v>5365.0877569999993</v>
      </c>
      <c r="J25" s="208">
        <v>5054.818237999998</v>
      </c>
      <c r="K25" s="208">
        <v>5006.7792759999993</v>
      </c>
      <c r="L25" s="208">
        <f t="shared" si="7"/>
        <v>-48.038961999998719</v>
      </c>
      <c r="M25" s="260">
        <f t="shared" si="8"/>
        <v>-9.5035982973358246E-3</v>
      </c>
    </row>
    <row r="26" spans="1:22" x14ac:dyDescent="0.2">
      <c r="A26" s="227" t="s">
        <v>108</v>
      </c>
      <c r="B26" s="208">
        <v>8316.7549387214294</v>
      </c>
      <c r="C26" s="208">
        <v>7953.8981322000027</v>
      </c>
      <c r="D26" s="208">
        <v>7688.8806179999983</v>
      </c>
      <c r="E26" s="208">
        <f t="shared" si="5"/>
        <v>-265.01751420000437</v>
      </c>
      <c r="F26" s="260">
        <f t="shared" si="6"/>
        <v>-3.3319198938081218E-2</v>
      </c>
      <c r="H26" s="227" t="s">
        <v>108</v>
      </c>
      <c r="I26" s="208">
        <v>5808.8513171000004</v>
      </c>
      <c r="J26" s="208">
        <v>5522.9487464366848</v>
      </c>
      <c r="K26" s="208">
        <v>5376.4066635999998</v>
      </c>
      <c r="L26" s="208">
        <f t="shared" si="7"/>
        <v>-146.54208283668504</v>
      </c>
      <c r="M26" s="260">
        <f t="shared" si="8"/>
        <v>-2.6533304863861296E-2</v>
      </c>
    </row>
    <row r="27" spans="1:22" x14ac:dyDescent="0.2">
      <c r="A27" s="227" t="s">
        <v>109</v>
      </c>
      <c r="B27" s="208">
        <v>15685.149059351999</v>
      </c>
      <c r="C27" s="208">
        <v>15930.182686</v>
      </c>
      <c r="D27" s="208">
        <v>15087.143085000002</v>
      </c>
      <c r="E27" s="208">
        <f t="shared" si="5"/>
        <v>-843.03960099999858</v>
      </c>
      <c r="F27" s="260">
        <f t="shared" si="6"/>
        <v>-5.2920899754708484E-2</v>
      </c>
      <c r="H27" s="227" t="s">
        <v>109</v>
      </c>
      <c r="I27" s="208">
        <v>4116.5819353519992</v>
      </c>
      <c r="J27" s="208">
        <v>3856.9742140000003</v>
      </c>
      <c r="K27" s="208">
        <v>3414.8805139999999</v>
      </c>
      <c r="L27" s="208">
        <f t="shared" si="7"/>
        <v>-442.09370000000035</v>
      </c>
      <c r="M27" s="260">
        <f t="shared" si="8"/>
        <v>-0.11462189671771561</v>
      </c>
    </row>
    <row r="28" spans="1:22" x14ac:dyDescent="0.2">
      <c r="A28" s="227" t="s">
        <v>139</v>
      </c>
      <c r="B28" s="208">
        <v>3824.2398905609534</v>
      </c>
      <c r="C28" s="208">
        <v>3581.1791988164259</v>
      </c>
      <c r="D28" s="208">
        <v>3327.6302982769939</v>
      </c>
      <c r="E28" s="208">
        <f t="shared" si="5"/>
        <v>-253.548900539432</v>
      </c>
      <c r="F28" s="260">
        <f t="shared" si="6"/>
        <v>-7.0800394636277741E-2</v>
      </c>
      <c r="H28" s="227" t="s">
        <v>139</v>
      </c>
      <c r="I28" s="208">
        <v>1572.9268699999996</v>
      </c>
      <c r="J28" s="208">
        <v>1462.7201804000003</v>
      </c>
      <c r="K28" s="208">
        <v>1421.7771187999999</v>
      </c>
      <c r="L28" s="208">
        <f t="shared" si="7"/>
        <v>-40.943061600000419</v>
      </c>
      <c r="M28" s="260">
        <f t="shared" si="8"/>
        <v>-2.799104172392286E-2</v>
      </c>
    </row>
    <row r="29" spans="1:22" x14ac:dyDescent="0.2">
      <c r="A29" s="227" t="s">
        <v>110</v>
      </c>
      <c r="B29" s="208">
        <v>4739.0619237243591</v>
      </c>
      <c r="C29" s="208">
        <v>4633.6833753268911</v>
      </c>
      <c r="D29" s="208">
        <v>4566.3037798685482</v>
      </c>
      <c r="E29" s="208">
        <f t="shared" si="5"/>
        <v>-67.379595458342919</v>
      </c>
      <c r="F29" s="260">
        <f t="shared" si="6"/>
        <v>-1.4541260159708136E-2</v>
      </c>
      <c r="H29" s="227" t="s">
        <v>110</v>
      </c>
      <c r="I29" s="208">
        <v>3108.6452567243596</v>
      </c>
      <c r="J29" s="208">
        <v>3006.227041326892</v>
      </c>
      <c r="K29" s="208">
        <v>2988.0948848685489</v>
      </c>
      <c r="L29" s="208">
        <f t="shared" si="7"/>
        <v>-18.132156458343161</v>
      </c>
      <c r="M29" s="260">
        <f t="shared" si="8"/>
        <v>-6.0315326184877671E-3</v>
      </c>
    </row>
    <row r="30" spans="1:22" x14ac:dyDescent="0.2">
      <c r="A30" s="227" t="s">
        <v>111</v>
      </c>
      <c r="B30" s="208">
        <v>2745.779348</v>
      </c>
      <c r="C30" s="208">
        <v>2604.0657680000004</v>
      </c>
      <c r="D30" s="208">
        <v>2569.9651044000002</v>
      </c>
      <c r="E30" s="208">
        <f t="shared" si="5"/>
        <v>-34.100663600000189</v>
      </c>
      <c r="F30" s="260">
        <f t="shared" si="6"/>
        <v>-1.3095162195611687E-2</v>
      </c>
      <c r="H30" s="227" t="s">
        <v>111</v>
      </c>
      <c r="I30" s="208">
        <v>2309.2863910000001</v>
      </c>
      <c r="J30" s="208">
        <v>2150.4273548468491</v>
      </c>
      <c r="K30" s="208">
        <v>2160.9584081028211</v>
      </c>
      <c r="L30" s="208">
        <f t="shared" si="7"/>
        <v>10.531053255971983</v>
      </c>
      <c r="M30" s="260">
        <f t="shared" si="8"/>
        <v>4.8971908919572815E-3</v>
      </c>
    </row>
    <row r="31" spans="1:22" x14ac:dyDescent="0.2">
      <c r="A31" s="227" t="s">
        <v>112</v>
      </c>
      <c r="B31" s="208">
        <v>33398.786090880298</v>
      </c>
      <c r="C31" s="208">
        <v>32381.484806000004</v>
      </c>
      <c r="D31" s="208">
        <v>30859.963183577442</v>
      </c>
      <c r="E31" s="208">
        <f t="shared" si="5"/>
        <v>-1521.5216224225624</v>
      </c>
      <c r="F31" s="260">
        <f t="shared" si="6"/>
        <v>-4.698739515924355E-2</v>
      </c>
      <c r="H31" s="227" t="s">
        <v>112</v>
      </c>
      <c r="I31" s="208">
        <v>16589.356476000001</v>
      </c>
      <c r="J31" s="208">
        <v>15533.736993000002</v>
      </c>
      <c r="K31" s="208">
        <v>15073.539526177443</v>
      </c>
      <c r="L31" s="208">
        <f t="shared" si="7"/>
        <v>-460.19746682255936</v>
      </c>
      <c r="M31" s="260">
        <f t="shared" si="8"/>
        <v>-2.962567648917569E-2</v>
      </c>
    </row>
    <row r="32" spans="1:22" x14ac:dyDescent="0.2">
      <c r="A32" s="227" t="s">
        <v>113</v>
      </c>
      <c r="B32" s="208">
        <v>7051.9067908995221</v>
      </c>
      <c r="C32" s="208">
        <v>6467.6665999999996</v>
      </c>
      <c r="D32" s="208">
        <v>6461.9159201999992</v>
      </c>
      <c r="E32" s="208">
        <f t="shared" si="5"/>
        <v>-5.7506798000003982</v>
      </c>
      <c r="F32" s="260">
        <f t="shared" si="6"/>
        <v>-8.8914289428587701E-4</v>
      </c>
      <c r="H32" s="227" t="s">
        <v>113</v>
      </c>
      <c r="I32" s="208">
        <v>3597.3100290000002</v>
      </c>
      <c r="J32" s="208">
        <v>3314.4136369999997</v>
      </c>
      <c r="K32" s="208">
        <v>3267.7405429999999</v>
      </c>
      <c r="L32" s="208">
        <f t="shared" si="7"/>
        <v>-46.673093999999764</v>
      </c>
      <c r="M32" s="260">
        <f t="shared" si="8"/>
        <v>-1.4081855529126219E-2</v>
      </c>
    </row>
    <row r="33" spans="1:13" x14ac:dyDescent="0.2">
      <c r="A33" s="227" t="s">
        <v>114</v>
      </c>
      <c r="B33" s="208">
        <v>6608.4367279877442</v>
      </c>
      <c r="C33" s="208">
        <v>6646.0677722905975</v>
      </c>
      <c r="D33" s="208">
        <v>6678.2709634049033</v>
      </c>
      <c r="E33" s="208">
        <f t="shared" si="5"/>
        <v>32.20319111430581</v>
      </c>
      <c r="F33" s="260">
        <f t="shared" si="6"/>
        <v>4.8454503050014974E-3</v>
      </c>
      <c r="H33" s="227" t="s">
        <v>114</v>
      </c>
      <c r="I33" s="208">
        <v>4382.4026414778182</v>
      </c>
      <c r="J33" s="208">
        <v>4086.2227586551894</v>
      </c>
      <c r="K33" s="208">
        <v>4012.1596178029172</v>
      </c>
      <c r="L33" s="208">
        <f t="shared" si="7"/>
        <v>-74.063140852272227</v>
      </c>
      <c r="M33" s="260">
        <f t="shared" si="8"/>
        <v>-1.8125086473906982E-2</v>
      </c>
    </row>
    <row r="34" spans="1:13" x14ac:dyDescent="0.2">
      <c r="A34" s="227" t="s">
        <v>115</v>
      </c>
      <c r="B34" s="208">
        <v>6016.3371092569196</v>
      </c>
      <c r="C34" s="208">
        <v>5635.7049138582579</v>
      </c>
      <c r="D34" s="208">
        <v>5711.7865132555389</v>
      </c>
      <c r="E34" s="208">
        <f t="shared" si="5"/>
        <v>76.081599397281025</v>
      </c>
      <c r="F34" s="260">
        <f t="shared" si="6"/>
        <v>1.3499926018162522E-2</v>
      </c>
      <c r="H34" s="227" t="s">
        <v>115</v>
      </c>
      <c r="I34" s="208">
        <v>4411.6453900000006</v>
      </c>
      <c r="J34" s="208">
        <v>4077.4876437139683</v>
      </c>
      <c r="K34" s="208">
        <v>4069.589938999999</v>
      </c>
      <c r="L34" s="208">
        <f t="shared" si="7"/>
        <v>-7.8977047139692331</v>
      </c>
      <c r="M34" s="260">
        <f t="shared" si="8"/>
        <v>-1.9369046344369645E-3</v>
      </c>
    </row>
    <row r="35" spans="1:13" x14ac:dyDescent="0.2">
      <c r="A35" s="227" t="s">
        <v>116</v>
      </c>
      <c r="B35" s="208">
        <v>30886.674551553966</v>
      </c>
      <c r="C35" s="208">
        <v>28282.888280399999</v>
      </c>
      <c r="D35" s="208">
        <v>27564.729355608521</v>
      </c>
      <c r="E35" s="208">
        <f t="shared" si="5"/>
        <v>-718.15892479147806</v>
      </c>
      <c r="F35" s="260">
        <f t="shared" si="6"/>
        <v>-2.539199383286328E-2</v>
      </c>
      <c r="H35" s="227" t="s">
        <v>116</v>
      </c>
      <c r="I35" s="208">
        <v>20876.99143223236</v>
      </c>
      <c r="J35" s="208">
        <v>20229.120004000004</v>
      </c>
      <c r="K35" s="208">
        <v>20205.416504000001</v>
      </c>
      <c r="L35" s="208">
        <f t="shared" si="7"/>
        <v>-23.70350000000326</v>
      </c>
      <c r="M35" s="260">
        <f t="shared" si="8"/>
        <v>-1.1717514155492603E-3</v>
      </c>
    </row>
    <row r="36" spans="1:13" x14ac:dyDescent="0.2">
      <c r="A36" s="227" t="s">
        <v>117</v>
      </c>
      <c r="B36" s="208">
        <v>28150.393805552496</v>
      </c>
      <c r="C36" s="208">
        <v>27449.738058000006</v>
      </c>
      <c r="D36" s="208">
        <v>30300.213846000006</v>
      </c>
      <c r="E36" s="208">
        <f t="shared" si="5"/>
        <v>2850.4757879999997</v>
      </c>
      <c r="F36" s="260">
        <f t="shared" si="6"/>
        <v>0.10384346043583648</v>
      </c>
      <c r="H36" s="227" t="s">
        <v>117</v>
      </c>
      <c r="I36" s="208">
        <v>12877.611680999995</v>
      </c>
      <c r="J36" s="208">
        <v>12239.833764999999</v>
      </c>
      <c r="K36" s="208">
        <v>12337.565870000002</v>
      </c>
      <c r="L36" s="208">
        <f t="shared" si="7"/>
        <v>97.732105000002775</v>
      </c>
      <c r="M36" s="260">
        <f t="shared" si="8"/>
        <v>7.9847575446219121E-3</v>
      </c>
    </row>
    <row r="37" spans="1:13" x14ac:dyDescent="0.2">
      <c r="A37" s="187" t="s">
        <v>118</v>
      </c>
      <c r="B37" s="186">
        <v>8231.2978581999996</v>
      </c>
      <c r="C37" s="186">
        <v>7728.171026</v>
      </c>
      <c r="D37" s="186">
        <v>7760.9500793999987</v>
      </c>
      <c r="E37" s="186">
        <f t="shared" si="5"/>
        <v>32.779053399998702</v>
      </c>
      <c r="F37" s="259">
        <f t="shared" si="6"/>
        <v>4.24150206947016E-3</v>
      </c>
      <c r="H37" s="187" t="s">
        <v>118</v>
      </c>
      <c r="I37" s="186">
        <v>4283.1618419999995</v>
      </c>
      <c r="J37" s="186">
        <v>3988.3318420675123</v>
      </c>
      <c r="K37" s="186">
        <v>4016.2969989617122</v>
      </c>
      <c r="L37" s="186">
        <f t="shared" si="7"/>
        <v>27.965156894199936</v>
      </c>
      <c r="M37" s="259">
        <f t="shared" si="8"/>
        <v>7.0117427540088428E-3</v>
      </c>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48"/>
  <dimension ref="A1:L21"/>
  <sheetViews>
    <sheetView showGridLines="0" zoomScaleNormal="100" zoomScaleSheetLayoutView="100" workbookViewId="0"/>
  </sheetViews>
  <sheetFormatPr defaultRowHeight="12.75" x14ac:dyDescent="0.2"/>
  <cols>
    <col min="1" max="1" width="31.28515625" customWidth="1"/>
    <col min="2" max="2" width="12.140625" bestFit="1" customWidth="1"/>
    <col min="3" max="3" width="12.140625" customWidth="1"/>
    <col min="5" max="5" width="9.140625" customWidth="1"/>
    <col min="12" max="12" width="15.28515625" customWidth="1"/>
  </cols>
  <sheetData>
    <row r="1" spans="1:12" ht="18.75" x14ac:dyDescent="0.35">
      <c r="A1" s="182" t="s">
        <v>268</v>
      </c>
      <c r="L1" s="274" t="str">
        <f>'3'!N1</f>
        <v>2019</v>
      </c>
    </row>
    <row r="2" spans="1:12" ht="6" customHeight="1" x14ac:dyDescent="0.2"/>
    <row r="3" spans="1:12" ht="36" x14ac:dyDescent="0.2">
      <c r="A3" s="188"/>
      <c r="B3" s="188">
        <v>2017</v>
      </c>
      <c r="C3" s="188">
        <v>2018</v>
      </c>
      <c r="D3" s="188">
        <v>2019</v>
      </c>
      <c r="E3" s="237" t="s">
        <v>211</v>
      </c>
      <c r="F3" s="237" t="s">
        <v>188</v>
      </c>
    </row>
    <row r="4" spans="1:12" ht="13.5" x14ac:dyDescent="0.2">
      <c r="A4" s="190" t="s">
        <v>180</v>
      </c>
      <c r="B4" s="201">
        <f>SUM(B5:B20)</f>
        <v>103624.17576983168</v>
      </c>
      <c r="C4" s="201">
        <f>SUM(C5:C20)</f>
        <v>102301.64628219999</v>
      </c>
      <c r="D4" s="201">
        <v>99289.343492000015</v>
      </c>
      <c r="E4" s="201">
        <f>+D4-C4</f>
        <v>-3012.302790199974</v>
      </c>
      <c r="F4" s="258">
        <f>+D4/C4-1</f>
        <v>-2.9445301221160292E-2</v>
      </c>
    </row>
    <row r="5" spans="1:12" x14ac:dyDescent="0.2">
      <c r="A5" s="187" t="s">
        <v>41</v>
      </c>
      <c r="B5" s="186">
        <v>10527.943374741197</v>
      </c>
      <c r="C5" s="186">
        <v>12114.8908978</v>
      </c>
      <c r="D5" s="186">
        <v>12780.684266200002</v>
      </c>
      <c r="E5" s="186">
        <f t="shared" ref="E5:E20" si="0">+D5-C5</f>
        <v>665.79336840000178</v>
      </c>
      <c r="F5" s="259">
        <f t="shared" ref="F5:F20" si="1">+D5/C5-1</f>
        <v>5.4956612817776751E-2</v>
      </c>
    </row>
    <row r="6" spans="1:12" x14ac:dyDescent="0.2">
      <c r="A6" s="227" t="s">
        <v>40</v>
      </c>
      <c r="B6" s="208">
        <v>2007.189017233</v>
      </c>
      <c r="C6" s="208">
        <v>1996.6380130000002</v>
      </c>
      <c r="D6" s="208">
        <v>1971.9887340000002</v>
      </c>
      <c r="E6" s="208">
        <f t="shared" si="0"/>
        <v>-24.649278999999979</v>
      </c>
      <c r="F6" s="260">
        <f t="shared" si="1"/>
        <v>-1.2345392023746848E-2</v>
      </c>
    </row>
    <row r="7" spans="1:12" x14ac:dyDescent="0.2">
      <c r="A7" s="227" t="s">
        <v>39</v>
      </c>
      <c r="B7" s="208">
        <v>14724.968009200002</v>
      </c>
      <c r="C7" s="208">
        <v>12784.2748398</v>
      </c>
      <c r="D7" s="208">
        <v>11105.674919000001</v>
      </c>
      <c r="E7" s="208">
        <f t="shared" si="0"/>
        <v>-1678.5999207999994</v>
      </c>
      <c r="F7" s="260">
        <f t="shared" si="1"/>
        <v>-0.13130192692464515</v>
      </c>
    </row>
    <row r="8" spans="1:12" x14ac:dyDescent="0.2">
      <c r="A8" s="227" t="s">
        <v>64</v>
      </c>
      <c r="B8" s="208">
        <v>0</v>
      </c>
      <c r="C8" s="208">
        <v>0</v>
      </c>
      <c r="D8" s="208">
        <v>0</v>
      </c>
      <c r="E8" s="208">
        <f t="shared" si="0"/>
        <v>0</v>
      </c>
      <c r="F8" s="260">
        <v>0</v>
      </c>
    </row>
    <row r="9" spans="1:12" x14ac:dyDescent="0.2">
      <c r="A9" s="227" t="s">
        <v>65</v>
      </c>
      <c r="B9" s="208">
        <v>0</v>
      </c>
      <c r="C9" s="208">
        <v>0</v>
      </c>
      <c r="D9" s="208">
        <v>0</v>
      </c>
      <c r="E9" s="208">
        <f t="shared" si="0"/>
        <v>0</v>
      </c>
      <c r="F9" s="260">
        <v>0</v>
      </c>
    </row>
    <row r="10" spans="1:12" x14ac:dyDescent="0.2">
      <c r="A10" s="227" t="s">
        <v>66</v>
      </c>
      <c r="B10" s="208">
        <v>0</v>
      </c>
      <c r="C10" s="208">
        <v>0</v>
      </c>
      <c r="D10" s="208">
        <v>0</v>
      </c>
      <c r="E10" s="208">
        <f t="shared" si="0"/>
        <v>0</v>
      </c>
      <c r="F10" s="260">
        <v>0</v>
      </c>
    </row>
    <row r="11" spans="1:12" x14ac:dyDescent="0.2">
      <c r="A11" s="227" t="s">
        <v>38</v>
      </c>
      <c r="B11" s="208">
        <v>57245.380185057482</v>
      </c>
      <c r="C11" s="208">
        <v>56044.8712122</v>
      </c>
      <c r="D11" s="208">
        <v>54526.170524000001</v>
      </c>
      <c r="E11" s="208">
        <f t="shared" si="0"/>
        <v>-1518.7006881999987</v>
      </c>
      <c r="F11" s="260">
        <f t="shared" si="1"/>
        <v>-2.709794233356011E-2</v>
      </c>
    </row>
    <row r="12" spans="1:12" x14ac:dyDescent="0.2">
      <c r="A12" s="227" t="s">
        <v>77</v>
      </c>
      <c r="B12" s="208">
        <v>0</v>
      </c>
      <c r="C12" s="208">
        <v>0</v>
      </c>
      <c r="D12" s="208">
        <v>0</v>
      </c>
      <c r="E12" s="208">
        <f t="shared" si="0"/>
        <v>0</v>
      </c>
      <c r="F12" s="260">
        <v>0</v>
      </c>
    </row>
    <row r="13" spans="1:12" x14ac:dyDescent="0.2">
      <c r="A13" s="227" t="s">
        <v>37</v>
      </c>
      <c r="B13" s="208">
        <v>0</v>
      </c>
      <c r="C13" s="208">
        <v>0</v>
      </c>
      <c r="D13" s="208">
        <v>0</v>
      </c>
      <c r="E13" s="208">
        <f t="shared" si="0"/>
        <v>0</v>
      </c>
      <c r="F13" s="260">
        <v>0</v>
      </c>
    </row>
    <row r="14" spans="1:12" x14ac:dyDescent="0.2">
      <c r="A14" s="227" t="s">
        <v>36</v>
      </c>
      <c r="B14" s="208">
        <v>630.11542000000009</v>
      </c>
      <c r="C14" s="208">
        <v>748.95317</v>
      </c>
      <c r="D14" s="208">
        <v>697.70323199999996</v>
      </c>
      <c r="E14" s="208">
        <f t="shared" si="0"/>
        <v>-51.249938000000043</v>
      </c>
      <c r="F14" s="260">
        <f t="shared" si="1"/>
        <v>-6.8428761707491015E-2</v>
      </c>
    </row>
    <row r="15" spans="1:12" x14ac:dyDescent="0.2">
      <c r="A15" s="227" t="s">
        <v>35</v>
      </c>
      <c r="B15" s="208">
        <v>353.21351300000003</v>
      </c>
      <c r="C15" s="208">
        <v>296.60518200000001</v>
      </c>
      <c r="D15" s="208">
        <v>227.97512399999999</v>
      </c>
      <c r="E15" s="208">
        <f t="shared" si="0"/>
        <v>-68.63005800000002</v>
      </c>
      <c r="F15" s="260">
        <f t="shared" si="1"/>
        <v>-0.231385229136017</v>
      </c>
    </row>
    <row r="16" spans="1:12" x14ac:dyDescent="0.2">
      <c r="A16" s="227" t="s">
        <v>34</v>
      </c>
      <c r="B16" s="208">
        <v>2492.852124</v>
      </c>
      <c r="C16" s="208">
        <v>2354.4121970000001</v>
      </c>
      <c r="D16" s="208">
        <v>2023.9110490000003</v>
      </c>
      <c r="E16" s="208">
        <f t="shared" si="0"/>
        <v>-330.50114799999983</v>
      </c>
      <c r="F16" s="260">
        <f t="shared" si="1"/>
        <v>-0.14037522759231602</v>
      </c>
    </row>
    <row r="17" spans="1:6" x14ac:dyDescent="0.2">
      <c r="A17" s="227" t="s">
        <v>33</v>
      </c>
      <c r="B17" s="208">
        <v>4556.337082</v>
      </c>
      <c r="C17" s="208">
        <v>4795.1426036000003</v>
      </c>
      <c r="D17" s="208">
        <v>4451.2921349999997</v>
      </c>
      <c r="E17" s="208">
        <f t="shared" si="0"/>
        <v>-343.85046860000057</v>
      </c>
      <c r="F17" s="260">
        <f t="shared" si="1"/>
        <v>-7.1708079826833804E-2</v>
      </c>
    </row>
    <row r="18" spans="1:6" x14ac:dyDescent="0.2">
      <c r="A18" s="227" t="s">
        <v>3</v>
      </c>
      <c r="B18" s="208">
        <v>0</v>
      </c>
      <c r="C18" s="208">
        <v>0</v>
      </c>
      <c r="D18" s="208">
        <v>0</v>
      </c>
      <c r="E18" s="208">
        <f t="shared" si="0"/>
        <v>0</v>
      </c>
      <c r="F18" s="260">
        <v>0</v>
      </c>
    </row>
    <row r="19" spans="1:6" x14ac:dyDescent="0.2">
      <c r="A19" s="227" t="s">
        <v>32</v>
      </c>
      <c r="B19" s="208">
        <v>163.65148760000002</v>
      </c>
      <c r="C19" s="208">
        <v>43.1060132</v>
      </c>
      <c r="D19" s="208">
        <v>24.411899999999999</v>
      </c>
      <c r="E19" s="208">
        <f t="shared" si="0"/>
        <v>-18.6941132</v>
      </c>
      <c r="F19" s="260">
        <f t="shared" si="1"/>
        <v>-0.43367761971547858</v>
      </c>
    </row>
    <row r="20" spans="1:6" x14ac:dyDescent="0.2">
      <c r="A20" s="187" t="s">
        <v>31</v>
      </c>
      <c r="B20" s="186">
        <v>10922.525557000001</v>
      </c>
      <c r="C20" s="186">
        <v>11122.752153599999</v>
      </c>
      <c r="D20" s="186">
        <v>11479.531608799996</v>
      </c>
      <c r="E20" s="186">
        <f t="shared" si="0"/>
        <v>356.77945519999776</v>
      </c>
      <c r="F20" s="259">
        <f t="shared" si="1"/>
        <v>3.2076544570358134E-2</v>
      </c>
    </row>
    <row r="21" spans="1:6" x14ac:dyDescent="0.2">
      <c r="B21" s="170"/>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9"/>
  <dimension ref="A1:O2"/>
  <sheetViews>
    <sheetView showGridLines="0" zoomScaleNormal="100" zoomScaleSheetLayoutView="100" workbookViewId="0"/>
  </sheetViews>
  <sheetFormatPr defaultRowHeight="12.75" x14ac:dyDescent="0.2"/>
  <cols>
    <col min="1" max="14" width="9.140625" style="157"/>
    <col min="15" max="15" width="16" style="157" customWidth="1"/>
    <col min="16" max="16384" width="9.140625" style="157"/>
  </cols>
  <sheetData>
    <row r="1" spans="1:15" x14ac:dyDescent="0.2">
      <c r="O1" s="305" t="str">
        <f>'3'!N1</f>
        <v>2019</v>
      </c>
    </row>
    <row r="2" spans="1:15" x14ac:dyDescent="0.2">
      <c r="A2" s="373" t="s">
        <v>298</v>
      </c>
      <c r="B2" s="373"/>
      <c r="C2" s="373"/>
      <c r="D2" s="373"/>
      <c r="E2" s="373"/>
      <c r="F2" s="373"/>
      <c r="G2" s="373"/>
      <c r="H2" s="373"/>
      <c r="I2" s="373"/>
      <c r="J2" s="373"/>
      <c r="K2" s="373"/>
      <c r="L2" s="373"/>
      <c r="M2" s="373"/>
      <c r="N2" s="373"/>
      <c r="O2" s="373"/>
    </row>
  </sheetData>
  <mergeCells count="1">
    <mergeCell ref="A2:O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dimension ref="A1:I67"/>
  <sheetViews>
    <sheetView showGridLines="0" zoomScaleNormal="100" zoomScaleSheetLayoutView="100" workbookViewId="0"/>
  </sheetViews>
  <sheetFormatPr defaultRowHeight="12" x14ac:dyDescent="0.2"/>
  <cols>
    <col min="1" max="9" width="11" style="90" customWidth="1"/>
    <col min="10" max="16384" width="9.140625" style="90"/>
  </cols>
  <sheetData>
    <row r="1" spans="1:9" s="102" customFormat="1" ht="18.75" x14ac:dyDescent="0.3">
      <c r="A1" s="194" t="s">
        <v>297</v>
      </c>
    </row>
    <row r="2" spans="1:9" ht="6" customHeight="1" x14ac:dyDescent="0.2"/>
    <row r="3" spans="1:9" x14ac:dyDescent="0.2">
      <c r="A3" s="311" t="s">
        <v>292</v>
      </c>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x14ac:dyDescent="0.2">
      <c r="A39" s="311"/>
      <c r="B39" s="311"/>
      <c r="C39" s="311"/>
      <c r="D39" s="311"/>
      <c r="E39" s="311"/>
      <c r="F39" s="311"/>
      <c r="G39" s="311"/>
      <c r="H39" s="311"/>
      <c r="I39" s="311"/>
    </row>
    <row r="40" spans="1:9" x14ac:dyDescent="0.2">
      <c r="A40" s="311"/>
      <c r="B40" s="311"/>
      <c r="C40" s="311"/>
      <c r="D40" s="311"/>
      <c r="E40" s="311"/>
      <c r="F40" s="311"/>
      <c r="G40" s="311"/>
      <c r="H40" s="311"/>
      <c r="I40" s="311"/>
    </row>
    <row r="41" spans="1:9" x14ac:dyDescent="0.2">
      <c r="A41" s="311"/>
      <c r="B41" s="311"/>
      <c r="C41" s="311"/>
      <c r="D41" s="311"/>
      <c r="E41" s="311"/>
      <c r="F41" s="311"/>
      <c r="G41" s="311"/>
      <c r="H41" s="311"/>
      <c r="I41" s="311"/>
    </row>
    <row r="42" spans="1:9" x14ac:dyDescent="0.2">
      <c r="A42" s="311"/>
      <c r="B42" s="311"/>
      <c r="C42" s="311"/>
      <c r="D42" s="311"/>
      <c r="E42" s="311"/>
      <c r="F42" s="311"/>
      <c r="G42" s="311"/>
      <c r="H42" s="311"/>
      <c r="I42" s="311"/>
    </row>
    <row r="43" spans="1:9" x14ac:dyDescent="0.2">
      <c r="A43" s="311"/>
      <c r="B43" s="311"/>
      <c r="C43" s="311"/>
      <c r="D43" s="311"/>
      <c r="E43" s="311"/>
      <c r="F43" s="311"/>
      <c r="G43" s="311"/>
      <c r="H43" s="311"/>
      <c r="I43" s="311"/>
    </row>
    <row r="44" spans="1:9" x14ac:dyDescent="0.2">
      <c r="A44" s="311"/>
      <c r="B44" s="311"/>
      <c r="C44" s="311"/>
      <c r="D44" s="311"/>
      <c r="E44" s="311"/>
      <c r="F44" s="311"/>
      <c r="G44" s="311"/>
      <c r="H44" s="311"/>
      <c r="I44" s="311"/>
    </row>
    <row r="45" spans="1:9" x14ac:dyDescent="0.2">
      <c r="A45" s="311"/>
      <c r="B45" s="311"/>
      <c r="C45" s="311"/>
      <c r="D45" s="311"/>
      <c r="E45" s="311"/>
      <c r="F45" s="311"/>
      <c r="G45" s="311"/>
      <c r="H45" s="311"/>
      <c r="I45" s="311"/>
    </row>
    <row r="46" spans="1:9" x14ac:dyDescent="0.2">
      <c r="A46" s="311"/>
      <c r="B46" s="311"/>
      <c r="C46" s="311"/>
      <c r="D46" s="311"/>
      <c r="E46" s="311"/>
      <c r="F46" s="311"/>
      <c r="G46" s="311"/>
      <c r="H46" s="311"/>
      <c r="I46" s="311"/>
    </row>
    <row r="47" spans="1:9" x14ac:dyDescent="0.2">
      <c r="A47" s="311"/>
      <c r="B47" s="311"/>
      <c r="C47" s="311"/>
      <c r="D47" s="311"/>
      <c r="E47" s="311"/>
      <c r="F47" s="311"/>
      <c r="G47" s="311"/>
      <c r="H47" s="311"/>
      <c r="I47" s="311"/>
    </row>
    <row r="48" spans="1:9" x14ac:dyDescent="0.2">
      <c r="A48" s="311"/>
      <c r="B48" s="311"/>
      <c r="C48" s="311"/>
      <c r="D48" s="311"/>
      <c r="E48" s="311"/>
      <c r="F48" s="311"/>
      <c r="G48" s="311"/>
      <c r="H48" s="311"/>
      <c r="I48" s="311"/>
    </row>
    <row r="49" spans="1:9" x14ac:dyDescent="0.2">
      <c r="A49" s="311"/>
      <c r="B49" s="311"/>
      <c r="C49" s="311"/>
      <c r="D49" s="311"/>
      <c r="E49" s="311"/>
      <c r="F49" s="311"/>
      <c r="G49" s="311"/>
      <c r="H49" s="311"/>
      <c r="I49" s="311"/>
    </row>
    <row r="50" spans="1:9" x14ac:dyDescent="0.2">
      <c r="A50" s="311"/>
      <c r="B50" s="311"/>
      <c r="C50" s="311"/>
      <c r="D50" s="311"/>
      <c r="E50" s="311"/>
      <c r="F50" s="311"/>
      <c r="G50" s="311"/>
      <c r="H50" s="311"/>
      <c r="I50" s="311"/>
    </row>
    <row r="51" spans="1:9" x14ac:dyDescent="0.2">
      <c r="A51" s="311"/>
      <c r="B51" s="311"/>
      <c r="C51" s="311"/>
      <c r="D51" s="311"/>
      <c r="E51" s="311"/>
      <c r="F51" s="311"/>
      <c r="G51" s="311"/>
      <c r="H51" s="311"/>
      <c r="I51" s="311"/>
    </row>
    <row r="52" spans="1:9" x14ac:dyDescent="0.2">
      <c r="A52" s="311"/>
      <c r="B52" s="311"/>
      <c r="C52" s="311"/>
      <c r="D52" s="311"/>
      <c r="E52" s="311"/>
      <c r="F52" s="311"/>
      <c r="G52" s="311"/>
      <c r="H52" s="311"/>
      <c r="I52" s="311"/>
    </row>
    <row r="53" spans="1:9" x14ac:dyDescent="0.2">
      <c r="A53" s="311"/>
      <c r="B53" s="311"/>
      <c r="C53" s="311"/>
      <c r="D53" s="311"/>
      <c r="E53" s="311"/>
      <c r="F53" s="311"/>
      <c r="G53" s="311"/>
      <c r="H53" s="311"/>
      <c r="I53" s="311"/>
    </row>
    <row r="54" spans="1:9" x14ac:dyDescent="0.2">
      <c r="A54" s="311"/>
      <c r="B54" s="311"/>
      <c r="C54" s="311"/>
      <c r="D54" s="311"/>
      <c r="E54" s="311"/>
      <c r="F54" s="311"/>
      <c r="G54" s="311"/>
      <c r="H54" s="311"/>
      <c r="I54" s="311"/>
    </row>
    <row r="55" spans="1:9" x14ac:dyDescent="0.2">
      <c r="A55" s="311"/>
      <c r="B55" s="311"/>
      <c r="C55" s="311"/>
      <c r="D55" s="311"/>
      <c r="E55" s="311"/>
      <c r="F55" s="311"/>
      <c r="G55" s="311"/>
      <c r="H55" s="311"/>
      <c r="I55" s="311"/>
    </row>
    <row r="56" spans="1:9" x14ac:dyDescent="0.2">
      <c r="A56" s="311"/>
      <c r="B56" s="311"/>
      <c r="C56" s="311"/>
      <c r="D56" s="311"/>
      <c r="E56" s="311"/>
      <c r="F56" s="311"/>
      <c r="G56" s="311"/>
      <c r="H56" s="311"/>
      <c r="I56" s="311"/>
    </row>
    <row r="57" spans="1:9" x14ac:dyDescent="0.2">
      <c r="A57" s="311"/>
      <c r="B57" s="311"/>
      <c r="C57" s="311"/>
      <c r="D57" s="311"/>
      <c r="E57" s="311"/>
      <c r="F57" s="311"/>
      <c r="G57" s="311"/>
      <c r="H57" s="311"/>
      <c r="I57" s="311"/>
    </row>
    <row r="58" spans="1:9" x14ac:dyDescent="0.2">
      <c r="A58" s="311"/>
      <c r="B58" s="311"/>
      <c r="C58" s="311"/>
      <c r="D58" s="311"/>
      <c r="E58" s="311"/>
      <c r="F58" s="311"/>
      <c r="G58" s="311"/>
      <c r="H58" s="311"/>
      <c r="I58" s="311"/>
    </row>
    <row r="59" spans="1:9" x14ac:dyDescent="0.2">
      <c r="A59" s="311"/>
      <c r="B59" s="311"/>
      <c r="C59" s="311"/>
      <c r="D59" s="311"/>
      <c r="E59" s="311"/>
      <c r="F59" s="311"/>
      <c r="G59" s="311"/>
      <c r="H59" s="311"/>
      <c r="I59" s="311"/>
    </row>
    <row r="60" spans="1:9" x14ac:dyDescent="0.2">
      <c r="A60" s="311"/>
      <c r="B60" s="311"/>
      <c r="C60" s="311"/>
      <c r="D60" s="311"/>
      <c r="E60" s="311"/>
      <c r="F60" s="311"/>
      <c r="G60" s="311"/>
      <c r="H60" s="311"/>
      <c r="I60" s="311"/>
    </row>
    <row r="61" spans="1:9" x14ac:dyDescent="0.2">
      <c r="A61" s="311"/>
      <c r="B61" s="311"/>
      <c r="C61" s="311"/>
      <c r="D61" s="311"/>
      <c r="E61" s="311"/>
      <c r="F61" s="311"/>
      <c r="G61" s="311"/>
      <c r="H61" s="311"/>
      <c r="I61" s="311"/>
    </row>
    <row r="62" spans="1:9" x14ac:dyDescent="0.2">
      <c r="A62" s="311"/>
      <c r="B62" s="311"/>
      <c r="C62" s="311"/>
      <c r="D62" s="311"/>
      <c r="E62" s="311"/>
      <c r="F62" s="311"/>
      <c r="G62" s="311"/>
      <c r="H62" s="311"/>
      <c r="I62" s="311"/>
    </row>
    <row r="63" spans="1:9" x14ac:dyDescent="0.2">
      <c r="A63" s="311"/>
      <c r="B63" s="311"/>
      <c r="C63" s="311"/>
      <c r="D63" s="311"/>
      <c r="E63" s="311"/>
      <c r="F63" s="311"/>
      <c r="G63" s="311"/>
      <c r="H63" s="311"/>
      <c r="I63" s="311"/>
    </row>
    <row r="64" spans="1:9" x14ac:dyDescent="0.2">
      <c r="A64" s="311"/>
      <c r="B64" s="311"/>
      <c r="C64" s="311"/>
      <c r="D64" s="311"/>
      <c r="E64" s="311"/>
      <c r="F64" s="311"/>
      <c r="G64" s="311"/>
      <c r="H64" s="311"/>
      <c r="I64" s="311"/>
    </row>
    <row r="65" spans="1:9" x14ac:dyDescent="0.2">
      <c r="A65" s="311"/>
      <c r="B65" s="311"/>
      <c r="C65" s="311"/>
      <c r="D65" s="311"/>
      <c r="E65" s="311"/>
      <c r="F65" s="311"/>
      <c r="G65" s="311"/>
      <c r="H65" s="311"/>
      <c r="I65" s="311"/>
    </row>
    <row r="66" spans="1:9" x14ac:dyDescent="0.2">
      <c r="A66" s="311"/>
      <c r="B66" s="311"/>
      <c r="C66" s="311"/>
      <c r="D66" s="311"/>
      <c r="E66" s="311"/>
      <c r="F66" s="311"/>
      <c r="G66" s="311"/>
      <c r="H66" s="311"/>
      <c r="I66" s="311"/>
    </row>
    <row r="67" spans="1:9" x14ac:dyDescent="0.2">
      <c r="A67" s="311"/>
      <c r="B67" s="311"/>
      <c r="C67" s="311"/>
      <c r="D67" s="311"/>
      <c r="E67" s="311"/>
      <c r="F67" s="311"/>
      <c r="G67" s="311"/>
      <c r="H67" s="311"/>
      <c r="I67" s="311"/>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zoomScaleNormal="100" zoomScaleSheetLayoutView="100" workbookViewId="0"/>
  </sheetViews>
  <sheetFormatPr defaultRowHeight="12" x14ac:dyDescent="0.2"/>
  <cols>
    <col min="1" max="1" width="31.140625" style="82" customWidth="1"/>
    <col min="2" max="13" width="8.5703125" style="82" customWidth="1"/>
    <col min="14" max="14" width="10.140625" style="82" customWidth="1"/>
    <col min="15" max="15" width="8.42578125" style="82" customWidth="1"/>
    <col min="16" max="16" width="11.42578125" style="82" bestFit="1" customWidth="1"/>
    <col min="17" max="17" width="9.5703125" style="82" bestFit="1" customWidth="1"/>
    <col min="18" max="16384" width="9.140625" style="82"/>
  </cols>
  <sheetData>
    <row r="1" spans="1:18" s="92" customFormat="1" ht="18.75" x14ac:dyDescent="0.3">
      <c r="A1" s="155" t="s">
        <v>78</v>
      </c>
      <c r="B1" s="88"/>
      <c r="C1" s="88"/>
      <c r="D1" s="88"/>
      <c r="E1" s="88"/>
      <c r="F1" s="88"/>
      <c r="G1" s="88"/>
      <c r="H1" s="88"/>
      <c r="I1" s="88"/>
      <c r="J1" s="88"/>
      <c r="K1" s="88"/>
      <c r="L1" s="88"/>
      <c r="M1" s="88"/>
      <c r="N1" s="183" t="s">
        <v>203</v>
      </c>
    </row>
    <row r="2" spans="1:18" ht="6" customHeight="1" x14ac:dyDescent="0.2">
      <c r="A2" s="8"/>
      <c r="B2" s="8"/>
      <c r="C2" s="8"/>
      <c r="D2" s="8"/>
      <c r="E2" s="8"/>
      <c r="F2" s="8"/>
      <c r="G2" s="8"/>
      <c r="H2" s="8"/>
      <c r="I2" s="8"/>
      <c r="J2" s="8"/>
      <c r="K2" s="8"/>
      <c r="L2" s="8"/>
      <c r="M2" s="8"/>
      <c r="N2" s="8"/>
    </row>
    <row r="3" spans="1:18" x14ac:dyDescent="0.2">
      <c r="A3" s="321"/>
      <c r="B3" s="323" t="s">
        <v>45</v>
      </c>
      <c r="C3" s="324"/>
      <c r="D3" s="325"/>
      <c r="E3" s="324" t="s">
        <v>46</v>
      </c>
      <c r="F3" s="324"/>
      <c r="G3" s="324"/>
      <c r="H3" s="323" t="s">
        <v>47</v>
      </c>
      <c r="I3" s="324"/>
      <c r="J3" s="325"/>
      <c r="K3" s="323" t="s">
        <v>48</v>
      </c>
      <c r="L3" s="324"/>
      <c r="M3" s="325"/>
      <c r="N3" s="321" t="s">
        <v>7</v>
      </c>
      <c r="Q3" s="145"/>
      <c r="R3" s="145"/>
    </row>
    <row r="4" spans="1:18" x14ac:dyDescent="0.2">
      <c r="A4" s="322"/>
      <c r="B4" s="180" t="s">
        <v>8</v>
      </c>
      <c r="C4" s="189" t="s">
        <v>9</v>
      </c>
      <c r="D4" s="193" t="s">
        <v>10</v>
      </c>
      <c r="E4" s="189" t="s">
        <v>11</v>
      </c>
      <c r="F4" s="189" t="s">
        <v>12</v>
      </c>
      <c r="G4" s="189" t="s">
        <v>13</v>
      </c>
      <c r="H4" s="180" t="s">
        <v>14</v>
      </c>
      <c r="I4" s="189" t="s">
        <v>15</v>
      </c>
      <c r="J4" s="193" t="s">
        <v>16</v>
      </c>
      <c r="K4" s="180" t="s">
        <v>17</v>
      </c>
      <c r="L4" s="189" t="s">
        <v>18</v>
      </c>
      <c r="M4" s="193" t="s">
        <v>19</v>
      </c>
      <c r="N4" s="322"/>
    </row>
    <row r="5" spans="1:18" s="95" customFormat="1" x14ac:dyDescent="0.2">
      <c r="A5" s="316" t="s">
        <v>63</v>
      </c>
      <c r="B5" s="318">
        <f>SUM(B6:D6)</f>
        <v>55738.276442370661</v>
      </c>
      <c r="C5" s="319"/>
      <c r="D5" s="320"/>
      <c r="E5" s="319">
        <f>SUM(E6:G6)</f>
        <v>32691.522058406365</v>
      </c>
      <c r="F5" s="319"/>
      <c r="G5" s="319"/>
      <c r="H5" s="318">
        <f>SUM(H6:J6)</f>
        <v>24933.225696087269</v>
      </c>
      <c r="I5" s="319"/>
      <c r="J5" s="320"/>
      <c r="K5" s="318">
        <f>SUM(K6:M6)</f>
        <v>48288.491757727665</v>
      </c>
      <c r="L5" s="319"/>
      <c r="M5" s="320"/>
      <c r="N5" s="326">
        <f>SUM(B6:M6)</f>
        <v>161651.51595459197</v>
      </c>
      <c r="Q5" s="143"/>
      <c r="R5" s="143"/>
    </row>
    <row r="6" spans="1:18" s="95" customFormat="1" x14ac:dyDescent="0.2">
      <c r="A6" s="317"/>
      <c r="B6" s="184">
        <v>22033.90338338595</v>
      </c>
      <c r="C6" s="186">
        <v>17586.851785445389</v>
      </c>
      <c r="D6" s="173">
        <v>16117.52127353932</v>
      </c>
      <c r="E6" s="186">
        <v>12673.992378929666</v>
      </c>
      <c r="F6" s="186">
        <v>11924.189397778768</v>
      </c>
      <c r="G6" s="186">
        <v>8093.3402816979269</v>
      </c>
      <c r="H6" s="184">
        <v>7542.3717434554374</v>
      </c>
      <c r="I6" s="186">
        <v>7899.918807016682</v>
      </c>
      <c r="J6" s="173">
        <v>9490.9351456151489</v>
      </c>
      <c r="K6" s="184">
        <v>13216.439156532744</v>
      </c>
      <c r="L6" s="186">
        <v>16131.596024253282</v>
      </c>
      <c r="M6" s="173">
        <v>18940.456576941637</v>
      </c>
      <c r="N6" s="327"/>
    </row>
    <row r="7" spans="1:18" ht="12.75" customHeight="1" x14ac:dyDescent="0.2">
      <c r="A7" s="314" t="s">
        <v>76</v>
      </c>
      <c r="B7" s="318">
        <f>SUM(B8:D8)</f>
        <v>2867.0920059999985</v>
      </c>
      <c r="C7" s="319"/>
      <c r="D7" s="320"/>
      <c r="E7" s="319">
        <f>SUM(E8:G8)</f>
        <v>2180.7471889999997</v>
      </c>
      <c r="F7" s="319"/>
      <c r="G7" s="319"/>
      <c r="H7" s="318">
        <f>SUM(H8:J8)</f>
        <v>1960.6064880000008</v>
      </c>
      <c r="I7" s="319"/>
      <c r="J7" s="320"/>
      <c r="K7" s="318">
        <f>SUM(K8:M8)</f>
        <v>2392.4908580000015</v>
      </c>
      <c r="L7" s="319"/>
      <c r="M7" s="320"/>
      <c r="N7" s="312">
        <f>SUM(B8:M8)</f>
        <v>9400.9365409999991</v>
      </c>
      <c r="P7" s="141"/>
    </row>
    <row r="8" spans="1:18" s="95" customFormat="1" ht="12.75" customHeight="1" x14ac:dyDescent="0.2">
      <c r="A8" s="315"/>
      <c r="B8" s="184">
        <v>1016.5626649999997</v>
      </c>
      <c r="C8" s="186">
        <v>920.78090100000009</v>
      </c>
      <c r="D8" s="173">
        <v>929.74843999999882</v>
      </c>
      <c r="E8" s="186">
        <v>765.13439199999937</v>
      </c>
      <c r="F8" s="186">
        <v>760.82700399999999</v>
      </c>
      <c r="G8" s="186">
        <v>654.78579300000024</v>
      </c>
      <c r="H8" s="184">
        <v>672.60586300000045</v>
      </c>
      <c r="I8" s="186">
        <v>629.29664000000002</v>
      </c>
      <c r="J8" s="173">
        <v>658.70398500000033</v>
      </c>
      <c r="K8" s="184">
        <v>752.87620199999935</v>
      </c>
      <c r="L8" s="186">
        <v>787.40317600000026</v>
      </c>
      <c r="M8" s="173">
        <v>852.21148000000164</v>
      </c>
      <c r="N8" s="313"/>
      <c r="P8" s="152"/>
    </row>
    <row r="9" spans="1:18" s="130" customFormat="1" ht="12" customHeight="1" x14ac:dyDescent="0.2">
      <c r="A9" s="328" t="s">
        <v>98</v>
      </c>
      <c r="B9" s="318">
        <f>SUM(B10:D10)</f>
        <v>3845.814782950868</v>
      </c>
      <c r="C9" s="319"/>
      <c r="D9" s="320"/>
      <c r="E9" s="319">
        <f>SUM(E10:G10)</f>
        <v>2647.1029631603483</v>
      </c>
      <c r="F9" s="319"/>
      <c r="G9" s="319"/>
      <c r="H9" s="318">
        <f>SUM(H10:J10)</f>
        <v>2363.0897622127477</v>
      </c>
      <c r="I9" s="319"/>
      <c r="J9" s="320"/>
      <c r="K9" s="318">
        <f>SUM(K10:M10)</f>
        <v>3522.8184208388257</v>
      </c>
      <c r="L9" s="319"/>
      <c r="M9" s="320"/>
      <c r="N9" s="312">
        <f>SUM(B10:M10)</f>
        <v>12378.825929162791</v>
      </c>
      <c r="P9" s="141"/>
    </row>
    <row r="10" spans="1:18" s="130" customFormat="1" ht="12" customHeight="1" x14ac:dyDescent="0.2">
      <c r="A10" s="329"/>
      <c r="B10" s="184">
        <v>1462.6867680056498</v>
      </c>
      <c r="C10" s="186">
        <v>1159.1451060062734</v>
      </c>
      <c r="D10" s="173">
        <v>1223.9829089389448</v>
      </c>
      <c r="E10" s="186">
        <v>1016.7409754518595</v>
      </c>
      <c r="F10" s="186">
        <v>915.96304880272476</v>
      </c>
      <c r="G10" s="186">
        <v>714.398938905764</v>
      </c>
      <c r="H10" s="184">
        <v>769.48686528355177</v>
      </c>
      <c r="I10" s="186">
        <v>756.20613113504771</v>
      </c>
      <c r="J10" s="173">
        <v>837.39676579414822</v>
      </c>
      <c r="K10" s="184">
        <v>1085.9855569517142</v>
      </c>
      <c r="L10" s="186">
        <v>1131.2120632054491</v>
      </c>
      <c r="M10" s="173">
        <v>1305.6208006816623</v>
      </c>
      <c r="N10" s="313"/>
      <c r="P10" s="152"/>
    </row>
    <row r="11" spans="1:18" s="8" customFormat="1" ht="12" customHeight="1" x14ac:dyDescent="0.2">
      <c r="A11" s="328" t="s">
        <v>202</v>
      </c>
      <c r="B11" s="318">
        <f>SUM(B12:D12)</f>
        <v>14626.051509975456</v>
      </c>
      <c r="C11" s="319"/>
      <c r="D11" s="320"/>
      <c r="E11" s="319">
        <f>SUM(E12:G12)</f>
        <v>12054.963420288008</v>
      </c>
      <c r="F11" s="319"/>
      <c r="G11" s="319"/>
      <c r="H11" s="318">
        <f>SUM(H12:J12)</f>
        <v>10549.1263467893</v>
      </c>
      <c r="I11" s="319"/>
      <c r="J11" s="320"/>
      <c r="K11" s="318">
        <f>SUM(K12:M12)</f>
        <v>14871.546111062959</v>
      </c>
      <c r="L11" s="319"/>
      <c r="M11" s="320"/>
      <c r="N11" s="312">
        <f>SUM(B12:M12)</f>
        <v>52101.687388115715</v>
      </c>
      <c r="P11" s="141"/>
      <c r="Q11" s="144"/>
      <c r="R11" s="144"/>
    </row>
    <row r="12" spans="1:18" s="130" customFormat="1" ht="12" customHeight="1" x14ac:dyDescent="0.2">
      <c r="A12" s="329"/>
      <c r="B12" s="184">
        <v>5508.1108227920131</v>
      </c>
      <c r="C12" s="186">
        <v>4558.8429317137252</v>
      </c>
      <c r="D12" s="173">
        <v>4559.0977554697165</v>
      </c>
      <c r="E12" s="186">
        <v>4225.288314341019</v>
      </c>
      <c r="F12" s="186">
        <v>4210.9315572413307</v>
      </c>
      <c r="G12" s="186">
        <v>3618.7435487056568</v>
      </c>
      <c r="H12" s="184">
        <v>3096.4192813809454</v>
      </c>
      <c r="I12" s="186">
        <v>3509.6331269997386</v>
      </c>
      <c r="J12" s="173">
        <v>3943.073938408616</v>
      </c>
      <c r="K12" s="184">
        <v>4524.4614457354492</v>
      </c>
      <c r="L12" s="186">
        <v>5015.8959801239662</v>
      </c>
      <c r="M12" s="173">
        <v>5331.1886852035414</v>
      </c>
      <c r="N12" s="313"/>
      <c r="P12" s="152"/>
    </row>
    <row r="13" spans="1:18" s="8" customFormat="1" ht="12" customHeight="1" x14ac:dyDescent="0.2">
      <c r="A13" s="328" t="s">
        <v>126</v>
      </c>
      <c r="B13" s="318">
        <f>SUM(B14:D14)</f>
        <v>34335.509213444333</v>
      </c>
      <c r="C13" s="319"/>
      <c r="D13" s="320"/>
      <c r="E13" s="319">
        <f>SUM(E14:G14)</f>
        <v>15752.549517958016</v>
      </c>
      <c r="F13" s="319"/>
      <c r="G13" s="319"/>
      <c r="H13" s="318">
        <f>SUM(H14:J14)</f>
        <v>10011.144466085221</v>
      </c>
      <c r="I13" s="319"/>
      <c r="J13" s="320"/>
      <c r="K13" s="318">
        <f>SUM(K14:M14)</f>
        <v>27444.289035825866</v>
      </c>
      <c r="L13" s="319"/>
      <c r="M13" s="320"/>
      <c r="N13" s="312">
        <f>SUM(B14:M14)</f>
        <v>87543.492233313431</v>
      </c>
      <c r="P13" s="141"/>
      <c r="Q13" s="144"/>
      <c r="R13" s="144"/>
    </row>
    <row r="14" spans="1:18" s="130" customFormat="1" ht="12" customHeight="1" x14ac:dyDescent="0.2">
      <c r="A14" s="329"/>
      <c r="B14" s="184">
        <v>14025.466891588281</v>
      </c>
      <c r="C14" s="186">
        <v>10928.105871725391</v>
      </c>
      <c r="D14" s="173">
        <v>9381.9364501306627</v>
      </c>
      <c r="E14" s="186">
        <v>6649.3846141367931</v>
      </c>
      <c r="F14" s="186">
        <v>6013.3056877347135</v>
      </c>
      <c r="G14" s="186">
        <v>3089.8592160865105</v>
      </c>
      <c r="H14" s="184">
        <v>2989.0287317909433</v>
      </c>
      <c r="I14" s="186">
        <v>2988.3437358818946</v>
      </c>
      <c r="J14" s="173">
        <v>4033.7719984123828</v>
      </c>
      <c r="K14" s="184">
        <v>6841.0531738455757</v>
      </c>
      <c r="L14" s="186">
        <v>9176.2894109238568</v>
      </c>
      <c r="M14" s="173">
        <v>11426.946451056432</v>
      </c>
      <c r="N14" s="313"/>
      <c r="P14" s="152"/>
    </row>
    <row r="15" spans="1:18" s="130" customFormat="1" ht="12" customHeight="1" x14ac:dyDescent="0.2">
      <c r="A15" s="328" t="s">
        <v>97</v>
      </c>
      <c r="B15" s="318">
        <f>SUM(B16:D16)</f>
        <v>63.808930000004693</v>
      </c>
      <c r="C15" s="319"/>
      <c r="D15" s="320"/>
      <c r="E15" s="319">
        <f>SUM(E16:G16)</f>
        <v>56.158967999987908</v>
      </c>
      <c r="F15" s="319"/>
      <c r="G15" s="319"/>
      <c r="H15" s="318">
        <f>SUM(H16:J16)</f>
        <v>49.258632999997644</v>
      </c>
      <c r="I15" s="319"/>
      <c r="J15" s="320"/>
      <c r="K15" s="318">
        <f>SUM(K16:M16)</f>
        <v>57.347332000012102</v>
      </c>
      <c r="L15" s="319"/>
      <c r="M15" s="320"/>
      <c r="N15" s="312">
        <f>SUM(B16:M16)</f>
        <v>226.57386300000235</v>
      </c>
      <c r="P15" s="141"/>
    </row>
    <row r="16" spans="1:18" s="130" customFormat="1" ht="12" customHeight="1" x14ac:dyDescent="0.2">
      <c r="A16" s="329"/>
      <c r="B16" s="184">
        <v>21.076236000006247</v>
      </c>
      <c r="C16" s="186">
        <v>19.976975000001403</v>
      </c>
      <c r="D16" s="173">
        <v>22.755718999997043</v>
      </c>
      <c r="E16" s="186">
        <v>17.444082999994862</v>
      </c>
      <c r="F16" s="186">
        <v>23.162099999997736</v>
      </c>
      <c r="G16" s="186">
        <v>15.55278499999531</v>
      </c>
      <c r="H16" s="184">
        <v>14.831001999995806</v>
      </c>
      <c r="I16" s="186">
        <v>16.43917300000021</v>
      </c>
      <c r="J16" s="173">
        <v>17.988458000001629</v>
      </c>
      <c r="K16" s="184">
        <v>12.062778000004982</v>
      </c>
      <c r="L16" s="186">
        <v>20.795394000009765</v>
      </c>
      <c r="M16" s="173">
        <v>24.489159999997355</v>
      </c>
      <c r="N16" s="313"/>
      <c r="P16" s="152"/>
    </row>
    <row r="17" spans="1:14" s="93" customFormat="1" ht="11.25" x14ac:dyDescent="0.2">
      <c r="A17" s="87"/>
      <c r="B17" s="5"/>
      <c r="C17" s="5"/>
      <c r="D17" s="5"/>
      <c r="E17" s="5"/>
      <c r="F17" s="5"/>
      <c r="G17" s="5"/>
      <c r="H17" s="5"/>
      <c r="I17" s="5"/>
      <c r="J17" s="5"/>
      <c r="K17" s="5"/>
      <c r="L17" s="5"/>
      <c r="M17" s="5"/>
      <c r="N17" s="4" t="s">
        <v>79</v>
      </c>
    </row>
    <row r="18" spans="1:14" x14ac:dyDescent="0.2">
      <c r="A18" s="132" t="str">
        <f>A5</f>
        <v>Výroba tepla brutto</v>
      </c>
      <c r="B18" s="133">
        <f t="shared" ref="B18:M18" si="0">B6</f>
        <v>22033.90338338595</v>
      </c>
      <c r="C18" s="133">
        <f t="shared" si="0"/>
        <v>17586.851785445389</v>
      </c>
      <c r="D18" s="133">
        <f t="shared" si="0"/>
        <v>16117.52127353932</v>
      </c>
      <c r="E18" s="133">
        <f t="shared" si="0"/>
        <v>12673.992378929666</v>
      </c>
      <c r="F18" s="133">
        <f t="shared" si="0"/>
        <v>11924.189397778768</v>
      </c>
      <c r="G18" s="133">
        <f t="shared" si="0"/>
        <v>8093.3402816979269</v>
      </c>
      <c r="H18" s="133">
        <f t="shared" si="0"/>
        <v>7542.3717434554374</v>
      </c>
      <c r="I18" s="133">
        <f t="shared" si="0"/>
        <v>7899.918807016682</v>
      </c>
      <c r="J18" s="133">
        <f t="shared" si="0"/>
        <v>9490.9351456151489</v>
      </c>
      <c r="K18" s="133">
        <f t="shared" si="0"/>
        <v>13216.439156532744</v>
      </c>
      <c r="L18" s="133">
        <f t="shared" si="0"/>
        <v>16131.596024253282</v>
      </c>
      <c r="M18" s="133">
        <f t="shared" si="0"/>
        <v>18940.456576941637</v>
      </c>
    </row>
    <row r="19" spans="1:14" x14ac:dyDescent="0.2">
      <c r="A19" s="11" t="str">
        <f>A7</f>
        <v xml:space="preserve">Technologická vlastní spotřeba tepla </v>
      </c>
      <c r="B19" s="28">
        <f t="shared" ref="B19:M19" si="1">-B8</f>
        <v>-1016.5626649999997</v>
      </c>
      <c r="C19" s="28">
        <f t="shared" si="1"/>
        <v>-920.78090100000009</v>
      </c>
      <c r="D19" s="28">
        <f t="shared" si="1"/>
        <v>-929.74843999999882</v>
      </c>
      <c r="E19" s="28">
        <f t="shared" si="1"/>
        <v>-765.13439199999937</v>
      </c>
      <c r="F19" s="28">
        <f t="shared" si="1"/>
        <v>-760.82700399999999</v>
      </c>
      <c r="G19" s="28">
        <f t="shared" si="1"/>
        <v>-654.78579300000024</v>
      </c>
      <c r="H19" s="28">
        <f t="shared" si="1"/>
        <v>-672.60586300000045</v>
      </c>
      <c r="I19" s="28">
        <f t="shared" si="1"/>
        <v>-629.29664000000002</v>
      </c>
      <c r="J19" s="28">
        <f t="shared" si="1"/>
        <v>-658.70398500000033</v>
      </c>
      <c r="K19" s="28">
        <f t="shared" si="1"/>
        <v>-752.87620199999935</v>
      </c>
      <c r="L19" s="28">
        <f t="shared" si="1"/>
        <v>-787.40317600000026</v>
      </c>
      <c r="M19" s="28">
        <f t="shared" si="1"/>
        <v>-852.21148000000164</v>
      </c>
    </row>
    <row r="20" spans="1:14" x14ac:dyDescent="0.2">
      <c r="A20" s="11" t="str">
        <f>A9</f>
        <v>Ztráty</v>
      </c>
      <c r="B20" s="133">
        <f t="shared" ref="B20:M20" si="2">-B10</f>
        <v>-1462.6867680056498</v>
      </c>
      <c r="C20" s="133">
        <f t="shared" si="2"/>
        <v>-1159.1451060062734</v>
      </c>
      <c r="D20" s="133">
        <f t="shared" si="2"/>
        <v>-1223.9829089389448</v>
      </c>
      <c r="E20" s="133">
        <f t="shared" si="2"/>
        <v>-1016.7409754518595</v>
      </c>
      <c r="F20" s="133">
        <f t="shared" si="2"/>
        <v>-915.96304880272476</v>
      </c>
      <c r="G20" s="133">
        <f t="shared" si="2"/>
        <v>-714.398938905764</v>
      </c>
      <c r="H20" s="133">
        <f t="shared" si="2"/>
        <v>-769.48686528355177</v>
      </c>
      <c r="I20" s="133">
        <f t="shared" si="2"/>
        <v>-756.20613113504771</v>
      </c>
      <c r="J20" s="133">
        <f t="shared" si="2"/>
        <v>-837.39676579414822</v>
      </c>
      <c r="K20" s="133">
        <f t="shared" si="2"/>
        <v>-1085.9855569517142</v>
      </c>
      <c r="L20" s="133">
        <f t="shared" si="2"/>
        <v>-1131.2120632054491</v>
      </c>
      <c r="M20" s="133">
        <f t="shared" si="2"/>
        <v>-1305.6208006816623</v>
      </c>
      <c r="N20" s="94"/>
    </row>
    <row r="21" spans="1:14" x14ac:dyDescent="0.2">
      <c r="A21" s="123" t="str">
        <f>A11</f>
        <v>Vlastní spotřeba tepla</v>
      </c>
      <c r="B21" s="113">
        <f>-B12</f>
        <v>-5508.1108227920131</v>
      </c>
      <c r="C21" s="113">
        <f t="shared" ref="C21:M21" si="3">-C12</f>
        <v>-4558.8429317137252</v>
      </c>
      <c r="D21" s="113">
        <f t="shared" si="3"/>
        <v>-4559.0977554697165</v>
      </c>
      <c r="E21" s="113">
        <f t="shared" si="3"/>
        <v>-4225.288314341019</v>
      </c>
      <c r="F21" s="113">
        <f t="shared" si="3"/>
        <v>-4210.9315572413307</v>
      </c>
      <c r="G21" s="113">
        <f t="shared" si="3"/>
        <v>-3618.7435487056568</v>
      </c>
      <c r="H21" s="113">
        <f t="shared" si="3"/>
        <v>-3096.4192813809454</v>
      </c>
      <c r="I21" s="113">
        <f t="shared" si="3"/>
        <v>-3509.6331269997386</v>
      </c>
      <c r="J21" s="113">
        <f t="shared" si="3"/>
        <v>-3943.073938408616</v>
      </c>
      <c r="K21" s="113">
        <f t="shared" si="3"/>
        <v>-4524.4614457354492</v>
      </c>
      <c r="L21" s="113">
        <f t="shared" si="3"/>
        <v>-5015.8959801239662</v>
      </c>
      <c r="M21" s="113">
        <f t="shared" si="3"/>
        <v>-5331.1886852035414</v>
      </c>
      <c r="N21" s="94"/>
    </row>
    <row r="22" spans="1:14" x14ac:dyDescent="0.2">
      <c r="A22" s="123" t="str">
        <f>A13</f>
        <v>Dodávky tepla</v>
      </c>
      <c r="B22" s="113">
        <f t="shared" ref="B22:M22" si="4">-B14</f>
        <v>-14025.466891588281</v>
      </c>
      <c r="C22" s="113">
        <f t="shared" si="4"/>
        <v>-10928.105871725391</v>
      </c>
      <c r="D22" s="113">
        <f t="shared" si="4"/>
        <v>-9381.9364501306627</v>
      </c>
      <c r="E22" s="113">
        <f t="shared" si="4"/>
        <v>-6649.3846141367931</v>
      </c>
      <c r="F22" s="113">
        <f t="shared" si="4"/>
        <v>-6013.3056877347135</v>
      </c>
      <c r="G22" s="113">
        <f t="shared" si="4"/>
        <v>-3089.8592160865105</v>
      </c>
      <c r="H22" s="113">
        <f t="shared" si="4"/>
        <v>-2989.0287317909433</v>
      </c>
      <c r="I22" s="113">
        <f t="shared" si="4"/>
        <v>-2988.3437358818946</v>
      </c>
      <c r="J22" s="113">
        <f t="shared" si="4"/>
        <v>-4033.7719984123828</v>
      </c>
      <c r="K22" s="113">
        <f t="shared" si="4"/>
        <v>-6841.0531738455757</v>
      </c>
      <c r="L22" s="113">
        <f t="shared" si="4"/>
        <v>-9176.2894109238568</v>
      </c>
      <c r="M22" s="113">
        <f t="shared" si="4"/>
        <v>-11426.946451056432</v>
      </c>
    </row>
    <row r="23" spans="1:14" x14ac:dyDescent="0.2">
      <c r="A23" s="123" t="str">
        <f>A15</f>
        <v>Bilanční rozdíl</v>
      </c>
      <c r="B23" s="113">
        <f t="shared" ref="B23:M23" si="5">-B16</f>
        <v>-21.076236000006247</v>
      </c>
      <c r="C23" s="113">
        <f t="shared" si="5"/>
        <v>-19.976975000001403</v>
      </c>
      <c r="D23" s="113">
        <f t="shared" si="5"/>
        <v>-22.755718999997043</v>
      </c>
      <c r="E23" s="113">
        <f t="shared" si="5"/>
        <v>-17.444082999994862</v>
      </c>
      <c r="F23" s="113">
        <f t="shared" si="5"/>
        <v>-23.162099999997736</v>
      </c>
      <c r="G23" s="113">
        <f t="shared" si="5"/>
        <v>-15.55278499999531</v>
      </c>
      <c r="H23" s="113">
        <f t="shared" si="5"/>
        <v>-14.831001999995806</v>
      </c>
      <c r="I23" s="113">
        <f t="shared" si="5"/>
        <v>-16.43917300000021</v>
      </c>
      <c r="J23" s="113">
        <f t="shared" si="5"/>
        <v>-17.988458000001629</v>
      </c>
      <c r="K23" s="113">
        <f t="shared" si="5"/>
        <v>-12.062778000004982</v>
      </c>
      <c r="L23" s="113">
        <f t="shared" si="5"/>
        <v>-20.795394000009765</v>
      </c>
      <c r="M23" s="113">
        <f t="shared" si="5"/>
        <v>-24.489159999997355</v>
      </c>
    </row>
    <row r="42" spans="1:4" x14ac:dyDescent="0.2">
      <c r="A42" s="137"/>
      <c r="B42" s="141"/>
      <c r="C42" s="138"/>
      <c r="D42" s="138"/>
    </row>
    <row r="43" spans="1:4" x14ac:dyDescent="0.2">
      <c r="B43" s="138"/>
      <c r="C43" s="138"/>
      <c r="D43" s="138"/>
    </row>
    <row r="44" spans="1:4" x14ac:dyDescent="0.2">
      <c r="B44" s="138"/>
      <c r="C44" s="138"/>
      <c r="D44" s="138"/>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4"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ignoredErrors>
    <ignoredError sqref="N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U40"/>
  <sheetViews>
    <sheetView showGridLines="0" zoomScaleNormal="100" zoomScaleSheetLayoutView="100" workbookViewId="0"/>
  </sheetViews>
  <sheetFormatPr defaultRowHeight="12" x14ac:dyDescent="0.2"/>
  <cols>
    <col min="1" max="1" width="30.85546875" style="82" customWidth="1"/>
    <col min="2" max="13" width="8.5703125" style="82" customWidth="1"/>
    <col min="14" max="14" width="10.42578125" style="82" customWidth="1"/>
    <col min="15" max="15" width="8.42578125" style="82" customWidth="1"/>
    <col min="16" max="16" width="11.42578125" style="82" bestFit="1" customWidth="1"/>
    <col min="17" max="16384" width="9.140625" style="82"/>
  </cols>
  <sheetData>
    <row r="1" spans="1:21" s="154" customFormat="1" ht="18.75" x14ac:dyDescent="0.3">
      <c r="A1" s="210" t="s">
        <v>243</v>
      </c>
      <c r="N1" s="183" t="str">
        <f>'3'!N1</f>
        <v>2019</v>
      </c>
    </row>
    <row r="2" spans="1:21" s="92" customFormat="1" ht="18.75" x14ac:dyDescent="0.3">
      <c r="A2" s="182" t="s">
        <v>249</v>
      </c>
      <c r="B2" s="88"/>
      <c r="C2" s="88"/>
      <c r="D2" s="88"/>
      <c r="E2" s="88"/>
      <c r="F2" s="88"/>
      <c r="G2" s="88"/>
      <c r="H2" s="88"/>
      <c r="I2" s="88"/>
      <c r="J2" s="88"/>
      <c r="K2" s="88"/>
      <c r="L2" s="88"/>
      <c r="M2" s="88"/>
    </row>
    <row r="3" spans="1:21" ht="6" customHeight="1" x14ac:dyDescent="0.2">
      <c r="A3" s="8"/>
      <c r="B3" s="8"/>
      <c r="C3" s="8"/>
      <c r="D3" s="8"/>
      <c r="E3" s="8"/>
      <c r="F3" s="8"/>
      <c r="G3" s="8"/>
      <c r="H3" s="8"/>
      <c r="I3" s="8"/>
      <c r="J3" s="8"/>
      <c r="K3" s="8"/>
      <c r="L3" s="8"/>
      <c r="M3" s="8"/>
      <c r="N3" s="8"/>
    </row>
    <row r="4" spans="1:21" x14ac:dyDescent="0.2">
      <c r="A4" s="325"/>
      <c r="B4" s="330" t="s">
        <v>45</v>
      </c>
      <c r="C4" s="331"/>
      <c r="D4" s="332"/>
      <c r="E4" s="330" t="s">
        <v>46</v>
      </c>
      <c r="F4" s="331"/>
      <c r="G4" s="332"/>
      <c r="H4" s="330" t="s">
        <v>47</v>
      </c>
      <c r="I4" s="331"/>
      <c r="J4" s="332"/>
      <c r="K4" s="330" t="s">
        <v>48</v>
      </c>
      <c r="L4" s="331"/>
      <c r="M4" s="332"/>
      <c r="N4" s="324" t="s">
        <v>7</v>
      </c>
    </row>
    <row r="5" spans="1:21" x14ac:dyDescent="0.2">
      <c r="A5" s="325"/>
      <c r="B5" s="191" t="s">
        <v>8</v>
      </c>
      <c r="C5" s="188" t="s">
        <v>9</v>
      </c>
      <c r="D5" s="207" t="s">
        <v>10</v>
      </c>
      <c r="E5" s="191" t="s">
        <v>11</v>
      </c>
      <c r="F5" s="188" t="s">
        <v>12</v>
      </c>
      <c r="G5" s="207" t="s">
        <v>13</v>
      </c>
      <c r="H5" s="191" t="s">
        <v>14</v>
      </c>
      <c r="I5" s="188" t="s">
        <v>15</v>
      </c>
      <c r="J5" s="207" t="s">
        <v>16</v>
      </c>
      <c r="K5" s="191" t="s">
        <v>17</v>
      </c>
      <c r="L5" s="188" t="s">
        <v>18</v>
      </c>
      <c r="M5" s="207" t="s">
        <v>19</v>
      </c>
      <c r="N5" s="324"/>
    </row>
    <row r="6" spans="1:21" s="95" customFormat="1" x14ac:dyDescent="0.2">
      <c r="A6" s="334" t="s">
        <v>63</v>
      </c>
      <c r="B6" s="335">
        <f>SUM(B7:D7)</f>
        <v>55738.276442370661</v>
      </c>
      <c r="C6" s="336"/>
      <c r="D6" s="337"/>
      <c r="E6" s="335">
        <f>SUM(E7:G7)</f>
        <v>32691.522058406365</v>
      </c>
      <c r="F6" s="336"/>
      <c r="G6" s="337"/>
      <c r="H6" s="335">
        <f>SUM(H7:J7)</f>
        <v>24933.225696087269</v>
      </c>
      <c r="I6" s="336"/>
      <c r="J6" s="337"/>
      <c r="K6" s="335">
        <f>SUM(K7:M7)</f>
        <v>48288.491757727665</v>
      </c>
      <c r="L6" s="336"/>
      <c r="M6" s="337"/>
      <c r="N6" s="333">
        <f>SUM(N8:N23)</f>
        <v>161651.51595459195</v>
      </c>
    </row>
    <row r="7" spans="1:21" s="95" customFormat="1" x14ac:dyDescent="0.2">
      <c r="A7" s="334"/>
      <c r="B7" s="202">
        <f t="shared" ref="B7:M7" si="0">SUM(B8:B23)</f>
        <v>22033.90338338595</v>
      </c>
      <c r="C7" s="201">
        <f t="shared" si="0"/>
        <v>17586.851785445389</v>
      </c>
      <c r="D7" s="204">
        <f t="shared" si="0"/>
        <v>16117.52127353932</v>
      </c>
      <c r="E7" s="202">
        <f t="shared" si="0"/>
        <v>12673.992378929666</v>
      </c>
      <c r="F7" s="201">
        <f t="shared" si="0"/>
        <v>11924.189397778768</v>
      </c>
      <c r="G7" s="204">
        <f t="shared" si="0"/>
        <v>8093.3402816979269</v>
      </c>
      <c r="H7" s="202">
        <f t="shared" si="0"/>
        <v>7542.3717434554374</v>
      </c>
      <c r="I7" s="201">
        <f t="shared" si="0"/>
        <v>7899.918807016682</v>
      </c>
      <c r="J7" s="204">
        <f t="shared" si="0"/>
        <v>9490.9351456151489</v>
      </c>
      <c r="K7" s="202">
        <f t="shared" si="0"/>
        <v>13216.439156532744</v>
      </c>
      <c r="L7" s="201">
        <f t="shared" si="0"/>
        <v>16131.596024253282</v>
      </c>
      <c r="M7" s="204">
        <f t="shared" si="0"/>
        <v>18940.456576941637</v>
      </c>
      <c r="N7" s="333"/>
      <c r="Q7" s="156"/>
    </row>
    <row r="8" spans="1:21" x14ac:dyDescent="0.2">
      <c r="A8" s="185" t="s">
        <v>41</v>
      </c>
      <c r="B8" s="184">
        <v>1971.7084919999995</v>
      </c>
      <c r="C8" s="186">
        <v>1721.9102651999995</v>
      </c>
      <c r="D8" s="173">
        <v>1853.2120130000001</v>
      </c>
      <c r="E8" s="184">
        <v>1695.4108870000002</v>
      </c>
      <c r="F8" s="186">
        <v>1720.4258489999997</v>
      </c>
      <c r="G8" s="173">
        <v>1204.6108360000003</v>
      </c>
      <c r="H8" s="184">
        <v>1278.2417750000004</v>
      </c>
      <c r="I8" s="186">
        <v>1432.8823070000005</v>
      </c>
      <c r="J8" s="173">
        <v>1508.2374380000003</v>
      </c>
      <c r="K8" s="184">
        <v>1599.8034579999999</v>
      </c>
      <c r="L8" s="186">
        <v>1895.0962260000001</v>
      </c>
      <c r="M8" s="173">
        <v>2150.7083970000003</v>
      </c>
      <c r="N8" s="199">
        <f t="shared" ref="N8:N23" si="1">SUM(B8:M8)</f>
        <v>20032.247943200004</v>
      </c>
      <c r="P8" s="159"/>
      <c r="Q8" s="150"/>
      <c r="R8" s="150"/>
      <c r="S8" s="150"/>
      <c r="U8" s="141"/>
    </row>
    <row r="9" spans="1:21" x14ac:dyDescent="0.2">
      <c r="A9" s="185" t="s">
        <v>40</v>
      </c>
      <c r="B9" s="192">
        <v>415.03525299999973</v>
      </c>
      <c r="C9" s="208">
        <v>370.20592399999964</v>
      </c>
      <c r="D9" s="176">
        <v>384.93244599999952</v>
      </c>
      <c r="E9" s="192">
        <v>344.40140000000008</v>
      </c>
      <c r="F9" s="208">
        <v>328.60321099999982</v>
      </c>
      <c r="G9" s="176">
        <v>272.81882500000012</v>
      </c>
      <c r="H9" s="192">
        <v>272.47470599999997</v>
      </c>
      <c r="I9" s="208">
        <v>278.72287499999999</v>
      </c>
      <c r="J9" s="176">
        <v>298.10619799999984</v>
      </c>
      <c r="K9" s="192">
        <v>358.97155500000031</v>
      </c>
      <c r="L9" s="208">
        <v>375.01960099999968</v>
      </c>
      <c r="M9" s="176">
        <v>406.040121</v>
      </c>
      <c r="N9" s="199">
        <f t="shared" si="1"/>
        <v>4105.3321149999992</v>
      </c>
      <c r="P9" s="159"/>
      <c r="Q9" s="150"/>
      <c r="R9" s="150"/>
      <c r="S9" s="150"/>
      <c r="U9" s="141"/>
    </row>
    <row r="10" spans="1:21" x14ac:dyDescent="0.2">
      <c r="A10" s="185" t="s">
        <v>39</v>
      </c>
      <c r="B10" s="192">
        <v>2748.653237</v>
      </c>
      <c r="C10" s="208">
        <v>1833.5434520000003</v>
      </c>
      <c r="D10" s="176">
        <v>1581.2570430000001</v>
      </c>
      <c r="E10" s="192">
        <v>1081.3241170000001</v>
      </c>
      <c r="F10" s="208">
        <v>826.41729999999995</v>
      </c>
      <c r="G10" s="176">
        <v>571.55021000000011</v>
      </c>
      <c r="H10" s="192">
        <v>502.14980099999997</v>
      </c>
      <c r="I10" s="208">
        <v>494.03737000000007</v>
      </c>
      <c r="J10" s="176">
        <v>652.53717399999994</v>
      </c>
      <c r="K10" s="192">
        <v>1146.8970399999998</v>
      </c>
      <c r="L10" s="208">
        <v>1456.8899019999999</v>
      </c>
      <c r="M10" s="176">
        <v>1911.4607530000003</v>
      </c>
      <c r="N10" s="199">
        <f t="shared" si="1"/>
        <v>14806.717398999997</v>
      </c>
      <c r="P10" s="159"/>
      <c r="Q10" s="150"/>
      <c r="R10" s="150"/>
      <c r="S10" s="150"/>
      <c r="U10" s="141"/>
    </row>
    <row r="11" spans="1:21" x14ac:dyDescent="0.2">
      <c r="A11" s="185" t="s">
        <v>64</v>
      </c>
      <c r="B11" s="192">
        <v>1.0918239999999999</v>
      </c>
      <c r="C11" s="208">
        <v>1.0474460000000001</v>
      </c>
      <c r="D11" s="176">
        <v>1.521258</v>
      </c>
      <c r="E11" s="192">
        <v>1.4819800000000001</v>
      </c>
      <c r="F11" s="208">
        <v>1.300989</v>
      </c>
      <c r="G11" s="176">
        <v>1.5403549999999999</v>
      </c>
      <c r="H11" s="192">
        <v>1.2330590000000001</v>
      </c>
      <c r="I11" s="208">
        <v>2.2821720000000001</v>
      </c>
      <c r="J11" s="176">
        <v>1.2963169999999997</v>
      </c>
      <c r="K11" s="192">
        <v>1.9613669999999999</v>
      </c>
      <c r="L11" s="208">
        <v>1.5733840000000001</v>
      </c>
      <c r="M11" s="176">
        <v>1.2126780000000001</v>
      </c>
      <c r="N11" s="199">
        <f t="shared" si="1"/>
        <v>17.542828999999998</v>
      </c>
      <c r="P11" s="159"/>
      <c r="Q11" s="150"/>
      <c r="R11" s="150"/>
      <c r="S11" s="150"/>
      <c r="U11" s="141"/>
    </row>
    <row r="12" spans="1:21" x14ac:dyDescent="0.2">
      <c r="A12" s="185" t="s">
        <v>65</v>
      </c>
      <c r="B12" s="192">
        <v>13.867254000000001</v>
      </c>
      <c r="C12" s="208">
        <v>11.0331375</v>
      </c>
      <c r="D12" s="176">
        <v>9.3755675000000007</v>
      </c>
      <c r="E12" s="192">
        <v>6.4143540000000003</v>
      </c>
      <c r="F12" s="208">
        <v>5.8823534999999989</v>
      </c>
      <c r="G12" s="176">
        <v>2.9678925</v>
      </c>
      <c r="H12" s="192">
        <v>3.1033664999999999</v>
      </c>
      <c r="I12" s="208">
        <v>2.6702885000000003</v>
      </c>
      <c r="J12" s="176">
        <v>4.3375675000000005</v>
      </c>
      <c r="K12" s="192">
        <v>7.5149269999999992</v>
      </c>
      <c r="L12" s="208">
        <v>9.6673004999999996</v>
      </c>
      <c r="M12" s="176">
        <v>11.511312499999997</v>
      </c>
      <c r="N12" s="199">
        <f t="shared" si="1"/>
        <v>88.345321499999997</v>
      </c>
      <c r="P12" s="159"/>
      <c r="Q12" s="150"/>
      <c r="R12" s="150"/>
      <c r="S12" s="150"/>
      <c r="U12" s="141"/>
    </row>
    <row r="13" spans="1:21" x14ac:dyDescent="0.2">
      <c r="A13" s="185" t="s">
        <v>66</v>
      </c>
      <c r="B13" s="192">
        <v>5.8230000000000001E-3</v>
      </c>
      <c r="C13" s="208">
        <v>1.7783E-2</v>
      </c>
      <c r="D13" s="176">
        <v>3.0668000000000001E-2</v>
      </c>
      <c r="E13" s="192">
        <v>5.7146000000000002E-2</v>
      </c>
      <c r="F13" s="208">
        <v>4.4698999999999996E-2</v>
      </c>
      <c r="G13" s="176">
        <v>8.0467999999999998E-2</v>
      </c>
      <c r="H13" s="192">
        <v>6.8652000000000005E-2</v>
      </c>
      <c r="I13" s="208">
        <v>6.1426000000000001E-2</v>
      </c>
      <c r="J13" s="176">
        <v>4.9225999999999999E-2</v>
      </c>
      <c r="K13" s="192">
        <v>3.1350999999999997E-2</v>
      </c>
      <c r="L13" s="208">
        <v>9.0320000000000001E-3</v>
      </c>
      <c r="M13" s="176">
        <v>9.5950000000000011E-3</v>
      </c>
      <c r="N13" s="199">
        <f t="shared" si="1"/>
        <v>0.46586899999999998</v>
      </c>
      <c r="P13" s="159"/>
      <c r="Q13" s="150"/>
      <c r="R13" s="150"/>
      <c r="S13" s="150"/>
      <c r="U13" s="141"/>
    </row>
    <row r="14" spans="1:21" x14ac:dyDescent="0.2">
      <c r="A14" s="185" t="s">
        <v>38</v>
      </c>
      <c r="B14" s="192">
        <v>9899.2633240000014</v>
      </c>
      <c r="C14" s="208">
        <v>8021.0459899999996</v>
      </c>
      <c r="D14" s="176">
        <v>7005.6019250000018</v>
      </c>
      <c r="E14" s="192">
        <v>5280.4662149999995</v>
      </c>
      <c r="F14" s="208">
        <v>4896.1900889999988</v>
      </c>
      <c r="G14" s="176">
        <v>2949.5592029999989</v>
      </c>
      <c r="H14" s="192">
        <v>2311.1488300000001</v>
      </c>
      <c r="I14" s="208">
        <v>2632.2839360000007</v>
      </c>
      <c r="J14" s="176">
        <v>3624.7532320000005</v>
      </c>
      <c r="K14" s="192">
        <v>5576.2586070000007</v>
      </c>
      <c r="L14" s="208">
        <v>6929.1167740000001</v>
      </c>
      <c r="M14" s="176">
        <v>8248.9924429999992</v>
      </c>
      <c r="N14" s="199">
        <f t="shared" si="1"/>
        <v>67374.680568000011</v>
      </c>
      <c r="P14" s="159"/>
      <c r="Q14" s="150"/>
      <c r="R14" s="150"/>
      <c r="S14" s="150"/>
      <c r="U14" s="141"/>
    </row>
    <row r="15" spans="1:21" x14ac:dyDescent="0.2">
      <c r="A15" s="185" t="s">
        <v>77</v>
      </c>
      <c r="B15" s="192">
        <v>152.78700000000001</v>
      </c>
      <c r="C15" s="208">
        <v>118.488</v>
      </c>
      <c r="D15" s="176">
        <v>100.035</v>
      </c>
      <c r="E15" s="192">
        <v>71.325999999999993</v>
      </c>
      <c r="F15" s="208">
        <v>60.475000000000001</v>
      </c>
      <c r="G15" s="176">
        <v>18.834</v>
      </c>
      <c r="H15" s="192">
        <v>18.204999999999998</v>
      </c>
      <c r="I15" s="208">
        <v>16.928000000000001</v>
      </c>
      <c r="J15" s="176">
        <v>33.966000000000001</v>
      </c>
      <c r="K15" s="192">
        <v>67.564999999999998</v>
      </c>
      <c r="L15" s="208">
        <v>92.427999999999997</v>
      </c>
      <c r="M15" s="176">
        <v>101.846</v>
      </c>
      <c r="N15" s="199">
        <f t="shared" ref="N15" si="2">SUM(B15:M15)</f>
        <v>852.88299999999992</v>
      </c>
      <c r="P15" s="159"/>
      <c r="Q15" s="150"/>
      <c r="R15" s="150"/>
      <c r="S15" s="150"/>
      <c r="U15" s="141"/>
    </row>
    <row r="16" spans="1:21" x14ac:dyDescent="0.2">
      <c r="A16" s="185" t="s">
        <v>37</v>
      </c>
      <c r="B16" s="192">
        <v>6.6599999999999993E-2</v>
      </c>
      <c r="C16" s="208">
        <v>3.7350000000000001E-2</v>
      </c>
      <c r="D16" s="176">
        <v>2.8559999999999999E-2</v>
      </c>
      <c r="E16" s="192">
        <v>2.4164999999999999E-2</v>
      </c>
      <c r="F16" s="208">
        <v>1.7574000000000003E-2</v>
      </c>
      <c r="G16" s="176">
        <v>0</v>
      </c>
      <c r="H16" s="192">
        <v>0</v>
      </c>
      <c r="I16" s="208">
        <v>0</v>
      </c>
      <c r="J16" s="176">
        <v>2.2200000000000002E-3</v>
      </c>
      <c r="K16" s="192">
        <v>1.098E-2</v>
      </c>
      <c r="L16" s="208">
        <v>2.1989999999999999E-2</v>
      </c>
      <c r="M16" s="176">
        <v>2.8570000000000002E-2</v>
      </c>
      <c r="N16" s="199">
        <f t="shared" si="1"/>
        <v>0.238009</v>
      </c>
      <c r="P16" s="159"/>
      <c r="Q16" s="150"/>
      <c r="R16" s="150"/>
      <c r="S16" s="150"/>
      <c r="U16" s="141"/>
    </row>
    <row r="17" spans="1:21" x14ac:dyDescent="0.2">
      <c r="A17" s="185" t="s">
        <v>36</v>
      </c>
      <c r="B17" s="192">
        <v>721.33402699999999</v>
      </c>
      <c r="C17" s="208">
        <v>626.776656</v>
      </c>
      <c r="D17" s="176">
        <v>691.51785400000006</v>
      </c>
      <c r="E17" s="192">
        <v>710.61218000000008</v>
      </c>
      <c r="F17" s="208">
        <v>730.40430900000001</v>
      </c>
      <c r="G17" s="176">
        <v>628.42999800000007</v>
      </c>
      <c r="H17" s="192">
        <v>697.74568199999999</v>
      </c>
      <c r="I17" s="208">
        <v>666.27869200000009</v>
      </c>
      <c r="J17" s="176">
        <v>668.2758859999999</v>
      </c>
      <c r="K17" s="192">
        <v>598.01123900000005</v>
      </c>
      <c r="L17" s="208">
        <v>643.03703799999994</v>
      </c>
      <c r="M17" s="176">
        <v>696.71748300000002</v>
      </c>
      <c r="N17" s="199">
        <f t="shared" si="1"/>
        <v>8079.141044</v>
      </c>
      <c r="P17" s="159"/>
      <c r="Q17" s="150"/>
      <c r="R17" s="150"/>
      <c r="S17" s="150"/>
      <c r="U17" s="141"/>
    </row>
    <row r="18" spans="1:21" x14ac:dyDescent="0.2">
      <c r="A18" s="185" t="s">
        <v>35</v>
      </c>
      <c r="B18" s="192">
        <v>88.855165999999997</v>
      </c>
      <c r="C18" s="208">
        <v>66.856408999999999</v>
      </c>
      <c r="D18" s="176">
        <v>70.396722999999994</v>
      </c>
      <c r="E18" s="192">
        <v>50.497107000000007</v>
      </c>
      <c r="F18" s="208">
        <v>43.947172999999999</v>
      </c>
      <c r="G18" s="176">
        <v>28.907</v>
      </c>
      <c r="H18" s="192">
        <v>1.8360000000000001</v>
      </c>
      <c r="I18" s="208">
        <v>1.95</v>
      </c>
      <c r="J18" s="176">
        <v>2.8457280000000003</v>
      </c>
      <c r="K18" s="192">
        <v>49.645637999999998</v>
      </c>
      <c r="L18" s="208">
        <v>70.373390000000001</v>
      </c>
      <c r="M18" s="176">
        <v>73.273710999999992</v>
      </c>
      <c r="N18" s="199">
        <f t="shared" si="1"/>
        <v>549.38404500000001</v>
      </c>
      <c r="P18" s="159"/>
      <c r="Q18" s="150"/>
      <c r="R18" s="150"/>
      <c r="S18" s="150"/>
      <c r="U18" s="141"/>
    </row>
    <row r="19" spans="1:21" x14ac:dyDescent="0.2">
      <c r="A19" s="185" t="s">
        <v>34</v>
      </c>
      <c r="B19" s="192">
        <v>447.70865200000003</v>
      </c>
      <c r="C19" s="208">
        <v>388.57776999999999</v>
      </c>
      <c r="D19" s="176">
        <v>401.22109</v>
      </c>
      <c r="E19" s="192">
        <v>395.20078699999999</v>
      </c>
      <c r="F19" s="208">
        <v>370.69889412622075</v>
      </c>
      <c r="G19" s="176">
        <v>322.6835578571766</v>
      </c>
      <c r="H19" s="192">
        <v>349.68689022869592</v>
      </c>
      <c r="I19" s="208">
        <v>341.89710191616234</v>
      </c>
      <c r="J19" s="176">
        <v>304.98653658375707</v>
      </c>
      <c r="K19" s="192">
        <v>315.66506521164189</v>
      </c>
      <c r="L19" s="208">
        <v>424.3608763778181</v>
      </c>
      <c r="M19" s="176">
        <v>403.68718357827726</v>
      </c>
      <c r="N19" s="199">
        <f t="shared" si="1"/>
        <v>4466.3744048797498</v>
      </c>
      <c r="P19" s="159"/>
      <c r="Q19" s="150"/>
      <c r="R19" s="150"/>
      <c r="S19" s="150"/>
      <c r="U19" s="141"/>
    </row>
    <row r="20" spans="1:21" x14ac:dyDescent="0.2">
      <c r="A20" s="185" t="s">
        <v>33</v>
      </c>
      <c r="B20" s="192">
        <v>1033.648524</v>
      </c>
      <c r="C20" s="208">
        <v>889.27497800000003</v>
      </c>
      <c r="D20" s="176">
        <v>918.19052399999987</v>
      </c>
      <c r="E20" s="192">
        <v>936.98035399999992</v>
      </c>
      <c r="F20" s="208">
        <v>888.28406200000006</v>
      </c>
      <c r="G20" s="176">
        <v>793.21852599999988</v>
      </c>
      <c r="H20" s="192">
        <v>788.06765099999996</v>
      </c>
      <c r="I20" s="208">
        <v>850.87594300000012</v>
      </c>
      <c r="J20" s="176">
        <v>809.3305049999999</v>
      </c>
      <c r="K20" s="192">
        <v>772.44204500000012</v>
      </c>
      <c r="L20" s="208">
        <v>851.00215299999991</v>
      </c>
      <c r="M20" s="176">
        <v>939.50561600000003</v>
      </c>
      <c r="N20" s="199">
        <f t="shared" si="1"/>
        <v>10470.820881</v>
      </c>
      <c r="P20" s="159"/>
      <c r="Q20" s="150"/>
      <c r="R20" s="150"/>
      <c r="S20" s="150"/>
      <c r="U20" s="141"/>
    </row>
    <row r="21" spans="1:21" x14ac:dyDescent="0.2">
      <c r="A21" s="185" t="s">
        <v>3</v>
      </c>
      <c r="B21" s="192">
        <v>0</v>
      </c>
      <c r="C21" s="208">
        <v>0</v>
      </c>
      <c r="D21" s="176">
        <v>0</v>
      </c>
      <c r="E21" s="192">
        <v>0</v>
      </c>
      <c r="F21" s="208">
        <v>0</v>
      </c>
      <c r="G21" s="176">
        <v>0</v>
      </c>
      <c r="H21" s="192">
        <v>0</v>
      </c>
      <c r="I21" s="208">
        <v>0</v>
      </c>
      <c r="J21" s="176">
        <v>0</v>
      </c>
      <c r="K21" s="192">
        <v>0</v>
      </c>
      <c r="L21" s="208">
        <v>0</v>
      </c>
      <c r="M21" s="176">
        <v>0</v>
      </c>
      <c r="N21" s="199">
        <f t="shared" si="1"/>
        <v>0</v>
      </c>
      <c r="P21" s="159"/>
      <c r="Q21" s="150"/>
      <c r="R21" s="150"/>
      <c r="S21" s="150"/>
      <c r="U21" s="141"/>
    </row>
    <row r="22" spans="1:21" x14ac:dyDescent="0.2">
      <c r="A22" s="185" t="s">
        <v>32</v>
      </c>
      <c r="B22" s="192">
        <v>8.4157849999999979</v>
      </c>
      <c r="C22" s="208">
        <v>7.3678570000000017</v>
      </c>
      <c r="D22" s="176">
        <v>6.6918159999999975</v>
      </c>
      <c r="E22" s="192">
        <v>4.2871370000000004</v>
      </c>
      <c r="F22" s="208">
        <v>9.6097120000000054</v>
      </c>
      <c r="G22" s="176">
        <v>41.094200000000008</v>
      </c>
      <c r="H22" s="192">
        <v>12.469531999999999</v>
      </c>
      <c r="I22" s="208">
        <v>10.333543000000006</v>
      </c>
      <c r="J22" s="176">
        <v>16.742026999999993</v>
      </c>
      <c r="K22" s="192">
        <v>10.990540000000001</v>
      </c>
      <c r="L22" s="208">
        <v>15.984547999999991</v>
      </c>
      <c r="M22" s="176">
        <v>7.0969220000000011</v>
      </c>
      <c r="N22" s="199">
        <f t="shared" si="1"/>
        <v>151.083619</v>
      </c>
      <c r="P22" s="159"/>
      <c r="Q22" s="150"/>
      <c r="R22" s="150"/>
      <c r="S22" s="150"/>
      <c r="U22" s="141"/>
    </row>
    <row r="23" spans="1:21" x14ac:dyDescent="0.2">
      <c r="A23" s="185" t="s">
        <v>31</v>
      </c>
      <c r="B23" s="184">
        <v>4531.4624223859446</v>
      </c>
      <c r="C23" s="186">
        <v>3530.6687677453929</v>
      </c>
      <c r="D23" s="173">
        <v>3093.5087860393155</v>
      </c>
      <c r="E23" s="184">
        <v>2095.5085499296692</v>
      </c>
      <c r="F23" s="186">
        <v>2041.8881831525468</v>
      </c>
      <c r="G23" s="173">
        <v>1257.0452103407515</v>
      </c>
      <c r="H23" s="184">
        <v>1305.9407987267407</v>
      </c>
      <c r="I23" s="186">
        <v>1168.7151526005186</v>
      </c>
      <c r="J23" s="173">
        <v>1565.4690905313892</v>
      </c>
      <c r="K23" s="184">
        <v>2710.6703443211004</v>
      </c>
      <c r="L23" s="186">
        <v>3367.0158093754653</v>
      </c>
      <c r="M23" s="173">
        <v>3988.3657918633594</v>
      </c>
      <c r="N23" s="199">
        <f t="shared" si="1"/>
        <v>30656.258907012194</v>
      </c>
      <c r="P23" s="159"/>
      <c r="Q23" s="150"/>
      <c r="R23" s="150"/>
      <c r="S23" s="150"/>
      <c r="U23" s="141"/>
    </row>
    <row r="24" spans="1:21" s="93" customFormat="1" ht="11.25" x14ac:dyDescent="0.2">
      <c r="A24" s="87"/>
      <c r="B24" s="5"/>
      <c r="C24" s="5"/>
      <c r="D24" s="5"/>
      <c r="E24" s="5"/>
      <c r="F24" s="5"/>
      <c r="G24" s="5"/>
      <c r="H24" s="5"/>
      <c r="I24" s="5"/>
      <c r="J24" s="5"/>
      <c r="K24" s="5"/>
      <c r="L24" s="5"/>
      <c r="M24" s="5"/>
      <c r="N24" s="4" t="s">
        <v>79</v>
      </c>
      <c r="P24" s="161"/>
      <c r="Q24" s="161"/>
      <c r="R24" s="161"/>
      <c r="S24" s="161"/>
      <c r="U24" s="164"/>
    </row>
    <row r="25" spans="1:21" x14ac:dyDescent="0.2">
      <c r="A25" s="139" t="s">
        <v>41</v>
      </c>
      <c r="B25" s="28">
        <v>20032.247943200004</v>
      </c>
      <c r="C25" s="8"/>
      <c r="D25" s="8"/>
      <c r="E25" s="8"/>
      <c r="F25" s="8"/>
      <c r="G25" s="8"/>
      <c r="H25" s="8"/>
      <c r="I25" s="8"/>
      <c r="J25" s="8"/>
      <c r="K25" s="8"/>
      <c r="L25" s="8"/>
      <c r="M25" s="8"/>
    </row>
    <row r="26" spans="1:21" x14ac:dyDescent="0.2">
      <c r="A26" s="139" t="s">
        <v>40</v>
      </c>
      <c r="B26" s="28">
        <v>4105.3321149999992</v>
      </c>
    </row>
    <row r="27" spans="1:21" x14ac:dyDescent="0.2">
      <c r="A27" s="139" t="s">
        <v>39</v>
      </c>
      <c r="B27" s="28">
        <v>14806.717398999997</v>
      </c>
      <c r="C27" s="94"/>
      <c r="D27" s="94"/>
      <c r="E27" s="94"/>
      <c r="F27" s="94"/>
      <c r="G27" s="94"/>
      <c r="H27" s="94"/>
      <c r="I27" s="94"/>
      <c r="J27" s="94"/>
      <c r="K27" s="94"/>
      <c r="L27" s="94"/>
      <c r="M27" s="94"/>
      <c r="N27" s="94"/>
    </row>
    <row r="28" spans="1:21" x14ac:dyDescent="0.2">
      <c r="A28" s="139" t="s">
        <v>64</v>
      </c>
      <c r="B28" s="28">
        <v>17.542828999999998</v>
      </c>
      <c r="C28" s="94"/>
      <c r="D28" s="94"/>
      <c r="E28" s="94"/>
      <c r="F28" s="94"/>
      <c r="G28" s="94"/>
      <c r="H28" s="94"/>
      <c r="I28" s="94"/>
      <c r="J28" s="94"/>
      <c r="K28" s="94"/>
      <c r="L28" s="94"/>
      <c r="M28" s="94"/>
      <c r="N28" s="94"/>
    </row>
    <row r="29" spans="1:21" x14ac:dyDescent="0.2">
      <c r="A29" s="139" t="s">
        <v>65</v>
      </c>
      <c r="B29" s="28">
        <v>88.345321499999997</v>
      </c>
    </row>
    <row r="30" spans="1:21" x14ac:dyDescent="0.2">
      <c r="A30" s="139" t="s">
        <v>66</v>
      </c>
      <c r="B30" s="28">
        <v>0.46586899999999998</v>
      </c>
    </row>
    <row r="31" spans="1:21" x14ac:dyDescent="0.2">
      <c r="A31" s="139" t="s">
        <v>38</v>
      </c>
      <c r="B31" s="28">
        <v>67374.680568000011</v>
      </c>
    </row>
    <row r="32" spans="1:21" x14ac:dyDescent="0.2">
      <c r="A32" s="139" t="s">
        <v>77</v>
      </c>
      <c r="B32" s="28">
        <v>852.88299999999992</v>
      </c>
    </row>
    <row r="33" spans="1:2" x14ac:dyDescent="0.2">
      <c r="A33" s="139" t="s">
        <v>37</v>
      </c>
      <c r="B33" s="28">
        <v>0.238009</v>
      </c>
    </row>
    <row r="34" spans="1:2" x14ac:dyDescent="0.2">
      <c r="A34" s="139" t="s">
        <v>36</v>
      </c>
      <c r="B34" s="28">
        <v>8079.141044</v>
      </c>
    </row>
    <row r="35" spans="1:2" x14ac:dyDescent="0.2">
      <c r="A35" s="139" t="s">
        <v>35</v>
      </c>
      <c r="B35" s="28">
        <v>549.38404500000001</v>
      </c>
    </row>
    <row r="36" spans="1:2" x14ac:dyDescent="0.2">
      <c r="A36" s="139" t="s">
        <v>34</v>
      </c>
      <c r="B36" s="28">
        <v>4466.3744048797498</v>
      </c>
    </row>
    <row r="37" spans="1:2" x14ac:dyDescent="0.2">
      <c r="A37" s="139" t="s">
        <v>33</v>
      </c>
      <c r="B37" s="28">
        <v>10470.820881</v>
      </c>
    </row>
    <row r="38" spans="1:2" x14ac:dyDescent="0.2">
      <c r="A38" s="139" t="s">
        <v>3</v>
      </c>
      <c r="B38" s="28">
        <v>0</v>
      </c>
    </row>
    <row r="39" spans="1:2" x14ac:dyDescent="0.2">
      <c r="A39" s="139" t="s">
        <v>32</v>
      </c>
      <c r="B39" s="28">
        <v>151.083619</v>
      </c>
    </row>
    <row r="40" spans="1:2" x14ac:dyDescent="0.2">
      <c r="A40" s="139" t="s">
        <v>31</v>
      </c>
      <c r="B40" s="28">
        <v>30656.258907012194</v>
      </c>
    </row>
  </sheetData>
  <mergeCells count="12">
    <mergeCell ref="N6:N7"/>
    <mergeCell ref="A6:A7"/>
    <mergeCell ref="B6:D6"/>
    <mergeCell ref="E6:G6"/>
    <mergeCell ref="H6:J6"/>
    <mergeCell ref="K6:M6"/>
    <mergeCell ref="N4:N5"/>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U35"/>
  <sheetViews>
    <sheetView showGridLines="0" zoomScaleNormal="100" zoomScaleSheetLayoutView="100" workbookViewId="0"/>
  </sheetViews>
  <sheetFormatPr defaultRowHeight="12" x14ac:dyDescent="0.2"/>
  <cols>
    <col min="1" max="1" width="18.85546875" style="8" customWidth="1"/>
    <col min="2" max="13" width="9.5703125" style="8" customWidth="1"/>
    <col min="14" max="14" width="10.42578125" style="8" customWidth="1"/>
    <col min="15" max="16384" width="9.140625" style="8"/>
  </cols>
  <sheetData>
    <row r="1" spans="1:21" ht="15.75" x14ac:dyDescent="0.25">
      <c r="A1" s="182" t="s">
        <v>250</v>
      </c>
      <c r="N1" s="183" t="str">
        <f>'3'!N1</f>
        <v>2019</v>
      </c>
    </row>
    <row r="2" spans="1:21" ht="6" customHeight="1" x14ac:dyDescent="0.2"/>
    <row r="3" spans="1:21" x14ac:dyDescent="0.2">
      <c r="A3" s="325"/>
      <c r="B3" s="330" t="s">
        <v>45</v>
      </c>
      <c r="C3" s="331"/>
      <c r="D3" s="332"/>
      <c r="E3" s="330" t="s">
        <v>46</v>
      </c>
      <c r="F3" s="331"/>
      <c r="G3" s="332"/>
      <c r="H3" s="330" t="s">
        <v>47</v>
      </c>
      <c r="I3" s="331"/>
      <c r="J3" s="332"/>
      <c r="K3" s="330" t="s">
        <v>48</v>
      </c>
      <c r="L3" s="331"/>
      <c r="M3" s="332"/>
      <c r="N3" s="324" t="s">
        <v>7</v>
      </c>
    </row>
    <row r="4" spans="1:21" x14ac:dyDescent="0.2">
      <c r="A4" s="340"/>
      <c r="B4" s="191" t="s">
        <v>8</v>
      </c>
      <c r="C4" s="188" t="s">
        <v>9</v>
      </c>
      <c r="D4" s="207" t="s">
        <v>10</v>
      </c>
      <c r="E4" s="191" t="s">
        <v>11</v>
      </c>
      <c r="F4" s="188" t="s">
        <v>12</v>
      </c>
      <c r="G4" s="207" t="s">
        <v>13</v>
      </c>
      <c r="H4" s="191" t="s">
        <v>14</v>
      </c>
      <c r="I4" s="188" t="s">
        <v>15</v>
      </c>
      <c r="J4" s="207" t="s">
        <v>16</v>
      </c>
      <c r="K4" s="191" t="s">
        <v>17</v>
      </c>
      <c r="L4" s="188" t="s">
        <v>18</v>
      </c>
      <c r="M4" s="207" t="s">
        <v>19</v>
      </c>
      <c r="N4" s="321"/>
    </row>
    <row r="5" spans="1:21" x14ac:dyDescent="0.2">
      <c r="A5" s="341" t="s">
        <v>63</v>
      </c>
      <c r="B5" s="335">
        <f>SUM(B6:D6)</f>
        <v>55738.276442370661</v>
      </c>
      <c r="C5" s="336"/>
      <c r="D5" s="337"/>
      <c r="E5" s="335">
        <f t="shared" ref="E5" si="0">SUM(E6:G6)</f>
        <v>32691.522058406365</v>
      </c>
      <c r="F5" s="336"/>
      <c r="G5" s="337"/>
      <c r="H5" s="335">
        <f t="shared" ref="H5" si="1">SUM(H6:J6)</f>
        <v>24933.225696087262</v>
      </c>
      <c r="I5" s="336"/>
      <c r="J5" s="337"/>
      <c r="K5" s="335">
        <f t="shared" ref="K5" si="2">SUM(K6:M6)</f>
        <v>48288.491757727657</v>
      </c>
      <c r="L5" s="336"/>
      <c r="M5" s="337"/>
      <c r="N5" s="338">
        <f>SUM(N7:N20)</f>
        <v>161651.51595459197</v>
      </c>
    </row>
    <row r="6" spans="1:21" x14ac:dyDescent="0.2">
      <c r="A6" s="342"/>
      <c r="B6" s="206">
        <f>SUM(B7:B20)</f>
        <v>22033.90338338595</v>
      </c>
      <c r="C6" s="205">
        <f t="shared" ref="C6:M6" si="3">SUM(C7:C20)</f>
        <v>17586.851785445397</v>
      </c>
      <c r="D6" s="174">
        <f t="shared" si="3"/>
        <v>16117.521273539314</v>
      </c>
      <c r="E6" s="206">
        <f t="shared" si="3"/>
        <v>12673.992378929666</v>
      </c>
      <c r="F6" s="205">
        <f t="shared" si="3"/>
        <v>11924.189397778769</v>
      </c>
      <c r="G6" s="174">
        <f t="shared" si="3"/>
        <v>8093.3402816979278</v>
      </c>
      <c r="H6" s="206">
        <f t="shared" si="3"/>
        <v>7542.3717434554346</v>
      </c>
      <c r="I6" s="205">
        <f t="shared" si="3"/>
        <v>7899.9188070166811</v>
      </c>
      <c r="J6" s="174">
        <f t="shared" si="3"/>
        <v>9490.9351456151471</v>
      </c>
      <c r="K6" s="206">
        <f t="shared" si="3"/>
        <v>13216.439156532742</v>
      </c>
      <c r="L6" s="205">
        <f t="shared" si="3"/>
        <v>16131.59602425328</v>
      </c>
      <c r="M6" s="174">
        <f t="shared" si="3"/>
        <v>18940.456576941637</v>
      </c>
      <c r="N6" s="339"/>
      <c r="P6" s="156"/>
      <c r="Q6" s="156"/>
      <c r="R6" s="156"/>
      <c r="S6" s="156"/>
    </row>
    <row r="7" spans="1:21" x14ac:dyDescent="0.2">
      <c r="A7" s="185" t="s">
        <v>140</v>
      </c>
      <c r="B7" s="197">
        <v>904.17552563311801</v>
      </c>
      <c r="C7" s="203">
        <v>663.43918561438898</v>
      </c>
      <c r="D7" s="179">
        <v>588.98514297290899</v>
      </c>
      <c r="E7" s="197">
        <v>437.70445962414931</v>
      </c>
      <c r="F7" s="203">
        <v>361.42580227163097</v>
      </c>
      <c r="G7" s="179">
        <v>206.82977011519577</v>
      </c>
      <c r="H7" s="197">
        <v>282.58244539835579</v>
      </c>
      <c r="I7" s="203">
        <v>218.02537322010343</v>
      </c>
      <c r="J7" s="179">
        <v>230.06231368301297</v>
      </c>
      <c r="K7" s="197">
        <v>441.27985287870234</v>
      </c>
      <c r="L7" s="203">
        <v>597.52835057573304</v>
      </c>
      <c r="M7" s="179">
        <v>720.3723716127007</v>
      </c>
      <c r="N7" s="199">
        <f>SUM(B7:M7)</f>
        <v>5652.4105936000014</v>
      </c>
      <c r="P7" s="9"/>
      <c r="Q7" s="150"/>
      <c r="R7" s="150"/>
      <c r="S7" s="150"/>
      <c r="U7" s="141"/>
    </row>
    <row r="8" spans="1:21" x14ac:dyDescent="0.2">
      <c r="A8" s="185" t="s">
        <v>107</v>
      </c>
      <c r="B8" s="178">
        <v>1093.4487007102246</v>
      </c>
      <c r="C8" s="181">
        <v>870.28603438471191</v>
      </c>
      <c r="D8" s="200">
        <v>766.18871200213539</v>
      </c>
      <c r="E8" s="178">
        <v>569.21455450801454</v>
      </c>
      <c r="F8" s="181">
        <v>532.44349728016175</v>
      </c>
      <c r="G8" s="200">
        <v>303.62572917777152</v>
      </c>
      <c r="H8" s="178">
        <v>311.13238866994737</v>
      </c>
      <c r="I8" s="181">
        <v>297.93741230896222</v>
      </c>
      <c r="J8" s="200">
        <v>383.67964312130135</v>
      </c>
      <c r="K8" s="178">
        <v>599.67846906914576</v>
      </c>
      <c r="L8" s="181">
        <v>775.52445000975661</v>
      </c>
      <c r="M8" s="200">
        <v>918.19302275786777</v>
      </c>
      <c r="N8" s="199">
        <f t="shared" ref="N8:N20" si="4">SUM(B8:M8)</f>
        <v>7421.3526140000013</v>
      </c>
      <c r="P8" s="9"/>
      <c r="Q8" s="150"/>
      <c r="R8" s="150"/>
      <c r="S8" s="150"/>
      <c r="U8" s="141"/>
    </row>
    <row r="9" spans="1:21" x14ac:dyDescent="0.2">
      <c r="A9" s="185" t="s">
        <v>108</v>
      </c>
      <c r="B9" s="198">
        <v>1235.7671360000004</v>
      </c>
      <c r="C9" s="196">
        <v>910.58344599999953</v>
      </c>
      <c r="D9" s="177">
        <v>777.16535499999975</v>
      </c>
      <c r="E9" s="198">
        <v>544.02908700000012</v>
      </c>
      <c r="F9" s="196">
        <v>510.45238360000013</v>
      </c>
      <c r="G9" s="177">
        <v>277.0336337999999</v>
      </c>
      <c r="H9" s="198">
        <v>273.21254600000003</v>
      </c>
      <c r="I9" s="196">
        <v>267.99396399999978</v>
      </c>
      <c r="J9" s="177">
        <v>348.08332000000019</v>
      </c>
      <c r="K9" s="198">
        <v>641.38965699999994</v>
      </c>
      <c r="L9" s="196">
        <v>855.17031840000027</v>
      </c>
      <c r="M9" s="177">
        <v>1047.9997711999997</v>
      </c>
      <c r="N9" s="199">
        <f t="shared" si="4"/>
        <v>7688.8806179999983</v>
      </c>
      <c r="P9" s="9"/>
      <c r="Q9" s="150"/>
      <c r="R9" s="150"/>
      <c r="S9" s="150"/>
      <c r="U9" s="141"/>
    </row>
    <row r="10" spans="1:21" x14ac:dyDescent="0.2">
      <c r="A10" s="185" t="s">
        <v>109</v>
      </c>
      <c r="B10" s="198">
        <v>1702.5168379999993</v>
      </c>
      <c r="C10" s="196">
        <v>1483.1194449999998</v>
      </c>
      <c r="D10" s="177">
        <v>1400.7962709999999</v>
      </c>
      <c r="E10" s="198">
        <v>1318.1006310000005</v>
      </c>
      <c r="F10" s="196">
        <v>1289.3717699999997</v>
      </c>
      <c r="G10" s="177">
        <v>1112.585947</v>
      </c>
      <c r="H10" s="198">
        <v>421.17315400000001</v>
      </c>
      <c r="I10" s="196">
        <v>848.06399099999999</v>
      </c>
      <c r="J10" s="177">
        <v>1103.63141</v>
      </c>
      <c r="K10" s="198">
        <v>1337.9411560000001</v>
      </c>
      <c r="L10" s="196">
        <v>1475.0141859999997</v>
      </c>
      <c r="M10" s="177">
        <v>1594.8282860000002</v>
      </c>
      <c r="N10" s="199">
        <f t="shared" si="4"/>
        <v>15087.143085000002</v>
      </c>
      <c r="P10" s="9"/>
      <c r="Q10" s="150"/>
      <c r="R10" s="150"/>
      <c r="S10" s="150"/>
      <c r="U10" s="141"/>
    </row>
    <row r="11" spans="1:21" x14ac:dyDescent="0.2">
      <c r="A11" s="185" t="s">
        <v>139</v>
      </c>
      <c r="B11" s="198">
        <v>486.86208512526088</v>
      </c>
      <c r="C11" s="196">
        <v>387.15393139259334</v>
      </c>
      <c r="D11" s="177">
        <v>344.46606975913943</v>
      </c>
      <c r="E11" s="198">
        <v>261.66254520000018</v>
      </c>
      <c r="F11" s="196">
        <v>251.076132</v>
      </c>
      <c r="G11" s="177">
        <v>141.02011820000004</v>
      </c>
      <c r="H11" s="198">
        <v>130.19838039999996</v>
      </c>
      <c r="I11" s="196">
        <v>140.02677620000006</v>
      </c>
      <c r="J11" s="177">
        <v>173.40004839999995</v>
      </c>
      <c r="K11" s="198">
        <v>261.54874440000003</v>
      </c>
      <c r="L11" s="196">
        <v>344.66729280000015</v>
      </c>
      <c r="M11" s="177">
        <v>405.54817440000011</v>
      </c>
      <c r="N11" s="199">
        <f t="shared" si="4"/>
        <v>3327.6302982769939</v>
      </c>
      <c r="P11" s="9"/>
      <c r="Q11" s="150"/>
      <c r="R11" s="150"/>
      <c r="S11" s="150"/>
      <c r="U11" s="141"/>
    </row>
    <row r="12" spans="1:21" x14ac:dyDescent="0.2">
      <c r="A12" s="185" t="s">
        <v>110</v>
      </c>
      <c r="B12" s="198">
        <v>632.20156792655871</v>
      </c>
      <c r="C12" s="196">
        <v>475.28268843861372</v>
      </c>
      <c r="D12" s="177">
        <v>439.48281450337691</v>
      </c>
      <c r="E12" s="198">
        <v>313.30318799999986</v>
      </c>
      <c r="F12" s="196">
        <v>301.97324100000009</v>
      </c>
      <c r="G12" s="177">
        <v>193.66226399999985</v>
      </c>
      <c r="H12" s="198">
        <v>170.00143099999988</v>
      </c>
      <c r="I12" s="196">
        <v>194.40574799999993</v>
      </c>
      <c r="J12" s="177">
        <v>262.51549500000004</v>
      </c>
      <c r="K12" s="198">
        <v>460.53338099999996</v>
      </c>
      <c r="L12" s="196">
        <v>518.55181899999991</v>
      </c>
      <c r="M12" s="177">
        <v>604.39014200000008</v>
      </c>
      <c r="N12" s="199">
        <f t="shared" si="4"/>
        <v>4566.3037798685482</v>
      </c>
      <c r="P12" s="9"/>
      <c r="Q12" s="150"/>
      <c r="R12" s="150"/>
      <c r="S12" s="150"/>
      <c r="U12" s="141"/>
    </row>
    <row r="13" spans="1:21" x14ac:dyDescent="0.2">
      <c r="A13" s="185" t="s">
        <v>111</v>
      </c>
      <c r="B13" s="198">
        <v>391.54368499999993</v>
      </c>
      <c r="C13" s="196">
        <v>304.00368740000005</v>
      </c>
      <c r="D13" s="177">
        <v>273.31671</v>
      </c>
      <c r="E13" s="198">
        <v>204.03743300000002</v>
      </c>
      <c r="F13" s="196">
        <v>175.29889699999995</v>
      </c>
      <c r="G13" s="177">
        <v>102.03154499999999</v>
      </c>
      <c r="H13" s="198">
        <v>111.56743200000001</v>
      </c>
      <c r="I13" s="196">
        <v>108.48913199999998</v>
      </c>
      <c r="J13" s="177">
        <v>137.24729599999998</v>
      </c>
      <c r="K13" s="198">
        <v>191.76515400000005</v>
      </c>
      <c r="L13" s="196">
        <v>257.894589</v>
      </c>
      <c r="M13" s="177">
        <v>312.76954400000011</v>
      </c>
      <c r="N13" s="199">
        <f t="shared" si="4"/>
        <v>2569.9651044000002</v>
      </c>
      <c r="P13" s="9"/>
      <c r="Q13" s="150"/>
      <c r="R13" s="150"/>
      <c r="S13" s="150"/>
      <c r="U13" s="141"/>
    </row>
    <row r="14" spans="1:21" x14ac:dyDescent="0.2">
      <c r="A14" s="185" t="s">
        <v>112</v>
      </c>
      <c r="B14" s="198">
        <v>4249.2110702000009</v>
      </c>
      <c r="C14" s="196">
        <v>3258.2859770714144</v>
      </c>
      <c r="D14" s="177">
        <v>3084.8205837060304</v>
      </c>
      <c r="E14" s="198">
        <v>2492.7962885999996</v>
      </c>
      <c r="F14" s="196">
        <v>2277.0004516000022</v>
      </c>
      <c r="G14" s="177">
        <v>1546.9718838000001</v>
      </c>
      <c r="H14" s="198">
        <v>1686.0466089999995</v>
      </c>
      <c r="I14" s="196">
        <v>1642.9729050000003</v>
      </c>
      <c r="J14" s="177">
        <v>1859.6860850000003</v>
      </c>
      <c r="K14" s="198">
        <v>2452.3127939999986</v>
      </c>
      <c r="L14" s="196">
        <v>2843.2612786</v>
      </c>
      <c r="M14" s="177">
        <v>3466.597256999999</v>
      </c>
      <c r="N14" s="199">
        <f t="shared" si="4"/>
        <v>30859.963183577442</v>
      </c>
      <c r="P14" s="9"/>
      <c r="Q14" s="150"/>
      <c r="R14" s="150"/>
      <c r="S14" s="150"/>
      <c r="U14" s="166"/>
    </row>
    <row r="15" spans="1:21" x14ac:dyDescent="0.2">
      <c r="A15" s="185" t="s">
        <v>113</v>
      </c>
      <c r="B15" s="198">
        <v>904.43585300000018</v>
      </c>
      <c r="C15" s="196">
        <v>681.46022099999971</v>
      </c>
      <c r="D15" s="177">
        <v>605.09613499999989</v>
      </c>
      <c r="E15" s="198">
        <v>469.13688499999995</v>
      </c>
      <c r="F15" s="196">
        <v>426.93906200000015</v>
      </c>
      <c r="G15" s="177">
        <v>298.81538399999971</v>
      </c>
      <c r="H15" s="198">
        <v>291.92562159999989</v>
      </c>
      <c r="I15" s="196">
        <v>283.26506700000004</v>
      </c>
      <c r="J15" s="177">
        <v>409.77524800000009</v>
      </c>
      <c r="K15" s="198">
        <v>602.47413199999994</v>
      </c>
      <c r="L15" s="196">
        <v>687.74945900000034</v>
      </c>
      <c r="M15" s="177">
        <v>800.84285259999979</v>
      </c>
      <c r="N15" s="199">
        <f t="shared" si="4"/>
        <v>6461.9159201999992</v>
      </c>
      <c r="P15" s="9"/>
      <c r="Q15" s="150"/>
      <c r="R15" s="150"/>
      <c r="S15" s="150"/>
      <c r="U15" s="141"/>
    </row>
    <row r="16" spans="1:21" x14ac:dyDescent="0.2">
      <c r="A16" s="185" t="s">
        <v>114</v>
      </c>
      <c r="B16" s="198">
        <v>1053.5145381123964</v>
      </c>
      <c r="C16" s="196">
        <v>830.06140862657355</v>
      </c>
      <c r="D16" s="177">
        <v>712.36581444514809</v>
      </c>
      <c r="E16" s="198">
        <v>518.11366767951449</v>
      </c>
      <c r="F16" s="196">
        <v>453.52732002697525</v>
      </c>
      <c r="G16" s="177">
        <v>256.50303660496036</v>
      </c>
      <c r="H16" s="198">
        <v>239.38193738713366</v>
      </c>
      <c r="I16" s="196">
        <v>217.9866632876149</v>
      </c>
      <c r="J16" s="177">
        <v>327.50555681083148</v>
      </c>
      <c r="K16" s="198">
        <v>530.03328458489511</v>
      </c>
      <c r="L16" s="196">
        <v>679.35743646779031</v>
      </c>
      <c r="M16" s="177">
        <v>859.92029937106838</v>
      </c>
      <c r="N16" s="199">
        <f t="shared" si="4"/>
        <v>6678.2709634049033</v>
      </c>
      <c r="P16" s="9"/>
      <c r="Q16" s="150"/>
      <c r="R16" s="150"/>
      <c r="S16" s="150"/>
      <c r="U16" s="141"/>
    </row>
    <row r="17" spans="1:21" x14ac:dyDescent="0.2">
      <c r="A17" s="185" t="s">
        <v>115</v>
      </c>
      <c r="B17" s="198">
        <v>879.63733567838767</v>
      </c>
      <c r="C17" s="196">
        <v>701.53502970049999</v>
      </c>
      <c r="D17" s="177">
        <v>625.90265447665161</v>
      </c>
      <c r="E17" s="198">
        <v>449.94246200000032</v>
      </c>
      <c r="F17" s="196">
        <v>400.68426999999997</v>
      </c>
      <c r="G17" s="177">
        <v>216.48775599999999</v>
      </c>
      <c r="H17" s="198">
        <v>206.98025499999997</v>
      </c>
      <c r="I17" s="196">
        <v>189.974771</v>
      </c>
      <c r="J17" s="177">
        <v>271.02034200000003</v>
      </c>
      <c r="K17" s="198">
        <v>442.39888600000018</v>
      </c>
      <c r="L17" s="196">
        <v>624.16868040000008</v>
      </c>
      <c r="M17" s="177">
        <v>703.05407099999957</v>
      </c>
      <c r="N17" s="199">
        <f t="shared" si="4"/>
        <v>5711.7865132555389</v>
      </c>
      <c r="P17" s="9"/>
      <c r="Q17" s="150"/>
      <c r="R17" s="150"/>
      <c r="S17" s="150"/>
      <c r="U17" s="141"/>
    </row>
    <row r="18" spans="1:21" x14ac:dyDescent="0.2">
      <c r="A18" s="185" t="s">
        <v>116</v>
      </c>
      <c r="B18" s="198">
        <v>3841.9856630000008</v>
      </c>
      <c r="C18" s="196">
        <v>3114.430130616598</v>
      </c>
      <c r="D18" s="177">
        <v>2804.5681696739266</v>
      </c>
      <c r="E18" s="198">
        <v>2009.7490863179896</v>
      </c>
      <c r="F18" s="196">
        <v>1998.5013920000004</v>
      </c>
      <c r="G18" s="177">
        <v>1271.3641269999994</v>
      </c>
      <c r="H18" s="198">
        <v>1194.0927059999997</v>
      </c>
      <c r="I18" s="196">
        <v>1234.8624740000002</v>
      </c>
      <c r="J18" s="177">
        <v>1518.3412096000006</v>
      </c>
      <c r="K18" s="198">
        <v>2352.264662</v>
      </c>
      <c r="L18" s="196">
        <v>2876.7922510000008</v>
      </c>
      <c r="M18" s="177">
        <v>3347.7774844000014</v>
      </c>
      <c r="N18" s="199">
        <f t="shared" si="4"/>
        <v>27564.729355608521</v>
      </c>
      <c r="P18" s="9"/>
      <c r="Q18" s="150"/>
      <c r="R18" s="150"/>
      <c r="S18" s="150"/>
      <c r="U18" s="141"/>
    </row>
    <row r="19" spans="1:21" x14ac:dyDescent="0.2">
      <c r="A19" s="185" t="s">
        <v>117</v>
      </c>
      <c r="B19" s="198">
        <v>3572.5281470000009</v>
      </c>
      <c r="C19" s="196">
        <v>3025.0244120000002</v>
      </c>
      <c r="D19" s="177">
        <v>2912.9105269999995</v>
      </c>
      <c r="E19" s="198">
        <v>2462.8523979999995</v>
      </c>
      <c r="F19" s="196">
        <v>2379.6007309999995</v>
      </c>
      <c r="G19" s="177">
        <v>1748.9295070000005</v>
      </c>
      <c r="H19" s="198">
        <v>1866.6498669999994</v>
      </c>
      <c r="I19" s="196">
        <v>1870.0543679999996</v>
      </c>
      <c r="J19" s="177">
        <v>2001.7188650000005</v>
      </c>
      <c r="K19" s="198">
        <v>2274.0510400000012</v>
      </c>
      <c r="L19" s="196">
        <v>2883.4295110000012</v>
      </c>
      <c r="M19" s="177">
        <v>3302.4644729999991</v>
      </c>
      <c r="N19" s="199">
        <f t="shared" si="4"/>
        <v>30300.213846000006</v>
      </c>
      <c r="P19" s="9"/>
      <c r="Q19" s="150"/>
      <c r="R19" s="150"/>
      <c r="S19" s="150"/>
      <c r="U19" s="166"/>
    </row>
    <row r="20" spans="1:21" x14ac:dyDescent="0.2">
      <c r="A20" s="185" t="s">
        <v>118</v>
      </c>
      <c r="B20" s="197">
        <v>1086.0752379999994</v>
      </c>
      <c r="C20" s="203">
        <v>882.18618819999983</v>
      </c>
      <c r="D20" s="179">
        <v>781.45631399999979</v>
      </c>
      <c r="E20" s="197">
        <v>623.349693</v>
      </c>
      <c r="F20" s="203">
        <v>565.8944479999999</v>
      </c>
      <c r="G20" s="179">
        <v>417.47957999999988</v>
      </c>
      <c r="H20" s="197">
        <v>357.42696999999998</v>
      </c>
      <c r="I20" s="203">
        <v>385.86016199999989</v>
      </c>
      <c r="J20" s="179">
        <v>464.26831299999992</v>
      </c>
      <c r="K20" s="197">
        <v>628.76794360000019</v>
      </c>
      <c r="L20" s="203">
        <v>712.486402</v>
      </c>
      <c r="M20" s="179">
        <v>855.69882760000007</v>
      </c>
      <c r="N20" s="199">
        <f t="shared" si="4"/>
        <v>7760.9500793999987</v>
      </c>
      <c r="P20" s="9"/>
      <c r="Q20" s="150"/>
      <c r="R20" s="150"/>
      <c r="S20" s="150"/>
      <c r="U20" s="141"/>
    </row>
    <row r="21" spans="1:21" x14ac:dyDescent="0.2">
      <c r="N21" s="4" t="s">
        <v>79</v>
      </c>
      <c r="P21" s="160"/>
      <c r="Q21" s="160"/>
      <c r="R21" s="160"/>
      <c r="S21" s="160"/>
      <c r="U21" s="165"/>
    </row>
    <row r="22" spans="1:21" x14ac:dyDescent="0.2">
      <c r="A22" s="11" t="s">
        <v>140</v>
      </c>
      <c r="B22" s="28">
        <v>5652.4105936000014</v>
      </c>
      <c r="Q22" s="150"/>
      <c r="R22" s="150"/>
      <c r="S22" s="150"/>
      <c r="U22" s="141"/>
    </row>
    <row r="23" spans="1:21" x14ac:dyDescent="0.2">
      <c r="A23" s="11" t="s">
        <v>107</v>
      </c>
      <c r="B23" s="28">
        <v>7421.3526140000013</v>
      </c>
      <c r="U23" s="164"/>
    </row>
    <row r="24" spans="1:21" x14ac:dyDescent="0.2">
      <c r="A24" s="11" t="s">
        <v>108</v>
      </c>
      <c r="B24" s="28">
        <v>7688.8806179999983</v>
      </c>
    </row>
    <row r="25" spans="1:21" x14ac:dyDescent="0.2">
      <c r="A25" s="11" t="s">
        <v>109</v>
      </c>
      <c r="B25" s="28">
        <v>15087.143085000002</v>
      </c>
    </row>
    <row r="26" spans="1:21" x14ac:dyDescent="0.2">
      <c r="A26" s="11" t="s">
        <v>139</v>
      </c>
      <c r="B26" s="28">
        <v>3327.6302982769939</v>
      </c>
    </row>
    <row r="27" spans="1:21" x14ac:dyDescent="0.2">
      <c r="A27" s="11" t="s">
        <v>110</v>
      </c>
      <c r="B27" s="28">
        <v>4566.3037798685482</v>
      </c>
    </row>
    <row r="28" spans="1:21" x14ac:dyDescent="0.2">
      <c r="A28" s="11" t="s">
        <v>111</v>
      </c>
      <c r="B28" s="28">
        <v>2569.9651044000002</v>
      </c>
    </row>
    <row r="29" spans="1:21" x14ac:dyDescent="0.2">
      <c r="A29" s="11" t="s">
        <v>112</v>
      </c>
      <c r="B29" s="28">
        <v>30859.963183577442</v>
      </c>
    </row>
    <row r="30" spans="1:21" x14ac:dyDescent="0.2">
      <c r="A30" s="11" t="s">
        <v>113</v>
      </c>
      <c r="B30" s="28">
        <v>6461.9159201999992</v>
      </c>
    </row>
    <row r="31" spans="1:21" x14ac:dyDescent="0.2">
      <c r="A31" s="11" t="s">
        <v>114</v>
      </c>
      <c r="B31" s="28">
        <v>6678.2709634049033</v>
      </c>
    </row>
    <row r="32" spans="1:21" x14ac:dyDescent="0.2">
      <c r="A32" s="11" t="s">
        <v>115</v>
      </c>
      <c r="B32" s="28">
        <v>5711.7865132555389</v>
      </c>
    </row>
    <row r="33" spans="1:2" x14ac:dyDescent="0.2">
      <c r="A33" s="11" t="s">
        <v>116</v>
      </c>
      <c r="B33" s="28">
        <v>27564.729355608521</v>
      </c>
    </row>
    <row r="34" spans="1:2" x14ac:dyDescent="0.2">
      <c r="A34" s="11" t="s">
        <v>117</v>
      </c>
      <c r="B34" s="28">
        <v>30300.213846000006</v>
      </c>
    </row>
    <row r="35" spans="1:2" x14ac:dyDescent="0.2">
      <c r="A35" s="11" t="s">
        <v>118</v>
      </c>
      <c r="B35" s="28">
        <v>7760.9500793999987</v>
      </c>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U46"/>
  <sheetViews>
    <sheetView showGridLines="0" zoomScaleNormal="100" workbookViewId="0"/>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21" s="82" customFormat="1" ht="15.75" x14ac:dyDescent="0.25">
      <c r="A1" s="182" t="s">
        <v>251</v>
      </c>
      <c r="B1" s="26"/>
      <c r="C1" s="26"/>
      <c r="D1" s="26"/>
      <c r="E1" s="26"/>
      <c r="G1" s="26"/>
      <c r="H1" s="26"/>
      <c r="I1" s="26"/>
      <c r="J1" s="26"/>
      <c r="K1" s="26"/>
      <c r="L1" s="26"/>
      <c r="M1" s="26"/>
      <c r="N1" s="26"/>
      <c r="P1" s="183" t="str">
        <f>'3'!N1</f>
        <v>2019</v>
      </c>
    </row>
    <row r="2" spans="1:21" s="8" customFormat="1" ht="6" customHeight="1" x14ac:dyDescent="0.2">
      <c r="B2" s="135"/>
      <c r="C2" s="135"/>
      <c r="D2" s="135"/>
      <c r="E2" s="135"/>
      <c r="F2" s="135"/>
      <c r="G2" s="135"/>
      <c r="H2" s="135"/>
      <c r="I2" s="135"/>
      <c r="J2" s="135"/>
      <c r="K2" s="135"/>
      <c r="L2" s="135"/>
      <c r="M2" s="135"/>
      <c r="N2" s="135"/>
      <c r="O2" s="135"/>
    </row>
    <row r="3" spans="1:21" s="8" customFormat="1" ht="12" customHeight="1" x14ac:dyDescent="0.2">
      <c r="A3" s="188"/>
      <c r="B3" s="172" t="s">
        <v>92</v>
      </c>
      <c r="C3" s="172" t="s">
        <v>83</v>
      </c>
      <c r="D3" s="172" t="s">
        <v>84</v>
      </c>
      <c r="E3" s="172" t="s">
        <v>85</v>
      </c>
      <c r="F3" s="172" t="s">
        <v>95</v>
      </c>
      <c r="G3" s="172" t="s">
        <v>86</v>
      </c>
      <c r="H3" s="172" t="s">
        <v>87</v>
      </c>
      <c r="I3" s="172" t="s">
        <v>88</v>
      </c>
      <c r="J3" s="172" t="s">
        <v>89</v>
      </c>
      <c r="K3" s="172" t="s">
        <v>90</v>
      </c>
      <c r="L3" s="172" t="s">
        <v>91</v>
      </c>
      <c r="M3" s="172" t="s">
        <v>93</v>
      </c>
      <c r="N3" s="172" t="s">
        <v>94</v>
      </c>
      <c r="O3" s="172" t="s">
        <v>96</v>
      </c>
      <c r="P3" s="172" t="s">
        <v>7</v>
      </c>
    </row>
    <row r="4" spans="1:21" s="130" customFormat="1" ht="12" customHeight="1" x14ac:dyDescent="0.2">
      <c r="A4" s="190" t="s">
        <v>63</v>
      </c>
      <c r="B4" s="201">
        <f>SUM(B5:B20)</f>
        <v>5652.4105936000024</v>
      </c>
      <c r="C4" s="201">
        <f>SUM(C5:C20)</f>
        <v>7421.3526139999994</v>
      </c>
      <c r="D4" s="201">
        <f t="shared" ref="D4:P4" si="0">SUM(D5:D20)</f>
        <v>7688.8806180000047</v>
      </c>
      <c r="E4" s="201">
        <f t="shared" si="0"/>
        <v>15087.143085000002</v>
      </c>
      <c r="F4" s="201">
        <f>SUM(F5:F20)</f>
        <v>3327.6302982769962</v>
      </c>
      <c r="G4" s="201">
        <f t="shared" si="0"/>
        <v>4566.3037798685473</v>
      </c>
      <c r="H4" s="201">
        <f t="shared" si="0"/>
        <v>2569.9651043999993</v>
      </c>
      <c r="I4" s="201">
        <f t="shared" si="0"/>
        <v>30859.963183577449</v>
      </c>
      <c r="J4" s="201">
        <f t="shared" si="0"/>
        <v>6461.915920200001</v>
      </c>
      <c r="K4" s="201">
        <f t="shared" si="0"/>
        <v>6678.2709634049024</v>
      </c>
      <c r="L4" s="201">
        <f t="shared" si="0"/>
        <v>5711.7865132555398</v>
      </c>
      <c r="M4" s="201">
        <f t="shared" si="0"/>
        <v>27564.729355608502</v>
      </c>
      <c r="N4" s="201">
        <f t="shared" si="0"/>
        <v>30300.213845999999</v>
      </c>
      <c r="O4" s="205">
        <f t="shared" si="0"/>
        <v>7760.950079399996</v>
      </c>
      <c r="P4" s="201">
        <f t="shared" si="0"/>
        <v>161651.51595459195</v>
      </c>
    </row>
    <row r="5" spans="1:21" s="8" customFormat="1" ht="12" customHeight="1" x14ac:dyDescent="0.2">
      <c r="A5" s="187" t="s">
        <v>41</v>
      </c>
      <c r="B5" s="203">
        <v>0</v>
      </c>
      <c r="C5" s="203">
        <v>1372.4734920000005</v>
      </c>
      <c r="D5" s="203">
        <v>491.07387000000011</v>
      </c>
      <c r="E5" s="203">
        <v>378.11828600000001</v>
      </c>
      <c r="F5" s="203">
        <v>1135.3247900000001</v>
      </c>
      <c r="G5" s="203">
        <v>662.76961199999994</v>
      </c>
      <c r="H5" s="203">
        <v>12.371715</v>
      </c>
      <c r="I5" s="203">
        <v>6213.6818050000047</v>
      </c>
      <c r="J5" s="203">
        <v>153.86884199999994</v>
      </c>
      <c r="K5" s="203">
        <v>45.330106999999998</v>
      </c>
      <c r="L5" s="203">
        <v>958.46258100000023</v>
      </c>
      <c r="M5" s="203">
        <v>813.06990699999994</v>
      </c>
      <c r="N5" s="203">
        <v>7447.3873139999996</v>
      </c>
      <c r="O5" s="203">
        <v>348.31562220000001</v>
      </c>
      <c r="P5" s="175">
        <f>SUM(B5:O5)</f>
        <v>20032.247943200004</v>
      </c>
      <c r="S5" s="144"/>
      <c r="T5" s="9"/>
    </row>
    <row r="6" spans="1:21" s="8" customFormat="1" ht="12" customHeight="1" x14ac:dyDescent="0.2">
      <c r="A6" s="195" t="s">
        <v>40</v>
      </c>
      <c r="B6" s="196">
        <v>150.70820000000001</v>
      </c>
      <c r="C6" s="196">
        <v>360.57796999999994</v>
      </c>
      <c r="D6" s="196">
        <v>285.44235399999997</v>
      </c>
      <c r="E6" s="196">
        <v>70.288896000000008</v>
      </c>
      <c r="F6" s="196">
        <v>672.91639100000043</v>
      </c>
      <c r="G6" s="196">
        <v>406.94586299999941</v>
      </c>
      <c r="H6" s="196">
        <v>36.612545000000004</v>
      </c>
      <c r="I6" s="196">
        <v>329.12721399999981</v>
      </c>
      <c r="J6" s="196">
        <v>341.46678800000018</v>
      </c>
      <c r="K6" s="196">
        <v>380.85810499999985</v>
      </c>
      <c r="L6" s="196">
        <v>377.56892200000027</v>
      </c>
      <c r="M6" s="196">
        <v>442.22218699999991</v>
      </c>
      <c r="N6" s="196">
        <v>117.33644400000004</v>
      </c>
      <c r="O6" s="209">
        <v>133.26023599999999</v>
      </c>
      <c r="P6" s="175">
        <f t="shared" ref="P6:P20" si="1">SUM(B6:O6)</f>
        <v>4105.3321149999992</v>
      </c>
      <c r="S6" s="144"/>
      <c r="T6" s="9"/>
    </row>
    <row r="7" spans="1:21" s="8" customFormat="1" ht="12" customHeight="1" x14ac:dyDescent="0.2">
      <c r="A7" s="195" t="s">
        <v>39</v>
      </c>
      <c r="B7" s="196">
        <v>0</v>
      </c>
      <c r="C7" s="196">
        <v>0</v>
      </c>
      <c r="D7" s="196">
        <v>0</v>
      </c>
      <c r="E7" s="196">
        <v>0</v>
      </c>
      <c r="F7" s="196">
        <v>0</v>
      </c>
      <c r="G7" s="196">
        <v>51.518070000000002</v>
      </c>
      <c r="H7" s="196">
        <v>0</v>
      </c>
      <c r="I7" s="196">
        <v>12931.511549000004</v>
      </c>
      <c r="J7" s="196">
        <v>1346.41515</v>
      </c>
      <c r="K7" s="196">
        <v>378.21499999999997</v>
      </c>
      <c r="L7" s="196">
        <v>0</v>
      </c>
      <c r="M7" s="196">
        <v>0.44362999999999997</v>
      </c>
      <c r="N7" s="196">
        <v>0</v>
      </c>
      <c r="O7" s="209">
        <v>98.614000000000004</v>
      </c>
      <c r="P7" s="175">
        <f t="shared" si="1"/>
        <v>14806.717399000005</v>
      </c>
      <c r="S7" s="144"/>
      <c r="T7" s="9"/>
    </row>
    <row r="8" spans="1:21" s="8" customFormat="1" ht="12" customHeight="1" x14ac:dyDescent="0.2">
      <c r="A8" s="195" t="s">
        <v>64</v>
      </c>
      <c r="B8" s="208">
        <v>1.702</v>
      </c>
      <c r="C8" s="208">
        <v>0.51194399999999995</v>
      </c>
      <c r="D8" s="208">
        <v>7.2960000000000003</v>
      </c>
      <c r="E8" s="208">
        <v>2.716E-2</v>
      </c>
      <c r="F8" s="208">
        <v>6.3E-2</v>
      </c>
      <c r="G8" s="208">
        <v>0</v>
      </c>
      <c r="H8" s="208">
        <v>0</v>
      </c>
      <c r="I8" s="208">
        <v>1.557024</v>
      </c>
      <c r="J8" s="208">
        <v>0</v>
      </c>
      <c r="K8" s="208">
        <v>0</v>
      </c>
      <c r="L8" s="208">
        <v>5.9981610000000014</v>
      </c>
      <c r="M8" s="208">
        <v>0</v>
      </c>
      <c r="N8" s="208">
        <v>0</v>
      </c>
      <c r="O8" s="209">
        <v>0.38754000000000005</v>
      </c>
      <c r="P8" s="175">
        <f t="shared" si="1"/>
        <v>17.542829000000005</v>
      </c>
      <c r="T8" s="9"/>
    </row>
    <row r="9" spans="1:21" s="8" customFormat="1" ht="12" customHeight="1" x14ac:dyDescent="0.2">
      <c r="A9" s="195" t="s">
        <v>65</v>
      </c>
      <c r="B9" s="208">
        <v>4.4880000000000004</v>
      </c>
      <c r="C9" s="208">
        <v>7.2112000000000023E-2</v>
      </c>
      <c r="D9" s="208">
        <v>0.55800000000000005</v>
      </c>
      <c r="E9" s="208">
        <v>5.8498599999999996</v>
      </c>
      <c r="F9" s="208">
        <v>0</v>
      </c>
      <c r="G9" s="208">
        <v>0</v>
      </c>
      <c r="H9" s="208">
        <v>0</v>
      </c>
      <c r="I9" s="208">
        <v>0</v>
      </c>
      <c r="J9" s="208">
        <v>0</v>
      </c>
      <c r="K9" s="208">
        <v>0</v>
      </c>
      <c r="L9" s="208">
        <v>0</v>
      </c>
      <c r="M9" s="208">
        <v>0</v>
      </c>
      <c r="N9" s="208">
        <v>77.377349499999994</v>
      </c>
      <c r="O9" s="209">
        <v>0</v>
      </c>
      <c r="P9" s="175">
        <f t="shared" si="1"/>
        <v>88.345321499999997</v>
      </c>
      <c r="T9" s="9"/>
    </row>
    <row r="10" spans="1:21" s="8" customFormat="1" ht="12" customHeight="1" x14ac:dyDescent="0.2">
      <c r="A10" s="195" t="s">
        <v>66</v>
      </c>
      <c r="B10" s="208">
        <v>0</v>
      </c>
      <c r="C10" s="208">
        <v>0</v>
      </c>
      <c r="D10" s="208">
        <v>8.3000000000000004E-2</v>
      </c>
      <c r="E10" s="208">
        <v>0.14744900000000002</v>
      </c>
      <c r="F10" s="208">
        <v>0.16589999999999999</v>
      </c>
      <c r="G10" s="208">
        <v>0</v>
      </c>
      <c r="H10" s="208">
        <v>0</v>
      </c>
      <c r="I10" s="208">
        <v>0</v>
      </c>
      <c r="J10" s="208">
        <v>0</v>
      </c>
      <c r="K10" s="208">
        <v>0</v>
      </c>
      <c r="L10" s="208">
        <v>0</v>
      </c>
      <c r="M10" s="208">
        <v>0</v>
      </c>
      <c r="N10" s="208">
        <v>6.9519999999999998E-2</v>
      </c>
      <c r="O10" s="209">
        <v>0</v>
      </c>
      <c r="P10" s="175">
        <f t="shared" si="1"/>
        <v>0.46586899999999998</v>
      </c>
      <c r="T10" s="9"/>
      <c r="U10" s="9"/>
    </row>
    <row r="11" spans="1:21" s="8" customFormat="1" ht="12" customHeight="1" x14ac:dyDescent="0.2">
      <c r="A11" s="195" t="s">
        <v>38</v>
      </c>
      <c r="B11" s="208">
        <v>0</v>
      </c>
      <c r="C11" s="208">
        <v>4526.3052489999991</v>
      </c>
      <c r="D11" s="208">
        <v>59.048819999999999</v>
      </c>
      <c r="E11" s="208">
        <v>12197.801758000001</v>
      </c>
      <c r="F11" s="208">
        <v>432.84965800000009</v>
      </c>
      <c r="G11" s="208">
        <v>1843.3294500000002</v>
      </c>
      <c r="H11" s="208">
        <v>107.04987500000001</v>
      </c>
      <c r="I11" s="208">
        <v>1173.1355699999997</v>
      </c>
      <c r="J11" s="208">
        <v>2032.8226709999997</v>
      </c>
      <c r="K11" s="208">
        <v>4902.5630449999999</v>
      </c>
      <c r="L11" s="208">
        <v>3189.1575850000004</v>
      </c>
      <c r="M11" s="208">
        <v>14452.812742999997</v>
      </c>
      <c r="N11" s="208">
        <v>18910.719947999998</v>
      </c>
      <c r="O11" s="209">
        <v>3547.0841959999993</v>
      </c>
      <c r="P11" s="175">
        <f t="shared" si="1"/>
        <v>67374.680567999996</v>
      </c>
      <c r="S11" s="144"/>
      <c r="T11" s="9"/>
    </row>
    <row r="12" spans="1:21" s="8" customFormat="1" ht="12" customHeight="1" x14ac:dyDescent="0.2">
      <c r="A12" s="195" t="s">
        <v>77</v>
      </c>
      <c r="B12" s="208">
        <v>0</v>
      </c>
      <c r="C12" s="208">
        <v>465.726</v>
      </c>
      <c r="D12" s="208">
        <v>0</v>
      </c>
      <c r="E12" s="208">
        <v>0</v>
      </c>
      <c r="F12" s="208">
        <v>387.15699999999998</v>
      </c>
      <c r="G12" s="208">
        <v>0</v>
      </c>
      <c r="H12" s="208">
        <v>0</v>
      </c>
      <c r="I12" s="208">
        <v>0</v>
      </c>
      <c r="J12" s="208">
        <v>0</v>
      </c>
      <c r="K12" s="208">
        <v>0</v>
      </c>
      <c r="L12" s="208">
        <v>0</v>
      </c>
      <c r="M12" s="208">
        <v>0</v>
      </c>
      <c r="N12" s="208">
        <v>0</v>
      </c>
      <c r="O12" s="209">
        <v>0</v>
      </c>
      <c r="P12" s="175">
        <f t="shared" si="1"/>
        <v>852.88300000000004</v>
      </c>
      <c r="T12" s="9"/>
    </row>
    <row r="13" spans="1:21" s="8" customFormat="1" ht="12" customHeight="1" x14ac:dyDescent="0.2">
      <c r="A13" s="195" t="s">
        <v>37</v>
      </c>
      <c r="B13" s="208">
        <v>0</v>
      </c>
      <c r="C13" s="208">
        <v>0</v>
      </c>
      <c r="D13" s="208">
        <v>0</v>
      </c>
      <c r="E13" s="208">
        <v>0</v>
      </c>
      <c r="F13" s="208">
        <v>0</v>
      </c>
      <c r="G13" s="208">
        <v>0</v>
      </c>
      <c r="H13" s="208">
        <v>0</v>
      </c>
      <c r="I13" s="208">
        <v>0.238009</v>
      </c>
      <c r="J13" s="208">
        <v>0</v>
      </c>
      <c r="K13" s="208">
        <v>0</v>
      </c>
      <c r="L13" s="208">
        <v>0</v>
      </c>
      <c r="M13" s="208">
        <v>0</v>
      </c>
      <c r="N13" s="208">
        <v>0</v>
      </c>
      <c r="O13" s="209">
        <v>0</v>
      </c>
      <c r="P13" s="175">
        <f t="shared" si="1"/>
        <v>0.238009</v>
      </c>
      <c r="T13" s="9"/>
    </row>
    <row r="14" spans="1:21" s="8" customFormat="1" ht="12" customHeight="1" x14ac:dyDescent="0.2">
      <c r="A14" s="195" t="s">
        <v>36</v>
      </c>
      <c r="B14" s="208">
        <v>0</v>
      </c>
      <c r="C14" s="208">
        <v>0</v>
      </c>
      <c r="D14" s="208">
        <v>79.691069999999996</v>
      </c>
      <c r="E14" s="208">
        <v>11.025</v>
      </c>
      <c r="F14" s="208">
        <v>32.642000000000003</v>
      </c>
      <c r="G14" s="208">
        <v>3.0225200000000001</v>
      </c>
      <c r="H14" s="208">
        <v>3.08</v>
      </c>
      <c r="I14" s="208">
        <v>1761.6028600000002</v>
      </c>
      <c r="J14" s="208">
        <v>637.12241700000004</v>
      </c>
      <c r="K14" s="208">
        <v>207.506</v>
      </c>
      <c r="L14" s="208">
        <v>0</v>
      </c>
      <c r="M14" s="208">
        <v>3974.2170980000001</v>
      </c>
      <c r="N14" s="208">
        <v>1170.7520789999999</v>
      </c>
      <c r="O14" s="209">
        <v>198.48</v>
      </c>
      <c r="P14" s="175">
        <f t="shared" si="1"/>
        <v>8079.141044</v>
      </c>
      <c r="T14" s="9"/>
    </row>
    <row r="15" spans="1:21" s="8" customFormat="1" ht="12" customHeight="1" x14ac:dyDescent="0.2">
      <c r="A15" s="195" t="s">
        <v>35</v>
      </c>
      <c r="B15" s="208">
        <v>0</v>
      </c>
      <c r="C15" s="208">
        <v>16.856999999999999</v>
      </c>
      <c r="D15" s="208">
        <v>0</v>
      </c>
      <c r="E15" s="208">
        <v>11.735329999999999</v>
      </c>
      <c r="F15" s="208">
        <v>0</v>
      </c>
      <c r="G15" s="208">
        <v>0</v>
      </c>
      <c r="H15" s="208">
        <v>0</v>
      </c>
      <c r="I15" s="208">
        <v>0</v>
      </c>
      <c r="J15" s="208">
        <v>11.769921</v>
      </c>
      <c r="K15" s="208">
        <v>0</v>
      </c>
      <c r="L15" s="208">
        <v>0</v>
      </c>
      <c r="M15" s="208">
        <v>30.840794000000002</v>
      </c>
      <c r="N15" s="208">
        <v>0</v>
      </c>
      <c r="O15" s="209">
        <v>478.18099999999998</v>
      </c>
      <c r="P15" s="175">
        <f t="shared" si="1"/>
        <v>549.38404500000001</v>
      </c>
      <c r="T15" s="9"/>
    </row>
    <row r="16" spans="1:21" s="8" customFormat="1" ht="12" customHeight="1" x14ac:dyDescent="0.2">
      <c r="A16" s="195" t="s">
        <v>34</v>
      </c>
      <c r="B16" s="208">
        <v>1383.6595099999997</v>
      </c>
      <c r="C16" s="208">
        <v>7.8570000000000002</v>
      </c>
      <c r="D16" s="208">
        <v>1733.5530000000001</v>
      </c>
      <c r="E16" s="208">
        <v>0</v>
      </c>
      <c r="F16" s="208">
        <v>6.4580000000000002</v>
      </c>
      <c r="G16" s="208">
        <v>0</v>
      </c>
      <c r="H16" s="208">
        <v>766.10900000000004</v>
      </c>
      <c r="I16" s="208">
        <v>84.023467000000011</v>
      </c>
      <c r="J16" s="208">
        <v>0.120806</v>
      </c>
      <c r="K16" s="208">
        <v>4.3032399999999997</v>
      </c>
      <c r="L16" s="208">
        <v>231.47281000000004</v>
      </c>
      <c r="M16" s="208">
        <v>121.33356887974975</v>
      </c>
      <c r="N16" s="208">
        <v>43.646003</v>
      </c>
      <c r="O16" s="209">
        <v>83.837999999999994</v>
      </c>
      <c r="P16" s="175">
        <f t="shared" si="1"/>
        <v>4466.3744048797489</v>
      </c>
      <c r="T16" s="9"/>
    </row>
    <row r="17" spans="1:21" s="8" customFormat="1" ht="12" customHeight="1" x14ac:dyDescent="0.2">
      <c r="A17" s="195" t="s">
        <v>33</v>
      </c>
      <c r="B17" s="208">
        <v>0</v>
      </c>
      <c r="C17" s="208">
        <v>1.2013750000000001</v>
      </c>
      <c r="D17" s="208">
        <v>0</v>
      </c>
      <c r="E17" s="208">
        <v>1621.9474900000002</v>
      </c>
      <c r="F17" s="208">
        <v>0</v>
      </c>
      <c r="G17" s="208">
        <v>0</v>
      </c>
      <c r="H17" s="208">
        <v>0</v>
      </c>
      <c r="I17" s="208">
        <v>5821.8489689999997</v>
      </c>
      <c r="J17" s="208">
        <v>0</v>
      </c>
      <c r="K17" s="208">
        <v>0</v>
      </c>
      <c r="L17" s="208">
        <v>1.2589999999999999</v>
      </c>
      <c r="M17" s="208">
        <v>1144.1983200000002</v>
      </c>
      <c r="N17" s="208">
        <v>938.46872699999994</v>
      </c>
      <c r="O17" s="209">
        <v>941.89700000000005</v>
      </c>
      <c r="P17" s="175">
        <f t="shared" si="1"/>
        <v>10470.820881</v>
      </c>
      <c r="T17" s="9"/>
      <c r="U17" s="9"/>
    </row>
    <row r="18" spans="1:21" s="8" customFormat="1" ht="12" customHeight="1" x14ac:dyDescent="0.2">
      <c r="A18" s="195" t="s">
        <v>3</v>
      </c>
      <c r="B18" s="208">
        <v>0</v>
      </c>
      <c r="C18" s="208">
        <v>0</v>
      </c>
      <c r="D18" s="208">
        <v>0</v>
      </c>
      <c r="E18" s="208">
        <v>0</v>
      </c>
      <c r="F18" s="208">
        <v>0</v>
      </c>
      <c r="G18" s="208">
        <v>0</v>
      </c>
      <c r="H18" s="208">
        <v>0</v>
      </c>
      <c r="I18" s="208">
        <v>0</v>
      </c>
      <c r="J18" s="208">
        <v>0</v>
      </c>
      <c r="K18" s="208">
        <v>0</v>
      </c>
      <c r="L18" s="208">
        <v>0</v>
      </c>
      <c r="M18" s="208">
        <v>0</v>
      </c>
      <c r="N18" s="208">
        <v>0</v>
      </c>
      <c r="O18" s="209">
        <v>0</v>
      </c>
      <c r="P18" s="175">
        <f t="shared" si="1"/>
        <v>0</v>
      </c>
      <c r="T18" s="9"/>
    </row>
    <row r="19" spans="1:21" s="8" customFormat="1" ht="12" customHeight="1" x14ac:dyDescent="0.2">
      <c r="A19" s="195" t="s">
        <v>32</v>
      </c>
      <c r="B19" s="208">
        <v>2.2339869999999999</v>
      </c>
      <c r="C19" s="208">
        <v>11.474444999999998</v>
      </c>
      <c r="D19" s="208">
        <v>0.34617599999999998</v>
      </c>
      <c r="E19" s="208">
        <v>0.57299100000000003</v>
      </c>
      <c r="F19" s="208">
        <v>2.9964700000000013</v>
      </c>
      <c r="G19" s="208">
        <v>3.4442199999999992</v>
      </c>
      <c r="H19" s="208">
        <v>2.4357519999999999</v>
      </c>
      <c r="I19" s="208">
        <v>3.3271999999999999</v>
      </c>
      <c r="J19" s="208">
        <v>88.510827999999975</v>
      </c>
      <c r="K19" s="208">
        <v>2.711611</v>
      </c>
      <c r="L19" s="208">
        <v>0.65029899999999996</v>
      </c>
      <c r="M19" s="208">
        <v>10.552832</v>
      </c>
      <c r="N19" s="208">
        <v>19.507401999999995</v>
      </c>
      <c r="O19" s="209">
        <v>2.3194059999999994</v>
      </c>
      <c r="P19" s="175">
        <f t="shared" si="1"/>
        <v>151.08361899999997</v>
      </c>
      <c r="T19" s="9"/>
    </row>
    <row r="20" spans="1:21" s="8" customFormat="1" ht="12" customHeight="1" x14ac:dyDescent="0.2">
      <c r="A20" s="187" t="s">
        <v>31</v>
      </c>
      <c r="B20" s="186">
        <v>4109.6188966000027</v>
      </c>
      <c r="C20" s="186">
        <v>658.29602700000009</v>
      </c>
      <c r="D20" s="186">
        <v>5031.7883280000042</v>
      </c>
      <c r="E20" s="186">
        <v>789.62886500000036</v>
      </c>
      <c r="F20" s="186">
        <v>657.05708927699561</v>
      </c>
      <c r="G20" s="186">
        <v>1595.2740448685486</v>
      </c>
      <c r="H20" s="186">
        <v>1642.306217399999</v>
      </c>
      <c r="I20" s="186">
        <v>2539.9095165774415</v>
      </c>
      <c r="J20" s="186">
        <v>1849.8184972000004</v>
      </c>
      <c r="K20" s="186">
        <v>756.78385540490171</v>
      </c>
      <c r="L20" s="186">
        <v>947.2171552555393</v>
      </c>
      <c r="M20" s="186">
        <v>6575.0382757287562</v>
      </c>
      <c r="N20" s="186">
        <v>1574.9490594999988</v>
      </c>
      <c r="O20" s="203">
        <v>1928.5730791999983</v>
      </c>
      <c r="P20" s="175">
        <f t="shared" si="1"/>
        <v>30656.25890701219</v>
      </c>
      <c r="S20" s="144"/>
      <c r="T20" s="9"/>
    </row>
    <row r="21" spans="1:21" s="5" customFormat="1" ht="11.25" x14ac:dyDescent="0.2">
      <c r="A21" s="29"/>
      <c r="P21" s="4" t="s">
        <v>79</v>
      </c>
    </row>
    <row r="22" spans="1:21" s="8" customFormat="1" x14ac:dyDescent="0.2">
      <c r="A22" s="83"/>
      <c r="B22" s="84"/>
      <c r="C22" s="84"/>
      <c r="D22" s="84"/>
      <c r="E22" s="84"/>
      <c r="F22" s="84"/>
      <c r="G22" s="84"/>
      <c r="H22" s="84"/>
      <c r="I22" s="84"/>
      <c r="J22" s="84"/>
      <c r="K22" s="84"/>
      <c r="L22" s="84"/>
      <c r="M22" s="84"/>
      <c r="N22" s="84"/>
      <c r="O22" s="84"/>
      <c r="P22" s="83"/>
    </row>
    <row r="23" spans="1:21" s="8" customFormat="1" x14ac:dyDescent="0.2">
      <c r="A23" s="83"/>
      <c r="B23" s="84"/>
      <c r="C23" s="84"/>
      <c r="D23" s="84"/>
      <c r="E23" s="84"/>
      <c r="F23" s="84"/>
      <c r="G23" s="84"/>
      <c r="H23" s="84"/>
      <c r="I23" s="84"/>
      <c r="J23" s="84"/>
      <c r="K23" s="84"/>
      <c r="L23" s="84"/>
      <c r="M23" s="84"/>
      <c r="N23" s="84"/>
      <c r="O23" s="84"/>
      <c r="P23" s="84"/>
    </row>
    <row r="24" spans="1:21" s="8" customFormat="1" x14ac:dyDescent="0.2">
      <c r="A24" s="83"/>
      <c r="B24" s="84"/>
      <c r="C24" s="84"/>
      <c r="D24" s="84"/>
      <c r="E24" s="84"/>
      <c r="F24" s="84"/>
      <c r="G24" s="84"/>
      <c r="H24" s="84"/>
      <c r="I24" s="84"/>
      <c r="J24" s="84"/>
      <c r="K24" s="84"/>
      <c r="L24" s="84"/>
      <c r="M24" s="84"/>
      <c r="N24" s="84"/>
      <c r="O24" s="84"/>
      <c r="P24" s="84"/>
      <c r="Q24" s="85"/>
    </row>
    <row r="25" spans="1:21" s="8" customFormat="1" x14ac:dyDescent="0.2">
      <c r="A25" s="83"/>
      <c r="B25" s="84"/>
      <c r="C25" s="84"/>
      <c r="D25" s="84"/>
      <c r="E25" s="84"/>
      <c r="F25" s="84"/>
      <c r="G25" s="84"/>
      <c r="H25" s="84"/>
      <c r="I25" s="84"/>
      <c r="J25" s="84"/>
      <c r="K25" s="84"/>
      <c r="L25" s="84"/>
      <c r="M25" s="84"/>
      <c r="N25" s="84"/>
      <c r="O25" s="84"/>
      <c r="P25" s="84"/>
      <c r="Q25" s="85"/>
    </row>
    <row r="26" spans="1:21" s="8" customFormat="1" x14ac:dyDescent="0.2">
      <c r="A26" s="83"/>
      <c r="B26" s="84"/>
      <c r="C26" s="84"/>
      <c r="D26" s="84"/>
      <c r="E26" s="84"/>
      <c r="F26" s="84"/>
      <c r="G26" s="84"/>
      <c r="H26" s="84"/>
      <c r="I26" s="84"/>
      <c r="J26" s="84"/>
      <c r="K26" s="84"/>
      <c r="L26" s="84"/>
      <c r="M26" s="84"/>
      <c r="N26" s="84"/>
      <c r="O26" s="84"/>
      <c r="P26" s="84"/>
      <c r="S26" s="9"/>
    </row>
    <row r="27" spans="1:21" s="8" customFormat="1" x14ac:dyDescent="0.2">
      <c r="A27" s="83"/>
      <c r="B27" s="84"/>
      <c r="C27" s="84"/>
      <c r="D27" s="84"/>
      <c r="E27" s="84"/>
      <c r="F27" s="84"/>
      <c r="G27" s="84"/>
      <c r="H27" s="84"/>
      <c r="I27" s="84"/>
      <c r="J27" s="84"/>
      <c r="K27" s="84"/>
      <c r="L27" s="84"/>
      <c r="M27" s="84"/>
      <c r="N27" s="84"/>
      <c r="O27" s="84"/>
      <c r="P27" s="84"/>
    </row>
    <row r="28" spans="1:21" s="8" customFormat="1" x14ac:dyDescent="0.2">
      <c r="A28" s="83"/>
      <c r="B28" s="84"/>
      <c r="C28" s="84"/>
      <c r="D28" s="84"/>
      <c r="E28" s="84"/>
      <c r="F28" s="84"/>
      <c r="G28" s="84"/>
      <c r="H28" s="84"/>
      <c r="I28" s="84"/>
      <c r="J28" s="84"/>
      <c r="K28" s="84"/>
      <c r="L28" s="84"/>
      <c r="M28" s="84"/>
      <c r="N28" s="84"/>
      <c r="O28" s="84"/>
      <c r="P28" s="84"/>
    </row>
    <row r="29" spans="1:21" s="8" customFormat="1" x14ac:dyDescent="0.2">
      <c r="A29" s="83"/>
      <c r="B29" s="84"/>
      <c r="C29" s="84"/>
      <c r="D29" s="84"/>
      <c r="E29" s="84"/>
      <c r="F29" s="84"/>
      <c r="G29" s="84"/>
      <c r="H29" s="84"/>
      <c r="I29" s="84"/>
      <c r="J29" s="84"/>
      <c r="K29" s="84"/>
      <c r="L29" s="84"/>
      <c r="M29" s="84"/>
      <c r="N29" s="84"/>
      <c r="O29" s="84"/>
      <c r="P29" s="84"/>
    </row>
    <row r="30" spans="1:21" s="8" customFormat="1" x14ac:dyDescent="0.2">
      <c r="A30" s="83"/>
      <c r="B30" s="84"/>
      <c r="C30" s="84"/>
      <c r="D30" s="84"/>
      <c r="E30" s="84"/>
      <c r="F30" s="84"/>
      <c r="G30" s="84"/>
      <c r="H30" s="84"/>
      <c r="I30" s="84"/>
      <c r="J30" s="84"/>
      <c r="K30" s="84"/>
      <c r="L30" s="84"/>
      <c r="M30" s="84"/>
      <c r="N30" s="84"/>
      <c r="O30" s="84"/>
      <c r="P30" s="84"/>
    </row>
    <row r="31" spans="1:21" s="8" customFormat="1" x14ac:dyDescent="0.2">
      <c r="A31" s="83"/>
      <c r="B31" s="84"/>
      <c r="C31" s="84"/>
      <c r="D31" s="84"/>
      <c r="E31" s="84"/>
      <c r="F31" s="84"/>
      <c r="G31" s="84"/>
      <c r="H31" s="84"/>
      <c r="I31" s="84"/>
      <c r="J31" s="84"/>
      <c r="K31" s="84"/>
      <c r="L31" s="84"/>
      <c r="M31" s="84"/>
      <c r="N31" s="84"/>
      <c r="O31" s="84"/>
      <c r="P31" s="84"/>
    </row>
    <row r="32" spans="1:21" s="8" customFormat="1" x14ac:dyDescent="0.2">
      <c r="A32" s="83"/>
      <c r="B32" s="84"/>
      <c r="C32" s="84"/>
      <c r="D32" s="84"/>
      <c r="E32" s="84"/>
      <c r="F32" s="84"/>
      <c r="G32" s="84"/>
      <c r="H32" s="84"/>
      <c r="I32" s="84"/>
      <c r="J32" s="84"/>
      <c r="K32" s="84"/>
      <c r="L32" s="84"/>
      <c r="M32" s="84"/>
      <c r="N32" s="84"/>
      <c r="O32" s="84"/>
      <c r="P32" s="84"/>
    </row>
    <row r="33" spans="1:16" s="8" customFormat="1" x14ac:dyDescent="0.2">
      <c r="A33" s="83"/>
      <c r="B33" s="84"/>
      <c r="C33" s="84"/>
      <c r="D33" s="84"/>
      <c r="E33" s="84"/>
      <c r="F33" s="84"/>
      <c r="G33" s="84"/>
      <c r="H33" s="84"/>
      <c r="I33" s="84"/>
      <c r="J33" s="84"/>
      <c r="K33" s="84"/>
      <c r="L33" s="84"/>
      <c r="M33" s="84"/>
      <c r="N33" s="84"/>
      <c r="O33" s="84"/>
      <c r="P33" s="84"/>
    </row>
    <row r="34" spans="1:16" s="8" customFormat="1" x14ac:dyDescent="0.2">
      <c r="A34" s="83"/>
      <c r="B34" s="84"/>
      <c r="C34" s="84"/>
      <c r="D34" s="84"/>
      <c r="E34" s="84"/>
      <c r="F34" s="84"/>
      <c r="G34" s="84"/>
      <c r="H34" s="84"/>
      <c r="I34" s="84"/>
      <c r="J34" s="84"/>
      <c r="K34" s="84"/>
      <c r="L34" s="84"/>
      <c r="M34" s="84"/>
      <c r="N34" s="84"/>
      <c r="O34" s="84"/>
      <c r="P34" s="84"/>
    </row>
    <row r="35" spans="1:16" s="8" customFormat="1" x14ac:dyDescent="0.2">
      <c r="A35" s="83"/>
      <c r="B35" s="84"/>
      <c r="C35" s="84"/>
      <c r="D35" s="84"/>
      <c r="E35" s="84"/>
      <c r="F35" s="84"/>
      <c r="G35" s="84"/>
      <c r="H35" s="84"/>
      <c r="I35" s="84"/>
      <c r="J35" s="84"/>
      <c r="K35" s="84"/>
      <c r="L35" s="84"/>
      <c r="M35" s="84"/>
      <c r="N35" s="84"/>
      <c r="O35" s="84"/>
      <c r="P35" s="84"/>
    </row>
    <row r="36" spans="1:16" s="8" customFormat="1" x14ac:dyDescent="0.2">
      <c r="A36" s="83"/>
      <c r="B36" s="84"/>
      <c r="C36" s="84"/>
      <c r="D36" s="84"/>
      <c r="E36" s="84"/>
      <c r="F36" s="84"/>
      <c r="G36" s="84"/>
      <c r="H36" s="84"/>
      <c r="I36" s="84"/>
      <c r="J36" s="84"/>
      <c r="K36" s="84"/>
      <c r="L36" s="84"/>
      <c r="M36" s="84"/>
      <c r="N36" s="84"/>
      <c r="O36" s="84"/>
      <c r="P36" s="84"/>
    </row>
    <row r="37" spans="1:16" s="8" customFormat="1" x14ac:dyDescent="0.2">
      <c r="A37" s="83"/>
      <c r="B37" s="84"/>
      <c r="C37" s="84"/>
      <c r="D37" s="84"/>
      <c r="E37" s="84"/>
      <c r="F37" s="84"/>
      <c r="G37" s="84"/>
      <c r="H37" s="84"/>
      <c r="I37" s="84"/>
      <c r="J37" s="84"/>
      <c r="K37" s="84"/>
      <c r="L37" s="84"/>
      <c r="M37" s="84"/>
      <c r="N37" s="84"/>
      <c r="O37" s="84"/>
      <c r="P37" s="84"/>
    </row>
    <row r="38" spans="1:16" s="8" customFormat="1" x14ac:dyDescent="0.2">
      <c r="A38" s="83"/>
      <c r="B38" s="84"/>
      <c r="C38" s="84"/>
      <c r="D38" s="84"/>
      <c r="E38" s="84"/>
      <c r="F38" s="84"/>
      <c r="G38" s="84"/>
      <c r="H38" s="84"/>
      <c r="I38" s="84"/>
      <c r="J38" s="84"/>
      <c r="K38" s="84"/>
      <c r="L38" s="84"/>
      <c r="M38" s="84"/>
      <c r="N38" s="84"/>
      <c r="O38" s="84"/>
      <c r="P38" s="84"/>
    </row>
    <row r="39" spans="1:16" s="8" customFormat="1" x14ac:dyDescent="0.2">
      <c r="A39" s="83"/>
      <c r="B39" s="84"/>
      <c r="C39" s="84"/>
      <c r="D39" s="84"/>
      <c r="E39" s="84"/>
      <c r="F39" s="84"/>
      <c r="G39" s="84"/>
      <c r="H39" s="84"/>
      <c r="I39" s="84"/>
      <c r="J39" s="84"/>
      <c r="K39" s="84"/>
      <c r="L39" s="84"/>
      <c r="M39" s="84"/>
      <c r="N39" s="84"/>
      <c r="O39" s="84"/>
      <c r="P39" s="84"/>
    </row>
    <row r="40" spans="1:16" s="8" customFormat="1" x14ac:dyDescent="0.2">
      <c r="A40" s="83"/>
      <c r="B40" s="84"/>
      <c r="C40" s="84"/>
      <c r="D40" s="84"/>
      <c r="E40" s="84"/>
      <c r="F40" s="84"/>
      <c r="G40" s="84"/>
      <c r="H40" s="84"/>
      <c r="I40" s="84"/>
      <c r="J40" s="84"/>
      <c r="K40" s="84"/>
      <c r="L40" s="84"/>
      <c r="M40" s="84"/>
      <c r="N40" s="84"/>
      <c r="O40" s="84"/>
      <c r="P40" s="84"/>
    </row>
    <row r="41" spans="1:16" s="8" customFormat="1" x14ac:dyDescent="0.2">
      <c r="A41" s="83"/>
      <c r="B41" s="84"/>
      <c r="C41" s="84"/>
      <c r="D41" s="84"/>
      <c r="E41" s="84"/>
      <c r="F41" s="84"/>
      <c r="G41" s="84"/>
      <c r="H41" s="84"/>
      <c r="I41" s="84"/>
      <c r="J41" s="84"/>
      <c r="K41" s="84"/>
      <c r="L41" s="84"/>
      <c r="M41" s="84"/>
      <c r="N41" s="84"/>
      <c r="O41" s="84"/>
      <c r="P41" s="84"/>
    </row>
    <row r="42" spans="1:16" s="8" customFormat="1" x14ac:dyDescent="0.2">
      <c r="A42" s="3"/>
      <c r="B42" s="3"/>
      <c r="C42" s="3"/>
      <c r="D42" s="3"/>
      <c r="E42" s="3"/>
      <c r="F42" s="3"/>
      <c r="G42" s="3"/>
      <c r="H42" s="3"/>
      <c r="I42" s="3"/>
      <c r="J42" s="3"/>
      <c r="K42" s="3"/>
      <c r="L42" s="3"/>
      <c r="M42" s="3"/>
      <c r="N42" s="3"/>
      <c r="O42" s="3"/>
      <c r="P42" s="3"/>
    </row>
    <row r="44" spans="1:16" x14ac:dyDescent="0.2">
      <c r="C44" s="86"/>
    </row>
    <row r="45" spans="1:16" x14ac:dyDescent="0.2">
      <c r="C45" s="86"/>
    </row>
    <row r="46" spans="1:16" x14ac:dyDescent="0.2">
      <c r="C46" s="86"/>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D8D186-59ED-4D1B-926C-5351715C5EEE}"/>
</file>

<file path=customXml/itemProps2.xml><?xml version="1.0" encoding="utf-8"?>
<ds:datastoreItem xmlns:ds="http://schemas.openxmlformats.org/officeDocument/2006/customXml" ds:itemID="{A544CEB6-95C9-4AD9-BC77-5D9E1A7D7FF9}"/>
</file>

<file path=customXml/itemProps3.xml><?xml version="1.0" encoding="utf-8"?>
<ds:datastoreItem xmlns:ds="http://schemas.openxmlformats.org/officeDocument/2006/customXml" ds:itemID="{37562468-2B7F-4500-A692-3148C04656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49</vt:i4>
      </vt:variant>
      <vt:variant>
        <vt:lpstr>Pojmenované oblasti</vt:lpstr>
      </vt:variant>
      <vt:variant>
        <vt:i4>7</vt:i4>
      </vt:variant>
    </vt:vector>
  </HeadingPairs>
  <TitlesOfParts>
    <vt:vector size="56"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'1'!Oblast_tisku</vt:lpstr>
      <vt:lpstr>'10.1'!Oblast_tisku</vt:lpstr>
      <vt:lpstr>'2'!Oblast_tisku</vt:lpstr>
      <vt:lpstr>'9'!Oblast_tisku</vt:lpstr>
      <vt:lpstr>Obsah!Oblast_tisku</vt:lpstr>
      <vt:lpstr>Titulní!Oblast_tisku</vt:lpstr>
      <vt:lpstr>Úvod!Oblast_tisku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Liška Jan Ing.</cp:lastModifiedBy>
  <cp:lastPrinted>2020-06-30T09:50:30Z</cp:lastPrinted>
  <dcterms:created xsi:type="dcterms:W3CDTF">2006-03-02T11:20:40Z</dcterms:created>
  <dcterms:modified xsi:type="dcterms:W3CDTF">2020-07-21T07:35:30Z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