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theme/themeOverride23.xml" ContentType="application/vnd.openxmlformats-officedocument.themeOverride+xml"/>
  <Override PartName="/xl/charts/chart153.xml" ContentType="application/vnd.openxmlformats-officedocument.drawingml.chart+xml"/>
  <Override PartName="/xl/charts/chart152.xml" ContentType="application/vnd.openxmlformats-officedocument.drawingml.chart+xml"/>
  <Override PartName="/xl/charts/chart151.xml" ContentType="application/vnd.openxmlformats-officedocument.drawingml.chart+xml"/>
  <Override PartName="/xl/drawings/drawing37.xml" ContentType="application/vnd.openxmlformats-officedocument.drawing+xml"/>
  <Override PartName="/xl/charts/chart154.xml" ContentType="application/vnd.openxmlformats-officedocument.drawingml.chart+xml"/>
  <Override PartName="/xl/theme/themeOverride24.xml" ContentType="application/vnd.openxmlformats-officedocument.themeOverride+xml"/>
  <Override PartName="/xl/charts/chart155.xml" ContentType="application/vnd.openxmlformats-officedocument.drawingml.chart+xml"/>
  <Override PartName="/xl/theme/themeOverride25.xml" ContentType="application/vnd.openxmlformats-officedocument.themeOverride+xml"/>
  <Override PartName="/xl/charts/chart158.xml" ContentType="application/vnd.openxmlformats-officedocument.drawingml.chart+xml"/>
  <Override PartName="/xl/charts/chart157.xml" ContentType="application/vnd.openxmlformats-officedocument.drawingml.chart+xml"/>
  <Override PartName="/xl/charts/chart156.xml" ContentType="application/vnd.openxmlformats-officedocument.drawingml.chart+xml"/>
  <Override PartName="/xl/drawings/drawing38.xml" ContentType="application/vnd.openxmlformats-officedocument.drawing+xml"/>
  <Override PartName="/xl/charts/chart150.xml" ContentType="application/vnd.openxmlformats-officedocument.drawingml.chart+xml"/>
  <Override PartName="/xl/theme/themeOverride22.xml" ContentType="application/vnd.openxmlformats-officedocument.themeOverride+xml"/>
  <Override PartName="/xl/charts/chart149.xml" ContentType="application/vnd.openxmlformats-officedocument.drawingml.chart+xml"/>
  <Override PartName="/xl/theme/themeOverride19.xml" ContentType="application/vnd.openxmlformats-officedocument.themeOverride+xml"/>
  <Override PartName="/xl/charts/chart143.xml" ContentType="application/vnd.openxmlformats-officedocument.drawingml.chart+xml"/>
  <Override PartName="/xl/charts/chart142.xml" ContentType="application/vnd.openxmlformats-officedocument.drawingml.chart+xml"/>
  <Override PartName="/xl/charts/chart141.xml" ContentType="application/vnd.openxmlformats-officedocument.drawingml.chart+xml"/>
  <Override PartName="/xl/drawings/drawing35.xml" ContentType="application/vnd.openxmlformats-officedocument.drawing+xml"/>
  <Override PartName="/xl/charts/chart144.xml" ContentType="application/vnd.openxmlformats-officedocument.drawingml.chart+xml"/>
  <Override PartName="/xl/theme/themeOverride20.xml" ContentType="application/vnd.openxmlformats-officedocument.themeOverride+xml"/>
  <Override PartName="/xl/charts/chart145.xml" ContentType="application/vnd.openxmlformats-officedocument.drawingml.chart+xml"/>
  <Override PartName="/xl/theme/themeOverride21.xml" ContentType="application/vnd.openxmlformats-officedocument.themeOverride+xml"/>
  <Override PartName="/xl/charts/chart148.xml" ContentType="application/vnd.openxmlformats-officedocument.drawingml.chart+xml"/>
  <Override PartName="/xl/charts/chart147.xml" ContentType="application/vnd.openxmlformats-officedocument.drawingml.chart+xml"/>
  <Override PartName="/xl/charts/chart146.xml" ContentType="application/vnd.openxmlformats-officedocument.drawingml.chart+xml"/>
  <Override PartName="/xl/drawings/drawing36.xml" ContentType="application/vnd.openxmlformats-officedocument.drawing+xml"/>
  <Override PartName="/xl/charts/chart159.xml" ContentType="application/vnd.openxmlformats-officedocument.drawingml.chart+xml"/>
  <Override PartName="/xl/theme/themeOverride26.xml" ContentType="application/vnd.openxmlformats-officedocument.themeOverride+xml"/>
  <Override PartName="/xl/charts/chart160.xml" ContentType="application/vnd.openxmlformats-officedocument.drawingml.chart+xml"/>
  <Override PartName="/xl/theme/themeOverride31.xml" ContentType="application/vnd.openxmlformats-officedocument.themeOverride+xml"/>
  <Override PartName="/xl/charts/chart171.xml" ContentType="application/vnd.openxmlformats-officedocument.drawingml.chart+xml"/>
  <Override PartName="/xl/drawings/drawing41.xml" ContentType="application/vnd.openxmlformats-officedocument.drawing+xml"/>
  <Override PartName="/xl/charts/chart172.xml" ContentType="application/vnd.openxmlformats-officedocument.drawingml.chart+xml"/>
  <Override PartName="/xl/charts/chart173.xml" ContentType="application/vnd.openxmlformats-officedocument.drawingml.chart+xml"/>
  <Override PartName="/xl/drawings/drawing42.xml" ContentType="application/vnd.openxmlformats-officedocument.drawing+xml"/>
  <Override PartName="/xl/charts/chart177.xml" ContentType="application/vnd.openxmlformats-officedocument.drawingml.chart+xml"/>
  <Override PartName="/xl/drawings/drawing43.xml" ContentType="application/vnd.openxmlformats-officedocument.drawing+xml"/>
  <Override PartName="/xl/charts/chart176.xml" ContentType="application/vnd.openxmlformats-officedocument.drawingml.chart+xml"/>
  <Override PartName="/xl/charts/chart175.xml" ContentType="application/vnd.openxmlformats-officedocument.drawingml.chart+xml"/>
  <Override PartName="/xl/charts/chart174.xml" ContentType="application/vnd.openxmlformats-officedocument.drawingml.chart+xml"/>
  <Override PartName="/xl/charts/chart170.xml" ContentType="application/vnd.openxmlformats-officedocument.drawingml.chart+xml"/>
  <Override PartName="/xl/theme/themeOverride30.xml" ContentType="application/vnd.openxmlformats-officedocument.themeOverride+xml"/>
  <Override PartName="/xl/charts/chart169.xml" ContentType="application/vnd.openxmlformats-officedocument.drawingml.chart+xml"/>
  <Override PartName="/xl/theme/themeOverride27.xml" ContentType="application/vnd.openxmlformats-officedocument.themeOverride+xml"/>
  <Override PartName="/xl/charts/chart163.xml" ContentType="application/vnd.openxmlformats-officedocument.drawingml.chart+xml"/>
  <Override PartName="/xl/charts/chart162.xml" ContentType="application/vnd.openxmlformats-officedocument.drawingml.chart+xml"/>
  <Override PartName="/xl/charts/chart161.xml" ContentType="application/vnd.openxmlformats-officedocument.drawingml.chart+xml"/>
  <Override PartName="/xl/drawings/drawing39.xml" ContentType="application/vnd.openxmlformats-officedocument.drawing+xml"/>
  <Override PartName="/xl/charts/chart164.xml" ContentType="application/vnd.openxmlformats-officedocument.drawingml.chart+xml"/>
  <Override PartName="/xl/theme/themeOverride28.xml" ContentType="application/vnd.openxmlformats-officedocument.themeOverride+xml"/>
  <Override PartName="/xl/charts/chart165.xml" ContentType="application/vnd.openxmlformats-officedocument.drawingml.chart+xml"/>
  <Override PartName="/xl/theme/themeOverride29.xml" ContentType="application/vnd.openxmlformats-officedocument.themeOverride+xml"/>
  <Override PartName="/xl/charts/chart168.xml" ContentType="application/vnd.openxmlformats-officedocument.drawingml.chart+xml"/>
  <Override PartName="/xl/charts/chart167.xml" ContentType="application/vnd.openxmlformats-officedocument.drawingml.chart+xml"/>
  <Override PartName="/xl/charts/chart166.xml" ContentType="application/vnd.openxmlformats-officedocument.drawingml.chart+xml"/>
  <Override PartName="/xl/drawings/drawing40.xml" ContentType="application/vnd.openxmlformats-officedocument.drawing+xml"/>
  <Override PartName="/xl/charts/chart140.xml" ContentType="application/vnd.openxmlformats-officedocument.drawingml.chart+xml"/>
  <Override PartName="/xl/theme/themeOverride10.xml" ContentType="application/vnd.openxmlformats-officedocument.themeOverride+xml"/>
  <Override PartName="/xl/charts/chart119.xml" ContentType="application/vnd.openxmlformats-officedocument.drawingml.chart+xml"/>
  <Override PartName="/xl/theme/themeOverride9.xml" ContentType="application/vnd.openxmlformats-officedocument.themeOverride+xml"/>
  <Override PartName="/xl/charts/chart118.xml" ContentType="application/vnd.openxmlformats-officedocument.drawingml.chart+xml"/>
  <Override PartName="/xl/charts/chart117.xml" ContentType="application/vnd.openxmlformats-officedocument.drawingml.chart+xml"/>
  <Override PartName="/xl/charts/chart120.xml" ContentType="application/vnd.openxmlformats-officedocument.drawingml.chart+xml"/>
  <Override PartName="/xl/theme/themeOverride11.xml" ContentType="application/vnd.openxmlformats-officedocument.themeOverride+xml"/>
  <Override PartName="/xl/charts/chart123.xml" ContentType="application/vnd.openxmlformats-officedocument.drawingml.chart+xml"/>
  <Override PartName="/xl/charts/chart122.xml" ContentType="application/vnd.openxmlformats-officedocument.drawingml.chart+xml"/>
  <Override PartName="/xl/charts/chart121.xml" ContentType="application/vnd.openxmlformats-officedocument.drawingml.chart+xml"/>
  <Override PartName="/xl/drawings/drawing31.xml" ContentType="application/vnd.openxmlformats-officedocument.drawing+xml"/>
  <Override PartName="/xl/charts/chart116.xml" ContentType="application/vnd.openxmlformats-officedocument.drawingml.chart+xml"/>
  <Override PartName="/xl/drawings/drawing30.xml" ContentType="application/vnd.openxmlformats-officedocument.drawing+xml"/>
  <Override PartName="/xl/drawings/drawing29.xml" ContentType="application/vnd.openxmlformats-officedocument.drawing+xml"/>
  <Override PartName="/xl/charts/chart110.xml" ContentType="application/vnd.openxmlformats-officedocument.drawingml.chart+xml"/>
  <Override PartName="/xl/charts/chart109.xml" ContentType="application/vnd.openxmlformats-officedocument.drawingml.chart+xml"/>
  <Override PartName="/xl/charts/chart108.xml" ContentType="application/vnd.openxmlformats-officedocument.drawingml.chart+xml"/>
  <Override PartName="/xl/charts/chart107.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worksheets/sheet1.xml" ContentType="application/vnd.openxmlformats-officedocument.spreadsheetml.worksheet+xml"/>
  <Override PartName="/xl/charts/chart115.xml" ContentType="application/vnd.openxmlformats-officedocument.drawingml.chart+xml"/>
  <Override PartName="/xl/theme/themeOverride8.xml" ContentType="application/vnd.openxmlformats-officedocument.themeOverride+xml"/>
  <Override PartName="/xl/charts/chart114.xml" ContentType="application/vnd.openxmlformats-officedocument.drawingml.chart+xml"/>
  <Override PartName="/xl/theme/themeOverride7.xml" ContentType="application/vnd.openxmlformats-officedocument.themeOverride+xml"/>
  <Override PartName="/xl/charts/chart124.xml" ContentType="application/vnd.openxmlformats-officedocument.drawingml.chart+xml"/>
  <Override PartName="/xl/theme/themeOverride12.xml" ContentType="application/vnd.openxmlformats-officedocument.themeOverride+xml"/>
  <Override PartName="/xl/charts/chart125.xml" ContentType="application/vnd.openxmlformats-officedocument.drawingml.chart+xml"/>
  <Override PartName="/xl/charts/chart135.xml" ContentType="application/vnd.openxmlformats-officedocument.drawingml.chart+xml"/>
  <Override PartName="/xl/theme/themeOverride16.xml" ContentType="application/vnd.openxmlformats-officedocument.themeOverride+xml"/>
  <Override PartName="/xl/charts/chart134.xml" ContentType="application/vnd.openxmlformats-officedocument.drawingml.chart+xml"/>
  <Override PartName="/xl/theme/themeOverride15.xml" ContentType="application/vnd.openxmlformats-officedocument.themeOverride+xml"/>
  <Override PartName="/xl/drawings/drawing34.xml" ContentType="application/vnd.openxmlformats-officedocument.drawing+xml"/>
  <Override PartName="/xl/charts/chart136.xml" ContentType="application/vnd.openxmlformats-officedocument.drawingml.chart+xml"/>
  <Override PartName="/xl/theme/themeOverride18.xml" ContentType="application/vnd.openxmlformats-officedocument.themeOverride+xml"/>
  <Override PartName="/xl/charts/chart139.xml" ContentType="application/vnd.openxmlformats-officedocument.drawingml.chart+xml"/>
  <Override PartName="/xl/theme/themeOverride17.xml" ContentType="application/vnd.openxmlformats-officedocument.themeOverride+xml"/>
  <Override PartName="/xl/charts/chart138.xml" ContentType="application/vnd.openxmlformats-officedocument.drawingml.chart+xml"/>
  <Override PartName="/xl/charts/chart137.xml" ContentType="application/vnd.openxmlformats-officedocument.drawingml.chart+xml"/>
  <Override PartName="/xl/charts/chart133.xml" ContentType="application/vnd.openxmlformats-officedocument.drawingml.chart+xml"/>
  <Override PartName="/xl/charts/chart132.xml" ContentType="application/vnd.openxmlformats-officedocument.drawingml.chart+xml"/>
  <Override PartName="/xl/charts/chart131.xml" ContentType="application/vnd.openxmlformats-officedocument.drawingml.chart+xml"/>
  <Override PartName="/xl/charts/chart127.xml" ContentType="application/vnd.openxmlformats-officedocument.drawingml.chart+xml"/>
  <Override PartName="/xl/charts/chart126.xml" ContentType="application/vnd.openxmlformats-officedocument.drawingml.chart+xml"/>
  <Override PartName="/xl/drawings/drawing32.xml" ContentType="application/vnd.openxmlformats-officedocument.drawing+xml"/>
  <Override PartName="/xl/charts/chart128.xml" ContentType="application/vnd.openxmlformats-officedocument.drawingml.chart+xml"/>
  <Override PartName="/xl/theme/themeOverride13.xml" ContentType="application/vnd.openxmlformats-officedocument.themeOverride+xml"/>
  <Override PartName="/xl/charts/chart129.xml" ContentType="application/vnd.openxmlformats-officedocument.drawingml.chart+xml"/>
  <Override PartName="/xl/drawings/drawing33.xml" ContentType="application/vnd.openxmlformats-officedocument.drawing+xml"/>
  <Override PartName="/xl/charts/chart130.xml" ContentType="application/vnd.openxmlformats-officedocument.drawingml.chart+xml"/>
  <Override PartName="/xl/theme/themeOverride14.xml" ContentType="application/vnd.openxmlformats-officedocument.themeOverride+xml"/>
  <Override PartName="/xl/charts/chart178.xml" ContentType="application/vnd.openxmlformats-officedocument.drawingml.chart+xml"/>
  <Override PartName="/xl/drawings/drawing44.xml" ContentType="application/vnd.openxmlformats-officedocument.drawing+xml"/>
  <Override PartName="/xl/charts/chart179.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charts/chart180.xml" ContentType="application/vnd.openxmlformats-officedocument.drawingml.chart+xml"/>
  <Override PartName="/xl/charts/chart106.xml" ContentType="application/vnd.openxmlformats-officedocument.drawingml.chart+xml"/>
  <Override PartName="/xl/charts/chart113.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charts/chart20.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9.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xml"/>
  <Override PartName="/xl/charts/chart27.xml" ContentType="application/vnd.openxmlformats-officedocument.drawingml.chart+xml"/>
  <Override PartName="/xl/charts/chart26.xml" ContentType="application/vnd.openxmlformats-officedocument.drawingml.chart+xml"/>
  <Override PartName="/xl/theme/themeOverride3.xml" ContentType="application/vnd.openxmlformats-officedocument.themeOverride+xml"/>
  <Override PartName="/xl/charts/chart18.xml" ContentType="application/vnd.openxmlformats-officedocument.drawingml.chart+xml"/>
  <Override PartName="/xl/charts/chart17.xml" ContentType="application/vnd.openxmlformats-officedocument.drawingml.chart+xml"/>
  <Override PartName="/xl/charts/chart12.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9.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xml"/>
  <Override PartName="/xl/theme/themeOverride5.xml" ContentType="application/vnd.openxmlformats-officedocument.themeOverride+xml"/>
  <Override PartName="/xl/charts/chart43.xml" ContentType="application/vnd.openxmlformats-officedocument.drawingml.chart+xml"/>
  <Override PartName="/xl/charts/chart42.xml" ContentType="application/vnd.openxmlformats-officedocument.drawingml.chart+xml"/>
  <Override PartName="/xl/charts/chart41.xml" ContentType="application/vnd.openxmlformats-officedocument.drawingml.chart+xml"/>
  <Override PartName="/xl/theme/themeOverride6.xml" ContentType="application/vnd.openxmlformats-officedocument.themeOverride+xml"/>
  <Override PartName="/xl/charts/chart45.xml" ContentType="application/vnd.openxmlformats-officedocument.drawingml.chart+xml"/>
  <Override PartName="/xl/charts/chart46.xml" ContentType="application/vnd.openxmlformats-officedocument.drawingml.chart+xml"/>
  <Override PartName="/xl/drawings/drawing16.xml" ContentType="application/vnd.openxmlformats-officedocument.drawing+xml"/>
  <Override PartName="/xl/drawings/drawing15.xml" ContentType="application/vnd.openxmlformats-officedocument.drawing+xml"/>
  <Override PartName="/xl/charts/chart35.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xml"/>
  <Override PartName="/xl/charts/chart33.xml" ContentType="application/vnd.openxmlformats-officedocument.drawingml.chart+xml"/>
  <Override PartName="/xl/charts/chart32.xml" ContentType="application/vnd.openxmlformats-officedocument.drawingml.chart+xml"/>
  <Override PartName="/xl/drawings/drawing14.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40.xml" ContentType="application/vnd.openxmlformats-officedocument.drawingml.chart+xml"/>
  <Override PartName="/xl/theme/themeOverride4.xml" ContentType="application/vnd.openxmlformats-officedocument.themeOverride+xml"/>
  <Override PartName="/xl/charts/chart39.xml" ContentType="application/vnd.openxmlformats-officedocument.drawingml.chart+xml"/>
  <Override PartName="/xl/charts/chart38.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7.xml" ContentType="application/vnd.openxmlformats-officedocument.drawingml.char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44.xml" ContentType="application/vnd.openxmlformats-officedocument.spreadsheetml.worksheet+xml"/>
  <Override PartName="/xl/charts/chart47.xml" ContentType="application/vnd.openxmlformats-officedocument.drawingml.chart+xml"/>
  <Override PartName="/xl/charts/chart44.xml" ContentType="application/vnd.openxmlformats-officedocument.drawingml.chart+xml"/>
  <Override PartName="/xl/charts/chart49.xml" ContentType="application/vnd.openxmlformats-officedocument.drawingml.chart+xml"/>
  <Override PartName="/xl/charts/chart83.xml" ContentType="application/vnd.openxmlformats-officedocument.drawingml.chart+xml"/>
  <Override PartName="/xl/charts/chart82.xml" ContentType="application/vnd.openxmlformats-officedocument.drawingml.chart+xml"/>
  <Override PartName="/xl/charts/chart81.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24.xml" ContentType="application/vnd.openxmlformats-officedocument.drawing+xml"/>
  <Override PartName="/xl/charts/chart88.xml" ContentType="application/vnd.openxmlformats-officedocument.drawingml.chart+xml"/>
  <Override PartName="/xl/charts/chart87.xml" ContentType="application/vnd.openxmlformats-officedocument.drawingml.chart+xml"/>
  <Override PartName="/xl/charts/chart86.xml" ContentType="application/vnd.openxmlformats-officedocument.drawingml.chart+xml"/>
  <Override PartName="/xl/drawings/drawing23.xml" ContentType="application/vnd.openxmlformats-officedocument.drawing+xml"/>
  <Override PartName="/xl/charts/chart75.xml" ContentType="application/vnd.openxmlformats-officedocument.drawingml.chart+xml"/>
  <Override PartName="/xl/charts/chart74.xml" ContentType="application/vnd.openxmlformats-officedocument.drawingml.chart+xml"/>
  <Override PartName="/xl/charts/chart73.xml" ContentType="application/vnd.openxmlformats-officedocument.drawingml.chart+xml"/>
  <Override PartName="/xl/charts/chart72.xml" ContentType="application/vnd.openxmlformats-officedocument.drawingml.chart+xml"/>
  <Override PartName="/xl/charts/chart71.xml" ContentType="application/vnd.openxmlformats-officedocument.drawingml.chart+xml"/>
  <Override PartName="/xl/drawings/drawing22.xml" ContentType="application/vnd.openxmlformats-officedocument.drawing+xml"/>
  <Override PartName="/xl/charts/chart48.xml" ContentType="application/vnd.openxmlformats-officedocument.drawingml.chart+xml"/>
  <Override PartName="/xl/charts/chart80.xml" ContentType="application/vnd.openxmlformats-officedocument.drawingml.chart+xml"/>
  <Override PartName="/xl/charts/chart79.xml" ContentType="application/vnd.openxmlformats-officedocument.drawingml.chart+xml"/>
  <Override PartName="/xl/charts/chart78.xml" ContentType="application/vnd.openxmlformats-officedocument.drawingml.chart+xml"/>
  <Override PartName="/xl/charts/chart77.xml" ContentType="application/vnd.openxmlformats-officedocument.drawingml.chart+xml"/>
  <Override PartName="/xl/charts/chart76.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5.xml" ContentType="application/vnd.openxmlformats-officedocument.drawing+xml"/>
  <Override PartName="/xl/drawings/drawing27.xml" ContentType="application/vnd.openxmlformats-officedocument.drawing+xml"/>
  <Override PartName="/xl/charts/chart100.xml" ContentType="application/vnd.openxmlformats-officedocument.drawingml.chart+xml"/>
  <Override PartName="/xl/charts/chart99.xml" ContentType="application/vnd.openxmlformats-officedocument.drawingml.chart+xml"/>
  <Override PartName="/xl/charts/chart98.xml" ContentType="application/vnd.openxmlformats-officedocument.drawingml.chart+xml"/>
  <Override PartName="/xl/charts/chart97.xml" ContentType="application/vnd.openxmlformats-officedocument.drawingml.chart+xml"/>
  <Override PartName="/xl/charts/chart101.xml" ContentType="application/vnd.openxmlformats-officedocument.drawingml.chart+xml"/>
  <Override PartName="/xl/drawings/drawing28.xml" ContentType="application/vnd.openxmlformats-officedocument.drawing+xml"/>
  <Override PartName="/xl/charts/chart105.xml" ContentType="application/vnd.openxmlformats-officedocument.drawingml.chart+xml"/>
  <Override PartName="/xl/charts/chart104.xml" ContentType="application/vnd.openxmlformats-officedocument.drawingml.chart+xml"/>
  <Override PartName="/xl/charts/chart103.xml" ContentType="application/vnd.openxmlformats-officedocument.drawingml.chart+xml"/>
  <Override PartName="/xl/charts/chart102.xml" ContentType="application/vnd.openxmlformats-officedocument.drawingml.chart+xml"/>
  <Override PartName="/xl/charts/chart96.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drawings/drawing26.xml" ContentType="application/vnd.openxmlformats-officedocument.drawing+xml"/>
  <Override PartName="/xl/charts/chart95.xml" ContentType="application/vnd.openxmlformats-officedocument.drawingml.chart+xml"/>
  <Override PartName="/xl/charts/chart60.xml" ContentType="application/vnd.openxmlformats-officedocument.drawingml.chart+xml"/>
  <Override PartName="/xl/charts/chart59.xml" ContentType="application/vnd.openxmlformats-officedocument.drawingml.chart+xml"/>
  <Override PartName="/xl/charts/chart58.xml" ContentType="application/vnd.openxmlformats-officedocument.drawingml.chart+xml"/>
  <Override PartName="/xl/charts/chart57.xml" ContentType="application/vnd.openxmlformats-officedocument.drawingml.chart+xml"/>
  <Override PartName="/xl/drawings/drawing19.xml" ContentType="application/vnd.openxmlformats-officedocument.drawing+xml"/>
  <Override PartName="/xl/charts/chart64.xml" ContentType="application/vnd.openxmlformats-officedocument.drawingml.chart+xml"/>
  <Override PartName="/xl/charts/chart63.xml" ContentType="application/vnd.openxmlformats-officedocument.drawingml.chart+xml"/>
  <Override PartName="/xl/charts/chart62.xml" ContentType="application/vnd.openxmlformats-officedocument.drawingml.chart+xml"/>
  <Override PartName="/xl/charts/chart61.xml" ContentType="application/vnd.openxmlformats-officedocument.drawingml.chart+xml"/>
  <Override PartName="/xl/charts/chart56.xml" ContentType="application/vnd.openxmlformats-officedocument.drawingml.chart+xml"/>
  <Override PartName="/xl/drawings/drawing17.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8.xml" ContentType="application/vnd.openxmlformats-officedocument.drawing+xml"/>
  <Override PartName="/xl/charts/chart65.xml" ContentType="application/vnd.openxmlformats-officedocument.drawingml.chart+xml"/>
  <Override PartName="/xl/drawings/drawing21.xml" ContentType="application/vnd.openxmlformats-officedocument.drawing+xml"/>
  <Override PartName="/xl/charts/chart67.xml" ContentType="application/vnd.openxmlformats-officedocument.drawingml.chart+xml"/>
  <Override PartName="/xl/charts/chart68.xml" ContentType="application/vnd.openxmlformats-officedocument.drawingml.chart+xml"/>
  <Override PartName="/xl/charts/chart70.xml" ContentType="application/vnd.openxmlformats-officedocument.drawingml.chart+xml"/>
  <Override PartName="/xl/drawings/drawing20.xml" ContentType="application/vnd.openxmlformats-officedocument.drawing+xml"/>
  <Override PartName="/xl/charts/chart69.xml" ContentType="application/vnd.openxmlformats-officedocument.drawingml.chart+xml"/>
  <Override PartName="/xl/charts/chart66.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05" windowWidth="14520" windowHeight="11640" tabRatio="699"/>
  </bookViews>
  <sheets>
    <sheet name="Titulní" sheetId="49" r:id="rId1"/>
    <sheet name="Obsah" sheetId="27" r:id="rId2"/>
    <sheet name="1" sheetId="51" r:id="rId3"/>
    <sheet name="2" sheetId="105" r:id="rId4"/>
    <sheet name="3" sheetId="7" r:id="rId5"/>
    <sheet name="4.1" sheetId="128" r:id="rId6"/>
    <sheet name="4.2" sheetId="127" r:id="rId7"/>
    <sheet name="4.3" sheetId="132" r:id="rId8"/>
    <sheet name="5.1" sheetId="53" r:id="rId9"/>
    <sheet name="5.2" sheetId="131" r:id="rId10"/>
    <sheet name="5.3" sheetId="130" r:id="rId11"/>
    <sheet name="5.4" sheetId="147" r:id="rId12"/>
    <sheet name="6" sheetId="77" r:id="rId13"/>
    <sheet name="7.1" sheetId="129" r:id="rId14"/>
    <sheet name="7.2" sheetId="57" r:id="rId15"/>
    <sheet name="8.1" sheetId="146" r:id="rId16"/>
    <sheet name="8.2" sheetId="148" r:id="rId17"/>
    <sheet name="14.2" sheetId="118" state="hidden" r:id="rId18"/>
    <sheet name="14.3" sheetId="112" state="hidden" r:id="rId19"/>
    <sheet name="14.4" sheetId="119" state="hidden" r:id="rId20"/>
    <sheet name="14.5" sheetId="113" state="hidden" r:id="rId21"/>
    <sheet name="14.6" sheetId="120" state="hidden" r:id="rId22"/>
    <sheet name="14.7" sheetId="114" state="hidden" r:id="rId23"/>
    <sheet name="14.8" sheetId="121" state="hidden" r:id="rId24"/>
    <sheet name="14.9" sheetId="115" state="hidden" r:id="rId25"/>
    <sheet name="14.10" sheetId="122" state="hidden" r:id="rId26"/>
    <sheet name="14.11" sheetId="116" state="hidden" r:id="rId27"/>
    <sheet name="14.12" sheetId="123" state="hidden" r:id="rId28"/>
    <sheet name="14.13" sheetId="117" state="hidden" r:id="rId29"/>
    <sheet name="14.14" sheetId="124" state="hidden" r:id="rId30"/>
    <sheet name="8.3" sheetId="149" r:id="rId31"/>
    <sheet name="8.4" sheetId="150" r:id="rId32"/>
    <sheet name="8.5" sheetId="151" r:id="rId33"/>
    <sheet name="8.6" sheetId="152" r:id="rId34"/>
    <sheet name="8.7" sheetId="153" r:id="rId35"/>
    <sheet name="8.8" sheetId="154" r:id="rId36"/>
    <sheet name="8.9" sheetId="155" r:id="rId37"/>
    <sheet name="8.10" sheetId="156" r:id="rId38"/>
    <sheet name="8.11" sheetId="157" r:id="rId39"/>
    <sheet name="8.12" sheetId="158" r:id="rId40"/>
    <sheet name="8.13" sheetId="159" r:id="rId41"/>
    <sheet name="8.14" sheetId="160" r:id="rId42"/>
    <sheet name="9" sheetId="161" r:id="rId43"/>
    <sheet name="10.1" sheetId="162" r:id="rId44"/>
    <sheet name="10.2" sheetId="166" r:id="rId45"/>
    <sheet name="11" sheetId="163" r:id="rId46"/>
    <sheet name="12" sheetId="167" r:id="rId47"/>
  </sheets>
  <definedNames>
    <definedName name="_xlnm.Print_Area" localSheetId="3">'2'!$A$1:$I$50</definedName>
    <definedName name="_xlnm.Print_Area" localSheetId="42">'9'!$A$1:$P$45</definedName>
    <definedName name="_xlnm.Print_Area" localSheetId="1">Obsah!$A$1:$K$40</definedName>
    <definedName name="_xlnm.Print_Area" localSheetId="0">Titulní!$A$1:$J$51</definedName>
  </definedNames>
  <calcPr calcId="145621"/>
</workbook>
</file>

<file path=xl/calcChain.xml><?xml version="1.0" encoding="utf-8"?>
<calcChain xmlns="http://schemas.openxmlformats.org/spreadsheetml/2006/main">
  <c r="M1" i="167" l="1"/>
  <c r="B4" i="167" l="1"/>
  <c r="B23" i="163" l="1"/>
  <c r="H23" i="163"/>
  <c r="J24" i="163"/>
  <c r="E25" i="163"/>
  <c r="D26" i="163"/>
  <c r="K26" i="163"/>
  <c r="D27" i="163"/>
  <c r="K27" i="163"/>
  <c r="D28" i="163"/>
  <c r="K28" i="163"/>
  <c r="D29" i="163"/>
  <c r="K29" i="163"/>
  <c r="D30" i="163"/>
  <c r="K30" i="163"/>
  <c r="D31" i="163"/>
  <c r="K31" i="163"/>
  <c r="D32" i="163"/>
  <c r="K32" i="163"/>
  <c r="D33" i="163"/>
  <c r="K33" i="163"/>
  <c r="D34" i="163"/>
  <c r="K34" i="163"/>
  <c r="D35" i="163"/>
  <c r="K35" i="163"/>
  <c r="D36" i="163"/>
  <c r="K36" i="163"/>
  <c r="D37" i="163"/>
  <c r="K37" i="163"/>
  <c r="J36" i="163" l="1"/>
  <c r="J28" i="163"/>
  <c r="E27" i="163"/>
  <c r="J32" i="163"/>
  <c r="E31" i="163"/>
  <c r="E35" i="163"/>
  <c r="E29" i="163"/>
  <c r="E37" i="163"/>
  <c r="J34" i="163"/>
  <c r="E33" i="163"/>
  <c r="J30" i="163"/>
  <c r="J26" i="163"/>
  <c r="I23" i="163"/>
  <c r="K23" i="163" s="1"/>
  <c r="C23" i="163"/>
  <c r="D23" i="163" s="1"/>
  <c r="K24" i="163"/>
  <c r="J37" i="163"/>
  <c r="J35" i="163"/>
  <c r="J33" i="163"/>
  <c r="J31" i="163"/>
  <c r="J29" i="163"/>
  <c r="J27" i="163"/>
  <c r="J25" i="163"/>
  <c r="K25" i="163"/>
  <c r="D25" i="163"/>
  <c r="E24" i="163"/>
  <c r="E36" i="163"/>
  <c r="E34" i="163"/>
  <c r="E32" i="163"/>
  <c r="E30" i="163"/>
  <c r="E28" i="163"/>
  <c r="E26" i="163"/>
  <c r="D24" i="163"/>
  <c r="E23" i="163" l="1"/>
  <c r="J23" i="163"/>
  <c r="K1" i="163"/>
  <c r="N1" i="166"/>
  <c r="M1" i="162"/>
  <c r="D4" i="167" l="1"/>
  <c r="E4" i="167"/>
  <c r="D8" i="167"/>
  <c r="D12" i="167"/>
  <c r="D16" i="167"/>
  <c r="E16" i="167"/>
  <c r="D20" i="167"/>
  <c r="E20" i="167"/>
  <c r="E5" i="167"/>
  <c r="D5" i="167"/>
  <c r="D9" i="167"/>
  <c r="D13" i="167"/>
  <c r="E17" i="167"/>
  <c r="D17" i="167"/>
  <c r="D6" i="167"/>
  <c r="E6" i="167"/>
  <c r="D10" i="167"/>
  <c r="D14" i="167"/>
  <c r="E14" i="167"/>
  <c r="D18" i="167"/>
  <c r="E7" i="167"/>
  <c r="D7" i="167"/>
  <c r="E11" i="167"/>
  <c r="D11" i="167"/>
  <c r="E15" i="167"/>
  <c r="D15" i="167"/>
  <c r="E19" i="167"/>
  <c r="D19" i="167"/>
  <c r="N8" i="166"/>
  <c r="N4" i="166"/>
  <c r="H4" i="163" l="1"/>
  <c r="B15" i="162"/>
  <c r="B13" i="162"/>
  <c r="B11" i="162"/>
  <c r="B9" i="162"/>
  <c r="B7" i="162"/>
  <c r="B5" i="162"/>
  <c r="B4" i="163" l="1"/>
  <c r="A23" i="7" l="1"/>
  <c r="A21" i="7" l="1"/>
  <c r="A20" i="7"/>
  <c r="A18" i="7" l="1"/>
  <c r="A22" i="7" l="1"/>
  <c r="A19" i="7" l="1"/>
  <c r="A1" i="27" l="1"/>
  <c r="P1" i="161" l="1"/>
  <c r="O1" i="157"/>
  <c r="O1" i="153"/>
  <c r="O1" i="149"/>
  <c r="O1" i="160"/>
  <c r="O1" i="156"/>
  <c r="O1" i="152"/>
  <c r="O1" i="148"/>
  <c r="O1" i="159"/>
  <c r="O1" i="155"/>
  <c r="O1" i="151"/>
  <c r="O1" i="158"/>
  <c r="O1" i="154"/>
  <c r="O1" i="150"/>
  <c r="N1" i="147"/>
  <c r="O1" i="146"/>
  <c r="M1" i="113"/>
  <c r="M1" i="117"/>
  <c r="J1" i="57"/>
  <c r="M1" i="123"/>
  <c r="P1" i="132"/>
  <c r="N1" i="131"/>
  <c r="P1" i="130"/>
  <c r="N1" i="129"/>
  <c r="N1" i="128"/>
  <c r="N1" i="127"/>
  <c r="M1" i="121"/>
  <c r="M1" i="114"/>
  <c r="M1" i="120"/>
  <c r="M1" i="119"/>
  <c r="N1" i="7"/>
  <c r="M1" i="77"/>
  <c r="M1" i="115"/>
  <c r="M1" i="124"/>
  <c r="M1" i="122"/>
  <c r="I1" i="105"/>
  <c r="N1" i="53"/>
  <c r="M1" i="112"/>
  <c r="M1" i="116"/>
  <c r="M1" i="118"/>
  <c r="N21" i="128" l="1"/>
  <c r="N17" i="128"/>
  <c r="N13" i="128"/>
  <c r="N9" i="128"/>
  <c r="L6" i="128"/>
  <c r="K6" i="128"/>
  <c r="N22" i="128"/>
  <c r="N14" i="128"/>
  <c r="M6" i="128"/>
  <c r="H6" i="128"/>
  <c r="N12" i="128"/>
  <c r="C6" i="128"/>
  <c r="N20" i="128"/>
  <c r="J6" i="128"/>
  <c r="N18" i="128"/>
  <c r="N10" i="128"/>
  <c r="I6" i="128"/>
  <c r="D6" i="128"/>
  <c r="N8" i="128"/>
  <c r="F6" i="128"/>
  <c r="E6" i="128"/>
  <c r="N16" i="128"/>
  <c r="G6" i="128"/>
  <c r="N19" i="128"/>
  <c r="N15" i="128"/>
  <c r="N11" i="128"/>
  <c r="B6" i="128"/>
  <c r="N7" i="128"/>
  <c r="L21" i="7"/>
  <c r="D21" i="7"/>
  <c r="M20" i="7"/>
  <c r="I20" i="7"/>
  <c r="J19" i="7"/>
  <c r="G21" i="7"/>
  <c r="C21" i="7"/>
  <c r="L20" i="7"/>
  <c r="D20" i="7"/>
  <c r="M19" i="7"/>
  <c r="I19" i="7"/>
  <c r="F21" i="7"/>
  <c r="G20" i="7"/>
  <c r="D19" i="7"/>
  <c r="J21" i="7"/>
  <c r="C20" i="7"/>
  <c r="L19" i="7"/>
  <c r="M21" i="7"/>
  <c r="I21" i="7"/>
  <c r="J20" i="7"/>
  <c r="F20" i="7"/>
  <c r="G19" i="7"/>
  <c r="C19" i="7"/>
  <c r="F19" i="7"/>
  <c r="D18" i="163"/>
  <c r="L6" i="131" l="1"/>
  <c r="D22" i="147"/>
  <c r="M22" i="147"/>
  <c r="D6" i="131"/>
  <c r="J13" i="57"/>
  <c r="J17" i="57"/>
  <c r="G4" i="57"/>
  <c r="E6" i="77"/>
  <c r="K5" i="147"/>
  <c r="E22" i="147"/>
  <c r="F5" i="147"/>
  <c r="M5" i="147"/>
  <c r="E5" i="128"/>
  <c r="D6" i="77"/>
  <c r="B5" i="77" s="1"/>
  <c r="G14" i="147"/>
  <c r="J14" i="147"/>
  <c r="L22" i="147"/>
  <c r="K5" i="128"/>
  <c r="K14" i="147"/>
  <c r="C4" i="57"/>
  <c r="C14" i="147"/>
  <c r="I22" i="147"/>
  <c r="J5" i="147"/>
  <c r="F14" i="147"/>
  <c r="H22" i="147"/>
  <c r="M6" i="127"/>
  <c r="E4" i="132"/>
  <c r="C6" i="53"/>
  <c r="M4" i="132"/>
  <c r="M6" i="53"/>
  <c r="L4" i="130"/>
  <c r="G5" i="147"/>
  <c r="I5" i="147"/>
  <c r="C5" i="147"/>
  <c r="E5" i="147"/>
  <c r="H4" i="130"/>
  <c r="P12" i="132"/>
  <c r="H6" i="131"/>
  <c r="F4" i="130"/>
  <c r="K6" i="53"/>
  <c r="I6" i="127"/>
  <c r="P20" i="132"/>
  <c r="C4" i="130"/>
  <c r="P10" i="130"/>
  <c r="J9" i="57"/>
  <c r="I6" i="77"/>
  <c r="I6" i="129"/>
  <c r="C6" i="77"/>
  <c r="L12" i="162"/>
  <c r="N10" i="127"/>
  <c r="I18" i="7"/>
  <c r="M8" i="162"/>
  <c r="K12" i="162"/>
  <c r="M10" i="162"/>
  <c r="N7" i="127"/>
  <c r="B6" i="127"/>
  <c r="H4" i="132"/>
  <c r="E6" i="53"/>
  <c r="N18" i="53"/>
  <c r="F6" i="127"/>
  <c r="K6" i="127"/>
  <c r="N14" i="127"/>
  <c r="P8" i="132"/>
  <c r="N8" i="53"/>
  <c r="L6" i="127"/>
  <c r="N9" i="127"/>
  <c r="P11" i="132"/>
  <c r="P19" i="132"/>
  <c r="N8" i="131"/>
  <c r="N12" i="131"/>
  <c r="N16" i="131"/>
  <c r="N20" i="131"/>
  <c r="P14" i="130"/>
  <c r="P16" i="130"/>
  <c r="P5" i="130"/>
  <c r="B4" i="130"/>
  <c r="P13" i="130"/>
  <c r="I4" i="132"/>
  <c r="F6" i="53"/>
  <c r="I6" i="131"/>
  <c r="N10" i="131"/>
  <c r="N14" i="131"/>
  <c r="N18" i="131"/>
  <c r="P20" i="130"/>
  <c r="N7" i="131"/>
  <c r="B6" i="131"/>
  <c r="N11" i="131"/>
  <c r="N15" i="131"/>
  <c r="N19" i="131"/>
  <c r="N4" i="130"/>
  <c r="P15" i="130"/>
  <c r="E7" i="163"/>
  <c r="D7" i="163"/>
  <c r="M18" i="7"/>
  <c r="E9" i="163"/>
  <c r="D9" i="163"/>
  <c r="E14" i="163"/>
  <c r="D14" i="163"/>
  <c r="E6" i="163"/>
  <c r="D6" i="163"/>
  <c r="N23" i="147"/>
  <c r="B22" i="147"/>
  <c r="N12" i="147"/>
  <c r="N8" i="147"/>
  <c r="M14" i="147"/>
  <c r="D5" i="147"/>
  <c r="H14" i="147"/>
  <c r="N21" i="147"/>
  <c r="N17" i="147"/>
  <c r="J22" i="147"/>
  <c r="N5" i="128"/>
  <c r="H5" i="128"/>
  <c r="N14" i="53"/>
  <c r="N9" i="131"/>
  <c r="F4" i="132"/>
  <c r="P10" i="132"/>
  <c r="J6" i="127"/>
  <c r="N8" i="127"/>
  <c r="P6" i="132"/>
  <c r="G4" i="132"/>
  <c r="D6" i="53"/>
  <c r="C6" i="131"/>
  <c r="P6" i="130"/>
  <c r="O4" i="130"/>
  <c r="P5" i="132"/>
  <c r="B4" i="132"/>
  <c r="P13" i="132"/>
  <c r="J6" i="53"/>
  <c r="M6" i="131"/>
  <c r="E4" i="130"/>
  <c r="P8" i="130"/>
  <c r="F6" i="131"/>
  <c r="P11" i="130"/>
  <c r="P18" i="130"/>
  <c r="P17" i="130"/>
  <c r="E11" i="163"/>
  <c r="D11" i="163"/>
  <c r="E12" i="163"/>
  <c r="D12" i="163"/>
  <c r="E13" i="163"/>
  <c r="D13" i="163"/>
  <c r="D20" i="163"/>
  <c r="E20" i="163"/>
  <c r="D18" i="7"/>
  <c r="N13" i="147"/>
  <c r="N9" i="147"/>
  <c r="I14" i="147"/>
  <c r="K22" i="147"/>
  <c r="D14" i="147"/>
  <c r="N18" i="147"/>
  <c r="F22" i="147"/>
  <c r="B5" i="128"/>
  <c r="E16" i="163"/>
  <c r="D16" i="163"/>
  <c r="E10" i="163"/>
  <c r="D10" i="163"/>
  <c r="K10" i="162"/>
  <c r="E6" i="127"/>
  <c r="N20" i="127"/>
  <c r="K8" i="162"/>
  <c r="L10" i="162"/>
  <c r="M12" i="162"/>
  <c r="C6" i="127"/>
  <c r="P16" i="132"/>
  <c r="D6" i="127"/>
  <c r="I6" i="53"/>
  <c r="N10" i="53"/>
  <c r="K4" i="132"/>
  <c r="P7" i="132"/>
  <c r="P15" i="132"/>
  <c r="H6" i="53"/>
  <c r="G6" i="131"/>
  <c r="N13" i="131"/>
  <c r="N17" i="131"/>
  <c r="D4" i="130"/>
  <c r="P9" i="130"/>
  <c r="O4" i="132"/>
  <c r="J4" i="130"/>
  <c r="J6" i="131"/>
  <c r="G4" i="130"/>
  <c r="P19" i="130"/>
  <c r="E15" i="163"/>
  <c r="D15" i="163"/>
  <c r="E17" i="163"/>
  <c r="D17" i="163"/>
  <c r="D8" i="163"/>
  <c r="E8" i="163"/>
  <c r="N24" i="147"/>
  <c r="N10" i="147"/>
  <c r="E14" i="147"/>
  <c r="G22" i="147"/>
  <c r="L5" i="147"/>
  <c r="N15" i="147"/>
  <c r="B14" i="147"/>
  <c r="N19" i="147"/>
  <c r="C18" i="7"/>
  <c r="J18" i="7"/>
  <c r="N18" i="127"/>
  <c r="N12" i="53"/>
  <c r="P18" i="132"/>
  <c r="L8" i="162"/>
  <c r="N12" i="127"/>
  <c r="G6" i="127"/>
  <c r="J4" i="132"/>
  <c r="G6" i="53"/>
  <c r="N22" i="53"/>
  <c r="H6" i="127"/>
  <c r="N16" i="127"/>
  <c r="L4" i="132"/>
  <c r="P14" i="132"/>
  <c r="N11" i="127"/>
  <c r="N15" i="127"/>
  <c r="N19" i="127"/>
  <c r="N4" i="132"/>
  <c r="L6" i="53"/>
  <c r="N9" i="53"/>
  <c r="N13" i="53"/>
  <c r="N17" i="53"/>
  <c r="N21" i="53"/>
  <c r="K6" i="131"/>
  <c r="K5" i="131" s="1"/>
  <c r="I4" i="130"/>
  <c r="N13" i="127"/>
  <c r="N17" i="127"/>
  <c r="D4" i="132"/>
  <c r="P9" i="132"/>
  <c r="P17" i="132"/>
  <c r="B6" i="53"/>
  <c r="N7" i="53"/>
  <c r="N11" i="53"/>
  <c r="N15" i="53"/>
  <c r="N19" i="53"/>
  <c r="E6" i="131"/>
  <c r="M4" i="130"/>
  <c r="P12" i="130"/>
  <c r="N16" i="53"/>
  <c r="N20" i="53"/>
  <c r="K4" i="130"/>
  <c r="P7" i="130"/>
  <c r="L18" i="7"/>
  <c r="D19" i="163"/>
  <c r="E19" i="163"/>
  <c r="E5" i="163"/>
  <c r="D5" i="163"/>
  <c r="C4" i="163"/>
  <c r="G18" i="7"/>
  <c r="F18" i="7"/>
  <c r="C4" i="132"/>
  <c r="N25" i="147"/>
  <c r="B5" i="147"/>
  <c r="N6" i="147"/>
  <c r="N11" i="147"/>
  <c r="N7" i="147"/>
  <c r="C22" i="147"/>
  <c r="H5" i="147"/>
  <c r="L14" i="147"/>
  <c r="N20" i="147"/>
  <c r="N16" i="147"/>
  <c r="D4" i="57"/>
  <c r="J18" i="57"/>
  <c r="N14" i="129"/>
  <c r="F4" i="57"/>
  <c r="J15" i="57"/>
  <c r="N8" i="129"/>
  <c r="H4" i="57"/>
  <c r="J12" i="57"/>
  <c r="G6" i="77"/>
  <c r="E5" i="77" s="1"/>
  <c r="H6" i="129"/>
  <c r="N12" i="129"/>
  <c r="J6" i="57"/>
  <c r="F6" i="77"/>
  <c r="J16" i="57"/>
  <c r="K6" i="77"/>
  <c r="N11" i="129"/>
  <c r="L6" i="129"/>
  <c r="N9" i="129"/>
  <c r="N13" i="129"/>
  <c r="J6" i="77"/>
  <c r="H5" i="77" s="1"/>
  <c r="N10" i="129"/>
  <c r="L6" i="77"/>
  <c r="C6" i="129"/>
  <c r="J10" i="57"/>
  <c r="E6" i="129"/>
  <c r="J7" i="57"/>
  <c r="H6" i="77"/>
  <c r="F6" i="129"/>
  <c r="E4" i="57"/>
  <c r="B6" i="77"/>
  <c r="K6" i="129"/>
  <c r="J14" i="57"/>
  <c r="M6" i="129"/>
  <c r="J11" i="57"/>
  <c r="G6" i="129"/>
  <c r="J8" i="57"/>
  <c r="J6" i="129"/>
  <c r="D6" i="129"/>
  <c r="I4" i="57"/>
  <c r="J5" i="57"/>
  <c r="B4" i="57"/>
  <c r="B6" i="129"/>
  <c r="N7" i="129"/>
  <c r="M6" i="77"/>
  <c r="K5" i="77" s="1"/>
  <c r="J18" i="163"/>
  <c r="N5" i="147" l="1"/>
  <c r="K5" i="53"/>
  <c r="E5" i="127"/>
  <c r="H5" i="131"/>
  <c r="B5" i="127"/>
  <c r="K5" i="129"/>
  <c r="K7" i="163"/>
  <c r="J7" i="163"/>
  <c r="F22" i="7"/>
  <c r="J8" i="163"/>
  <c r="K8" i="163"/>
  <c r="G22" i="7"/>
  <c r="K9" i="163"/>
  <c r="J9" i="163"/>
  <c r="G7" i="166"/>
  <c r="G6" i="166"/>
  <c r="E5" i="131"/>
  <c r="J8" i="162"/>
  <c r="F7" i="162"/>
  <c r="J7" i="162" s="1"/>
  <c r="P4" i="132"/>
  <c r="N11" i="7"/>
  <c r="B11" i="7"/>
  <c r="B21" i="7"/>
  <c r="F9" i="162"/>
  <c r="J9" i="162" s="1"/>
  <c r="J10" i="162"/>
  <c r="N22" i="147"/>
  <c r="M7" i="166"/>
  <c r="M6" i="166"/>
  <c r="B5" i="131"/>
  <c r="K20" i="7"/>
  <c r="K9" i="7"/>
  <c r="K19" i="7"/>
  <c r="K7" i="7"/>
  <c r="J22" i="7"/>
  <c r="K19" i="163"/>
  <c r="J19" i="163"/>
  <c r="L22" i="7"/>
  <c r="J6" i="163"/>
  <c r="K6" i="163"/>
  <c r="I22" i="7"/>
  <c r="J12" i="163"/>
  <c r="K12" i="163"/>
  <c r="E4" i="163"/>
  <c r="D4" i="163"/>
  <c r="N5" i="53"/>
  <c r="B5" i="53"/>
  <c r="B19" i="7"/>
  <c r="N7" i="7"/>
  <c r="B7" i="7"/>
  <c r="H19" i="7"/>
  <c r="H7" i="7"/>
  <c r="J7" i="166"/>
  <c r="J6" i="166"/>
  <c r="K11" i="7"/>
  <c r="K21" i="7"/>
  <c r="E7" i="7"/>
  <c r="E19" i="7"/>
  <c r="D6" i="166"/>
  <c r="D7" i="166"/>
  <c r="J12" i="162"/>
  <c r="F11" i="162"/>
  <c r="J11" i="162" s="1"/>
  <c r="N5" i="131"/>
  <c r="K17" i="163"/>
  <c r="J17" i="163"/>
  <c r="K5" i="163"/>
  <c r="J5" i="163"/>
  <c r="I4" i="163"/>
  <c r="C22" i="7"/>
  <c r="J16" i="163"/>
  <c r="K16" i="163"/>
  <c r="F7" i="166"/>
  <c r="F6" i="166"/>
  <c r="N14" i="147"/>
  <c r="H5" i="53"/>
  <c r="E20" i="7"/>
  <c r="E9" i="7"/>
  <c r="P4" i="130"/>
  <c r="J14" i="163"/>
  <c r="K14" i="163"/>
  <c r="K15" i="163"/>
  <c r="J15" i="163"/>
  <c r="K11" i="163"/>
  <c r="J11" i="163"/>
  <c r="K20" i="163"/>
  <c r="J20" i="163"/>
  <c r="K13" i="163"/>
  <c r="J13" i="163"/>
  <c r="D22" i="7"/>
  <c r="M22" i="7"/>
  <c r="K10" i="163"/>
  <c r="J10" i="163"/>
  <c r="L6" i="166"/>
  <c r="L7" i="166"/>
  <c r="H5" i="127"/>
  <c r="C7" i="166"/>
  <c r="C6" i="166"/>
  <c r="H20" i="7"/>
  <c r="H9" i="7"/>
  <c r="B20" i="7"/>
  <c r="N9" i="7"/>
  <c r="B9" i="7"/>
  <c r="K5" i="127"/>
  <c r="E5" i="53"/>
  <c r="N5" i="127"/>
  <c r="E11" i="7"/>
  <c r="E21" i="7"/>
  <c r="I7" i="166"/>
  <c r="I6" i="166"/>
  <c r="H21" i="7"/>
  <c r="H11" i="7"/>
  <c r="H5" i="129"/>
  <c r="J4" i="57"/>
  <c r="E5" i="129"/>
  <c r="B5" i="129"/>
  <c r="N5" i="129"/>
  <c r="F23" i="7"/>
  <c r="M23" i="7"/>
  <c r="D23" i="7"/>
  <c r="J23" i="7"/>
  <c r="L23" i="7"/>
  <c r="I23" i="7"/>
  <c r="C23" i="7"/>
  <c r="G23" i="7"/>
  <c r="H6" i="166" l="1"/>
  <c r="H7" i="166"/>
  <c r="K11" i="166"/>
  <c r="K10" i="166"/>
  <c r="I10" i="166"/>
  <c r="I11" i="166"/>
  <c r="L10" i="166"/>
  <c r="L11" i="166"/>
  <c r="M11" i="166"/>
  <c r="M10" i="166"/>
  <c r="D10" i="166"/>
  <c r="D11" i="166"/>
  <c r="E5" i="7"/>
  <c r="E18" i="7"/>
  <c r="B5" i="7"/>
  <c r="B18" i="7"/>
  <c r="N5" i="7"/>
  <c r="K5" i="7"/>
  <c r="K18" i="7"/>
  <c r="K15" i="7"/>
  <c r="K23" i="7"/>
  <c r="I19" i="162"/>
  <c r="K6" i="162"/>
  <c r="H18" i="7"/>
  <c r="H5" i="7"/>
  <c r="K22" i="7"/>
  <c r="K13" i="7"/>
  <c r="C11" i="166"/>
  <c r="C10" i="166"/>
  <c r="J6" i="162"/>
  <c r="H19" i="162"/>
  <c r="F5" i="162"/>
  <c r="J5" i="162" s="1"/>
  <c r="G11" i="166"/>
  <c r="G10" i="166"/>
  <c r="F11" i="166"/>
  <c r="F10" i="166"/>
  <c r="K19" i="162"/>
  <c r="M6" i="162"/>
  <c r="I16" i="162"/>
  <c r="M16" i="162" s="1"/>
  <c r="H16" i="162"/>
  <c r="L16" i="162" s="1"/>
  <c r="E7" i="166"/>
  <c r="E6" i="166"/>
  <c r="J19" i="162"/>
  <c r="L6" i="162"/>
  <c r="K20" i="162"/>
  <c r="M14" i="162"/>
  <c r="K4" i="163"/>
  <c r="J4" i="163"/>
  <c r="B7" i="166"/>
  <c r="N5" i="166"/>
  <c r="B6" i="166"/>
  <c r="J11" i="166"/>
  <c r="J10" i="166"/>
  <c r="K7" i="166"/>
  <c r="K6" i="166"/>
  <c r="N39" i="158"/>
  <c r="N39" i="149"/>
  <c r="N39" i="156"/>
  <c r="N39" i="154"/>
  <c r="N39" i="157"/>
  <c r="N39" i="146"/>
  <c r="N39" i="155"/>
  <c r="N39" i="150"/>
  <c r="N39" i="159"/>
  <c r="N39" i="153"/>
  <c r="N39" i="152"/>
  <c r="N39" i="160"/>
  <c r="N39" i="148"/>
  <c r="N39" i="151"/>
  <c r="N41" i="155"/>
  <c r="N40" i="146"/>
  <c r="N40" i="159"/>
  <c r="N40" i="152"/>
  <c r="N40" i="157"/>
  <c r="N40" i="148"/>
  <c r="N40" i="155"/>
  <c r="N40" i="160"/>
  <c r="N41" i="150"/>
  <c r="N41" i="157"/>
  <c r="N41" i="149"/>
  <c r="N41" i="160"/>
  <c r="N40" i="151"/>
  <c r="N40" i="154"/>
  <c r="N41" i="153"/>
  <c r="N41" i="152"/>
  <c r="N41" i="148"/>
  <c r="N40" i="149"/>
  <c r="N41" i="159"/>
  <c r="N40" i="158"/>
  <c r="N41" i="158"/>
  <c r="N40" i="153"/>
  <c r="N40" i="156"/>
  <c r="N40" i="150"/>
  <c r="N41" i="154"/>
  <c r="N41" i="156"/>
  <c r="E11" i="166" l="1"/>
  <c r="E10" i="166"/>
  <c r="F16" i="162"/>
  <c r="F13" i="162"/>
  <c r="J13" i="162" s="1"/>
  <c r="J14" i="162"/>
  <c r="H20" i="162"/>
  <c r="H15" i="7"/>
  <c r="H23" i="7"/>
  <c r="H22" i="7"/>
  <c r="H13" i="7"/>
  <c r="B22" i="7"/>
  <c r="N13" i="7"/>
  <c r="B13" i="7"/>
  <c r="N15" i="7"/>
  <c r="B23" i="7"/>
  <c r="B15" i="7"/>
  <c r="E15" i="7"/>
  <c r="E23" i="7"/>
  <c r="G16" i="162"/>
  <c r="K16" i="162" s="1"/>
  <c r="I20" i="162"/>
  <c r="K14" i="162"/>
  <c r="L14" i="162"/>
  <c r="J20" i="162"/>
  <c r="B11" i="166"/>
  <c r="N9" i="166"/>
  <c r="B10" i="166"/>
  <c r="N6" i="166"/>
  <c r="N7" i="166"/>
  <c r="E22" i="7"/>
  <c r="E13" i="7"/>
  <c r="H10" i="166"/>
  <c r="H11" i="166"/>
  <c r="J16" i="162" l="1"/>
  <c r="F15" i="162"/>
  <c r="J15" i="162" s="1"/>
  <c r="N11" i="166"/>
  <c r="N10" i="166"/>
  <c r="N41" i="146" l="1"/>
  <c r="N41" i="151" l="1"/>
</calcChain>
</file>

<file path=xl/sharedStrings.xml><?xml version="1.0" encoding="utf-8"?>
<sst xmlns="http://schemas.openxmlformats.org/spreadsheetml/2006/main" count="1506" uniqueCount="310">
  <si>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</si>
  <si>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</si>
  <si>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</si>
  <si>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</si>
  <si>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</si>
  <si>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</si>
  <si>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</si>
  <si>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</si>
  <si>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</si>
  <si>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</si>
  <si>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</si>
  <si>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</si>
  <si>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</si>
  <si>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</si>
  <si>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</si>
  <si>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</si>
  <si>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</si>
  <si>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</si>
  <si>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</si>
  <si>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</si>
  <si>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</si>
  <si>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</si>
  <si>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</si>
  <si>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</si>
  <si>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</si>
  <si>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str. 3</t>
  </si>
  <si>
    <t>str. 4</t>
  </si>
  <si>
    <t>str. 5</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</si>
  <si>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</si>
  <si>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</si>
  <si>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</si>
  <si>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</si>
  <si>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</si>
  <si>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</si>
  <si>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</si>
  <si>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</si>
  <si>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</si>
  <si>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</si>
  <si>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</si>
  <si>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</si>
  <si>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</si>
  <si>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</si>
  <si>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</si>
  <si>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</si>
  <si>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</si>
  <si>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</si>
  <si>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</si>
  <si>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</si>
  <si>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</si>
  <si>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</si>
  <si>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</si>
  <si>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</si>
  <si>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</si>
  <si>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</si>
  <si>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</si>
  <si>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</si>
  <si>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</si>
  <si>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</si>
  <si>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</si>
  <si>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</si>
  <si>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</si>
  <si>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</si>
  <si>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</si>
  <si>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</si>
  <si>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</si>
  <si>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</si>
  <si>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</si>
  <si>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</si>
  <si>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</si>
  <si>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</si>
  <si>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</si>
  <si>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</si>
  <si>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</si>
  <si>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</si>
  <si>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</si>
  <si>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</si>
  <si>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</si>
  <si>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</si>
  <si>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Bilance tepla</t>
  </si>
  <si>
    <t xml:space="preserve">Technologická vlastní spotřeba tepla </t>
  </si>
  <si>
    <t>Dodávky tepla do vlastního podniku</t>
  </si>
  <si>
    <t>Jaderné palivo</t>
  </si>
  <si>
    <t>3. Bilance tepla [TJ]</t>
  </si>
  <si>
    <t>zdroj dat: výkaz ERÚ-T1, ERÚ-E1</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</si>
  <si>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</si>
  <si>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</si>
  <si>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</si>
  <si>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</si>
  <si>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</si>
  <si>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</si>
  <si>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</si>
  <si>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</si>
  <si>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</si>
  <si>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</si>
  <si>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</si>
  <si>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</si>
  <si>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</si>
  <si>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</si>
  <si>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</si>
  <si>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</si>
  <si>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</si>
  <si>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</si>
  <si>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</si>
  <si>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</si>
  <si>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</si>
  <si>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</si>
  <si>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</si>
  <si>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</si>
  <si>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</si>
  <si>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Spotřeba tepla na výrobu tepla a elektrické energie, která je nezbytná pro zajištění procesu výroby tepla a elektrické energie.</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</si>
  <si>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</si>
  <si>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</si>
  <si>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</si>
  <si>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</si>
  <si>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</si>
  <si>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</si>
  <si>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</si>
  <si>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</si>
  <si>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</si>
  <si>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</si>
  <si>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</si>
  <si>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</si>
  <si>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</si>
  <si>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4.1</t>
  </si>
  <si>
    <t>4.2</t>
  </si>
  <si>
    <t>4.3</t>
  </si>
  <si>
    <t>5.1</t>
  </si>
  <si>
    <t>5.2</t>
  </si>
  <si>
    <t>5.3</t>
  </si>
  <si>
    <t>5.4</t>
  </si>
  <si>
    <t>7.1</t>
  </si>
  <si>
    <t>7.2</t>
  </si>
  <si>
    <t>8.1</t>
  </si>
  <si>
    <t>8.2</t>
  </si>
  <si>
    <t>8.3</t>
  </si>
  <si>
    <t>8.4</t>
  </si>
  <si>
    <t>8.5</t>
  </si>
  <si>
    <t>8.6</t>
  </si>
  <si>
    <t>8.7</t>
  </si>
  <si>
    <t>8.8</t>
  </si>
  <si>
    <t>8.9</t>
  </si>
  <si>
    <t>8.10</t>
  </si>
  <si>
    <t>8.11</t>
  </si>
  <si>
    <t>8.12</t>
  </si>
  <si>
    <t>8.13</t>
  </si>
  <si>
    <t>8.14</t>
  </si>
  <si>
    <t>Výroba tepla brutto v krajích ČR</t>
  </si>
  <si>
    <t>4.3 Výroba tepla brutto podle paliv v krajích ČR [TJ]</t>
  </si>
  <si>
    <t>4.1 Výroba tepla brutto podle paliv [TJ]</t>
  </si>
  <si>
    <t>Výroba tepla brutto podle paliv</t>
  </si>
  <si>
    <t>Výroba tepla brutto podle paliv v krajích ČR</t>
  </si>
  <si>
    <t>Instalovaný výkon výroben tepelné energie v krajích ČR</t>
  </si>
  <si>
    <t>str. 6</t>
  </si>
  <si>
    <t>str. 7</t>
  </si>
  <si>
    <t>str. 8</t>
  </si>
  <si>
    <t>str. 9</t>
  </si>
  <si>
    <t>str. 10</t>
  </si>
  <si>
    <t>str. 11</t>
  </si>
  <si>
    <t>str. 12</t>
  </si>
  <si>
    <t>str. 13</t>
  </si>
  <si>
    <t>str. 14</t>
  </si>
  <si>
    <t>str. 15</t>
  </si>
  <si>
    <t>str. 16</t>
  </si>
  <si>
    <t>str. 17</t>
  </si>
  <si>
    <t>str. 18</t>
  </si>
  <si>
    <t>str. 19</t>
  </si>
  <si>
    <t>str. 20</t>
  </si>
  <si>
    <t>str. 21</t>
  </si>
  <si>
    <t>str. 22</t>
  </si>
  <si>
    <t>str. 23</t>
  </si>
  <si>
    <t>str. 24</t>
  </si>
  <si>
    <t>str. 25</t>
  </si>
  <si>
    <t>str. 26</t>
  </si>
  <si>
    <t>str. 27</t>
  </si>
  <si>
    <t>str. 28</t>
  </si>
  <si>
    <t>str. 29</t>
  </si>
  <si>
    <t>4.2 Výroba tepla brutto v krajích ČR [TJ]</t>
  </si>
  <si>
    <t>CZ-NACE</t>
  </si>
  <si>
    <t>Klasifikace ekonomických činností CZ-NACE dle Českého statistického úřadu</t>
  </si>
  <si>
    <t>Rostlinné materiály neaglomerované</t>
  </si>
  <si>
    <t>5.1 Dodávky tepla podle paliv [TJ]</t>
  </si>
  <si>
    <t>5.2 Dodávky tepla v krajích ČR [TJ]</t>
  </si>
  <si>
    <t>5.3 Dodávky tepla v krajích ČR [TJ]</t>
  </si>
  <si>
    <t>Dodávky tepla</t>
  </si>
  <si>
    <t>7.1 Spotřeba tepla podle sektorů národního hospodářství [TJ]</t>
  </si>
  <si>
    <t>Spotřeba tepla podle sektorů národního hospodářství</t>
  </si>
  <si>
    <t>7.2 Spotřeba tepla podle sektorů národního hospodářství v krajích ČR [TJ]</t>
  </si>
  <si>
    <t>Spotřeba tepla podle sektorů národního hospodářství v krajích ČR</t>
  </si>
  <si>
    <t>Dodávky tepla podle paliv</t>
  </si>
  <si>
    <t>Dodávky tepla v krajích ČR</t>
  </si>
  <si>
    <t>Dodávky tepla podle paliv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</si>
  <si>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</si>
  <si>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</si>
  <si>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</si>
  <si>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</si>
  <si>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</si>
  <si>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</si>
  <si>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</si>
  <si>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</si>
  <si>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</si>
  <si>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8.14 Výroba, dodávky a spotřeba tepla: Zlínský kraj</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</si>
  <si>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</si>
  <si>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</si>
  <si>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</si>
  <si>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</si>
  <si>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</si>
  <si>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</si>
  <si>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</si>
  <si>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</si>
  <si>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</si>
  <si>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</si>
  <si>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</si>
  <si>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</si>
  <si>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</si>
  <si>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</si>
  <si>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</si>
  <si>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</si>
  <si>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</si>
  <si>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</si>
  <si>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</si>
  <si>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</si>
  <si>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</si>
  <si>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</si>
  <si>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</si>
  <si>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</si>
  <si>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</si>
  <si>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</si>
  <si>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</si>
  <si>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r>
      <t>6. Instalovaný výkon výroben tepla v krajích ČR [MW</t>
    </r>
    <r>
      <rPr>
        <b/>
        <vertAlign val="subscript"/>
        <sz val="14"/>
        <color theme="2" tint="-0.499984740745262"/>
        <rFont val="Calibri"/>
        <family val="2"/>
        <charset val="238"/>
        <scheme val="minor"/>
      </rPr>
      <t>t</t>
    </r>
    <r>
      <rPr>
        <b/>
        <sz val="14"/>
        <color theme="2" tint="-0.499984740745262"/>
        <rFont val="Calibri"/>
        <family val="2"/>
        <charset val="238"/>
        <scheme val="minor"/>
      </rPr>
      <t>]</t>
    </r>
  </si>
  <si>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</si>
  <si>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</si>
  <si>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</si>
  <si>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</si>
  <si>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</si>
  <si>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</si>
  <si>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</si>
  <si>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</si>
  <si>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</si>
  <si>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</si>
  <si>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</si>
  <si>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</si>
  <si>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</si>
  <si>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</si>
  <si>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</si>
  <si>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</si>
  <si>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</si>
  <si>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Celkový instalovaný výkon [MWt]</t>
  </si>
  <si>
    <t>Výroba tepla brutto [TJ]</t>
  </si>
  <si>
    <t>Dodávky tepla podle paliv [TJ]</t>
  </si>
  <si>
    <t>Spotřeba tepla podle sektorů nár. hosp. [TJ]*</t>
  </si>
  <si>
    <t>5.4 Dodávky tepla z uhlí, biomasy a bioplynu [TJ]</t>
  </si>
  <si>
    <t>Roční zpráva o provozu teplárenských soustav ČR</t>
  </si>
  <si>
    <t>9</t>
  </si>
  <si>
    <t>str. 30</t>
  </si>
  <si>
    <t>Výroba tepla netto</t>
  </si>
  <si>
    <r>
      <t>Q</t>
    </r>
    <r>
      <rPr>
        <b/>
        <vertAlign val="subscript"/>
        <sz val="9"/>
        <rFont val="Calibri"/>
        <family val="2"/>
        <charset val="238"/>
        <scheme val="minor"/>
      </rPr>
      <t>netto</t>
    </r>
  </si>
  <si>
    <t>Dodávka užitečného tepla z KVET</t>
  </si>
  <si>
    <t>2. Úvodní komentář k hodnocenému roku</t>
  </si>
  <si>
    <t>Úvodní komentář k hodnocenému roku</t>
  </si>
  <si>
    <t>Instalovaný výkon</t>
  </si>
  <si>
    <r>
      <t>9. Výroba tepla netto Q</t>
    </r>
    <r>
      <rPr>
        <b/>
        <vertAlign val="subscript"/>
        <sz val="14"/>
        <color theme="2" tint="-0.499984740745262"/>
        <rFont val="Calibri"/>
        <family val="2"/>
        <charset val="238"/>
        <scheme val="minor"/>
      </rPr>
      <t>netto</t>
    </r>
    <r>
      <rPr>
        <b/>
        <sz val="14"/>
        <color theme="2" tint="-0.499984740745262"/>
        <rFont val="Calibri"/>
        <family val="2"/>
        <charset val="238"/>
        <scheme val="minor"/>
      </rPr>
      <t xml:space="preserve"> a výroba tepla z KVET Q</t>
    </r>
    <r>
      <rPr>
        <b/>
        <vertAlign val="subscript"/>
        <sz val="14"/>
        <color theme="2" tint="-0.499984740745262"/>
        <rFont val="Calibri"/>
        <family val="2"/>
        <charset val="238"/>
        <scheme val="minor"/>
      </rPr>
      <t>KVET</t>
    </r>
    <r>
      <rPr>
        <b/>
        <sz val="14"/>
        <color theme="2" tint="-0.499984740745262"/>
        <rFont val="Calibri"/>
        <family val="2"/>
        <charset val="238"/>
        <scheme val="minor"/>
      </rPr>
      <t xml:space="preserve">  [TJ]</t>
    </r>
  </si>
  <si>
    <r>
      <t>Q</t>
    </r>
    <r>
      <rPr>
        <b/>
        <vertAlign val="subscript"/>
        <sz val="9"/>
        <rFont val="Calibri"/>
        <family val="2"/>
        <charset val="238"/>
        <scheme val="minor"/>
      </rPr>
      <t>KVET</t>
    </r>
  </si>
  <si>
    <t>Výroba tepla netto a výroba tepla z KVET</t>
  </si>
  <si>
    <t>Výroba tepla brutto bez technologické vlastní spotřeby tepla.</t>
  </si>
  <si>
    <t>* Nezahrnuje část nezjištěného rozvodu tepla</t>
  </si>
  <si>
    <t>* Rozdíl mezi dodávkou a spotřebou jsou ztráty z nakoupeného tepla, část nezjištěného rozvodu tepla a část spotřeby tepla krytá dodávkou ze Středočeského kraje.</t>
  </si>
  <si>
    <t>* Rozdíl mezi dodávkou a spotřebou jsou ztráty z nakoupeného tepla a část nezjištěného rozvodu tepla.</t>
  </si>
  <si>
    <t>* Rozdíl mezi dodávkou a spotřebou jsou ztráty z nakoupeného tepla, část nezjištěného rozvodu tepla a část spotřeby tepla krytá dodávkou z Pardubického kraje.</t>
  </si>
  <si>
    <t>* Rozdíl mezi dodávkou a spotřebou jsou ztráty z nakoupeného tepla, část nezjištěného rozvodu tepla a část tepla dodaná do SZT Hradec Králové.</t>
  </si>
  <si>
    <t>* Rozdíl mezi dodávkou a spotřebou jsou ztráty z nakoupeného tepla, část nezjištěného rozvodu tepla a část tepla dodaná do SZT Praha.</t>
  </si>
  <si>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</si>
  <si>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Výroba tepla netto =</t>
  </si>
  <si>
    <t>2018</t>
  </si>
  <si>
    <t>Oddělení statistiky a sledování kvality ERÚ, Praha 2019</t>
  </si>
  <si>
    <t>I.Q</t>
  </si>
  <si>
    <t>II.Q</t>
  </si>
  <si>
    <t>III.Q</t>
  </si>
  <si>
    <t>IV.Q</t>
  </si>
  <si>
    <t>Meziroční změna</t>
  </si>
  <si>
    <t>Rozdíl (2018 - 2017)</t>
  </si>
  <si>
    <t>Meziroční změna-výroba tepla brutto</t>
  </si>
  <si>
    <t>Výroba tepla brutto 2017</t>
  </si>
  <si>
    <t>Výroba tepla brutto 2018</t>
  </si>
  <si>
    <t>Meziroční změna-dodávky tepla</t>
  </si>
  <si>
    <t>Dodávky tepla 2017</t>
  </si>
  <si>
    <t>Dodávky tepla 2018</t>
  </si>
  <si>
    <t>10.1 Vývoj bilance tepla (kvartální porovnání) [TJ]</t>
  </si>
  <si>
    <t>10.2 Vývoj bilance tepla (měsíční porovnání) [TJ]</t>
  </si>
  <si>
    <t>Rozdíl (2018-2017)</t>
  </si>
  <si>
    <t>11. Vývoj výroby tepla brutto a dodávek tepla podle paliv a krajů ČR [TJ]</t>
  </si>
  <si>
    <t>10.1</t>
  </si>
  <si>
    <t>Vývoj bilance tepla (kvartální porovnání)</t>
  </si>
  <si>
    <t>str. 31</t>
  </si>
  <si>
    <t>10.2</t>
  </si>
  <si>
    <t>Vývoj bilance tepla (měsíční porovnání)</t>
  </si>
  <si>
    <t>str. 32</t>
  </si>
  <si>
    <t>11</t>
  </si>
  <si>
    <t>Vývoj výroby tepla brutto a dodávek tepla podle paliv a krajů ČR</t>
  </si>
  <si>
    <t>str. 33</t>
  </si>
  <si>
    <t>12</t>
  </si>
  <si>
    <t>str. 34</t>
  </si>
  <si>
    <t xml:space="preserve">Vývoj výroby tepla z KVET </t>
  </si>
  <si>
    <r>
      <t>12. Vývoj výroby tepla z KVET Q</t>
    </r>
    <r>
      <rPr>
        <b/>
        <vertAlign val="subscript"/>
        <sz val="14"/>
        <color theme="2" tint="-0.499984740745262"/>
        <rFont val="Calibri"/>
        <family val="2"/>
        <charset val="238"/>
        <scheme val="minor"/>
      </rPr>
      <t>KVET</t>
    </r>
    <r>
      <rPr>
        <b/>
        <sz val="14"/>
        <color theme="2" tint="-0.499984740745262"/>
        <rFont val="Calibri"/>
        <family val="2"/>
        <charset val="238"/>
        <scheme val="minor"/>
      </rPr>
      <t xml:space="preserve">  [TJ]</t>
    </r>
  </si>
  <si>
    <t>Množství tepelné energie dodané do soustav zásobování teplem.</t>
  </si>
  <si>
    <t>Dodávky tepla =</t>
  </si>
  <si>
    <t>Výroba tepla brutto - technologická vlastní spotřeba tepla - ztráty - dodávky do vlastního podniku - dodávky tepla.</t>
  </si>
  <si>
    <t>Vlastní spotřeba tepla =</t>
  </si>
  <si>
    <t xml:space="preserve">Dodávky tepla </t>
  </si>
  <si>
    <t>Vlastní spotřeba tepla</t>
  </si>
  <si>
    <t xml:space="preserve">Energetický regulační úřad (ERÚ) vydává v souladu s § 17 odst. 7 písm. m) zákona č. 458/2000 Sb., v platném znění, (energetický zákon), roční zprávu o provozu teplárenských soustav ČR za rok 2018. Veškeré údaje obsažené ve zprávě jsou získané od licencovaných subjektů na základě vyhlášky ERÚ č. 404/2016 Sb., o náležitostech a členění výkazů nezbytných pro zpracování zpráv o provozu soustav v energetických odvětvích, včetně termínů, rozsahu a pravidel pro sestavování výkazů (statistická vyhláška). Pro doplnění uvádíme, že v roce 2018 výkazy dle statistické vyhlášky nezasílali držitelé licence na rozvod tepelné energie (skup. č. 32), tudíž tato oblast není ve zprávě obsažena. Tato skutečnost se týká kapitol 7.1, 7.2 a spotřební části krajských vyhodnocení 8.1 až 8.14.
Roční zpráva obsahuje kapitoly, které podávají přehled o statistice teplárenských soustav v ČR a doplňuje tak roční zprávu o provozu elektrizační soustavy ČR za rok 2018, která obsahuje údaje o kombinované výrobě elektřiny a tepla (KVET). Tato zpráva obsahuje veškeré vyrobené teplo z licencované činnosti, včetně KVET a dále zpřesněné údaje za předchozí období. Veškeré detaily týkající se metodiky vykazování údajů pro statistiku ERÚ jsou uvedeny ve výkladovém stanovisku ERÚ k metodice vyplňování výkazů podle statistické vyhlášky pro oblast elektroenergetiky a teplárenství číslo 11/2017 ze dne 18. července 2017. Výkladové stanovisko a aktuální výkazy jsou zveřejněny na internetových stránkách ERÚ. Roční zpráva o provozu teplárenských soustav ČR za rok 2019 již bude obsahovat i údaje za rozvod tepla.     
Jedná se o pravidelnou roční zprávu o provozu teplárenských soustav ČR vydanou ERÚ na základě novely energetického zákona. Roční zpráva je tvořena jednotlivými kapitolami, jejichž obsah je uveden na str. 2. Základní kapitolu tvoří bilance tepla, podle které bylo v roce 2018 vyrobeno celkem 162 409,3 TJ tepla brutto a oproti roku 2017 (169 681,9 TJ) došlo k poklesu o 4,3 %. Zhruba 31 % z brutto výroby bylo spotřebováno ve vlastním podniku nebo zařízení (převážně jde o závodní teplárny, které nejsou zařazeny v klasifikaci ekonomických činností (CZ-NACE) ve skupině 35 - Výroba a rozvod elektřiny, plynu, tepla a klimatizovaného vzduchu). Dodávky tepla představovaly 88 550,6 TJ, což je pokles o 5,7 % oproti roku 2017 (93 859,7 TJ). Dodávky tepla tvořily zhruba 55 %, technologická vlastní spotřeba 7 % a ztráty 8 % z brutto výroby tepla. Nejvíce tepla bylo vyrobeno z hnědého uhlí (42 %), následuje zemní plyn (19 %) a biomasa (11 %). Nejvíce tepla bylo vyrobeno v Moravskoslezském kraji (19,6 %), následuje Středočeský kraj (17,4 %) a Ústecký kraj (16,9 %). Struktura výroby tepla z jednotlivých paliv se v jednotlivých krajích liší podle dostupnosti paliv. Nejvíce tepla z černého uhlí se vyrobilo v Moravskoslezském kraji (84 %), z hnědého uhlí v Ústeckém kraji (27 %), ze zemního plynu ve Středočeském kraji (22 %), z biomasy v Moravskoslezském kraji (37 %) a z bioplynu v kraji Vysočina (16 %).  
Struktura dodávek tepla podle paliv vychází podobně jako výroba tepla brutto (46 % z hnědého uhlí, 25 % ze zemního plynu, 13 % z černého uhlí), ale u struktury dodávek tepla podle krajů je na prvním místě Středočeský kraj, následovaný Moravskoslezským a Ústeckým krajem. Celkový instalovaný tepelný výkon výroben tepla ke konci roku 2018 byl 42 697,7 MW. Sedmá kapitola uvádí rozdělení spotřeby tepla v sektorech národního hospodářství. Osmá kapitola obsahuje shrnutí výroby tepla brutto, dodávek a spotřeb tepla v jednotlivých krajích ČR. U Středočeského kraje je větší dodávka než spotřeba tepla, což je způsobeno dodávkou tepla do Hlavního města Prahy (SZT Praha). Totéž platí pro Pardubický kraj s dodávkou tepla do Královéhradeckého kraje (SZT Hradec Králové).
Celkově bylo vyrobeno z kombinované výroby elektřiny a tepla (KVET) 102 301,6 TJ užitečného tepla, což činí 68 % z výroby tepla netto. Nejvíce se užitečného tepla z KVET vyrobilo z hnědého uhlí (54,8 %), následuje černé uhlí (12,5 %) a biomasa (11,8 %). Nízký podíl užitečného tepla ze zemního plynu na teplu netto (37 %) je způsoben vyšším počtem výtopen na zemní plyn než kogeneračních jednotek. V roce 2018 bylo vyrobeno o 1,3 % méně tepla z kombinované výroby elektřiny a tepla než v roce 2017, k nárůstu došlo u výroby z biomasy (o 15,1 %), odpadního tepla (o 18,9 %), ostatních plynů (o 5,2 %) a zemního plynu (o 1,8 %), naopak největší pokles o 73,7% nastal u výroby z topných olejů, což bylo způsobeno sníženou spotřebou tohoto paliva.
Při meziročním kvartálním srovnání byl největší pokles brutto výroby resp. dodávek tepla ve druhém kvartálu 2018 o 14,8 % resp. 23,3 % oproti druhému kvartálu roku 2017, naopak nárůst brutto výroby resp. dodávek tepla byl pouze v prvním kvartálu 2018 a to o 0,4 % resp. 1,5 % oproti prvnímu kvartálu 2017. Při měsíčním porovnání již docházelo k výraznému kolísání brutto výroby (v lednu pokles o 18,5% naopak v únoru a březnu nárůst o 7 % a 22 %, což bylo způsobeno klimatickými podmínkami). Skoro ve všech krajích ČR klesala brutto výroba tepla za rok 2018 oproti roku 2017 v řádech jednotek procent, vzrostla pouze v Karlovarském (o 1,6 %) a Pardubickém kraji (o 0,6 %). Dodávky tepla klesaly ve všech krajích ČR.                   
Případné dotazy, komentáře či připomínky směřujte výhradně na adresu teplo.statistika@eru.cz.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</si>
</sst>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_ "/>
    <numFmt numFmtId="166" formatCode="0.0"/>
    <numFmt numFmtId="167" formatCode="0.0%"/>
    <numFmt numFmtId="168" formatCode="\$#,##0\ ;\(\$#,##0\)"/>
    <numFmt numFmtId="169" formatCode="#,##0.000000"/>
  </numFmts>
  <fonts count="75" x14ac:knownFonts="1">
    <font>
      <sz val="10"/>
      <name val="Arial"/>
      <charset val="238"/>
    </font>
    <font>
      <sz val="11"/>
      <color theme="1"/>
      <name val="Calibri"/>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i/>
      <sz val="9"/>
      <name val="Calibri"/>
      <family val="2"/>
      <charset val="238"/>
      <scheme val="minor"/>
    </font>
    <font>
      <sz val="9"/>
      <color theme="1"/>
      <name val="Calibri"/>
      <family val="2"/>
      <charset val="238"/>
      <scheme val="minor"/>
    </font>
    <font>
      <i/>
      <sz val="8"/>
      <color theme="0"/>
      <name val="Calibri"/>
      <family val="2"/>
      <charset val="238"/>
      <scheme val="minor"/>
    </font>
    <font>
      <b/>
      <sz val="9"/>
      <color theme="3"/>
      <name val="Calibri"/>
      <family val="2"/>
      <charset val="238"/>
      <scheme val="minor"/>
    </font>
    <font>
      <sz val="9"/>
      <color theme="4"/>
      <name val="Calibri"/>
      <family val="2"/>
      <charset val="238"/>
      <scheme val="minor"/>
    </font>
    <font>
      <sz val="9"/>
      <color theme="3"/>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b/>
      <sz val="36"/>
      <color rgb="FF005DA2"/>
      <name val="Calibri"/>
      <family val="2"/>
      <charset val="238"/>
      <scheme val="minor"/>
    </font>
    <font>
      <sz val="14"/>
      <color rgb="FF005DA2"/>
      <name val="Calibri"/>
      <family val="2"/>
      <charset val="238"/>
      <scheme val="minor"/>
    </font>
    <font>
      <b/>
      <sz val="20"/>
      <color rgb="FF005DA2"/>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4"/>
      <name val="Arial"/>
      <family val="2"/>
      <charset val="238"/>
    </font>
    <font>
      <strike/>
      <sz val="10"/>
      <name val="Calibri"/>
      <family val="2"/>
      <charset val="238"/>
      <scheme val="minor"/>
    </font>
    <font>
      <b/>
      <sz val="9"/>
      <color theme="2" tint="-0.499984740745262"/>
      <name val="Calibri"/>
      <family val="2"/>
      <charset val="238"/>
      <scheme val="minor"/>
    </font>
    <font>
      <sz val="9"/>
      <color theme="0"/>
      <name val="Arial"/>
      <family val="2"/>
      <charset val="238"/>
    </font>
    <font>
      <sz val="10"/>
      <name val="Arial CE"/>
      <charset val="238"/>
    </font>
    <font>
      <b/>
      <sz val="9"/>
      <name val="Arial"/>
      <family val="2"/>
      <charset val="238"/>
    </font>
    <font>
      <b/>
      <vertAlign val="subscript"/>
      <sz val="14"/>
      <color theme="2" tint="-0.499984740745262"/>
      <name val="Calibri"/>
      <family val="2"/>
      <charset val="238"/>
      <scheme val="minor"/>
    </font>
    <font>
      <b/>
      <vertAlign val="subscript"/>
      <sz val="9"/>
      <name val="Calibri"/>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charset val="238"/>
    </font>
    <font>
      <b/>
      <sz val="18"/>
      <name val="Arial CE"/>
      <charset val="238"/>
    </font>
    <font>
      <b/>
      <sz val="12"/>
      <name val="Arial CE"/>
      <charset val="238"/>
    </font>
    <font>
      <sz val="10"/>
      <name val="Times New Roman CE"/>
      <family val="1"/>
      <charset val="238"/>
    </font>
    <font>
      <b/>
      <sz val="9"/>
      <name val="Times New Roman CE"/>
      <family val="1"/>
      <charset val="238"/>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s>
  <borders count="65">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style="thick">
        <color theme="0"/>
      </left>
      <right/>
      <top style="thin">
        <color theme="0" tint="-0.24994659260841701"/>
      </top>
      <bottom style="thin">
        <color theme="0" tint="-0.24994659260841701"/>
      </bottom>
      <diagonal/>
    </border>
    <border>
      <left/>
      <right style="thick">
        <color theme="0"/>
      </right>
      <top style="thin">
        <color theme="0" tint="-0.24994659260841701"/>
      </top>
      <bottom style="thin">
        <color theme="0" tint="-0.24994659260841701"/>
      </bottom>
      <diagonal/>
    </border>
    <border>
      <left style="thick">
        <color theme="0"/>
      </left>
      <right style="thick">
        <color theme="0"/>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bottom style="thin">
        <color theme="2" tint="-0.499984740745262"/>
      </bottom>
      <diagonal/>
    </border>
    <border>
      <left/>
      <right/>
      <top style="thin">
        <color theme="2" tint="-0.499984740745262"/>
      </top>
      <bottom style="thin">
        <color theme="0" tint="-0.24994659260841701"/>
      </bottom>
      <diagonal/>
    </border>
    <border>
      <left style="thin">
        <color theme="2" tint="-0.499984740745262"/>
      </left>
      <right/>
      <top style="thin">
        <color theme="0" tint="-0.24994659260841701"/>
      </top>
      <bottom style="thin">
        <color theme="0" tint="-0.24994659260841701"/>
      </bottom>
      <diagonal/>
    </border>
    <border>
      <left/>
      <right style="thin">
        <color theme="2" tint="-0.499984740745262"/>
      </right>
      <top style="thin">
        <color theme="0" tint="-0.24994659260841701"/>
      </top>
      <bottom style="thin">
        <color theme="0" tint="-0.24994659260841701"/>
      </bottom>
      <diagonal/>
    </border>
    <border>
      <left style="thin">
        <color theme="2" tint="-0.499984740745262"/>
      </left>
      <right/>
      <top/>
      <bottom style="thin">
        <color theme="0" tint="-0.24994659260841701"/>
      </bottom>
      <diagonal/>
    </border>
    <border>
      <left/>
      <right style="thin">
        <color theme="2" tint="-0.499984740745262"/>
      </right>
      <top/>
      <bottom style="thin">
        <color theme="0" tint="-0.24994659260841701"/>
      </bottom>
      <diagonal/>
    </border>
    <border>
      <left style="thin">
        <color theme="2" tint="-0.499984740745262"/>
      </left>
      <right style="thick">
        <color theme="0"/>
      </right>
      <top style="thin">
        <color theme="0" tint="-0.24994659260841701"/>
      </top>
      <bottom style="thin">
        <color theme="0" tint="-0.24994659260841701"/>
      </bottom>
      <diagonal/>
    </border>
    <border>
      <left style="thick">
        <color theme="0"/>
      </left>
      <right style="thin">
        <color theme="2" tint="-0.499984740745262"/>
      </right>
      <top style="thin">
        <color theme="0" tint="-0.24994659260841701"/>
      </top>
      <bottom style="thin">
        <color theme="0" tint="-0.24994659260841701"/>
      </bottom>
      <diagonal/>
    </border>
    <border>
      <left style="thin">
        <color theme="2" tint="-0.499984740745262"/>
      </left>
      <right/>
      <top style="thin">
        <color theme="0" tint="-0.24994659260841701"/>
      </top>
      <bottom style="medium">
        <color theme="2" tint="-0.499984740745262"/>
      </bottom>
      <diagonal/>
    </border>
    <border>
      <left/>
      <right style="thin">
        <color theme="2" tint="-0.499984740745262"/>
      </right>
      <top style="thin">
        <color theme="0" tint="-0.24994659260841701"/>
      </top>
      <bottom style="medium">
        <color theme="2" tint="-0.499984740745262"/>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medium">
        <color theme="2" tint="-0.499984740745262"/>
      </bottom>
      <diagonal/>
    </border>
    <border>
      <left/>
      <right style="thin">
        <color theme="2" tint="-0.499984740745262"/>
      </right>
      <top/>
      <bottom style="medium">
        <color theme="2" tint="-0.499984740745262"/>
      </bottom>
      <diagonal/>
    </border>
    <border>
      <left style="thin">
        <color theme="2" tint="-0.499984740745262"/>
      </left>
      <right/>
      <top style="thin">
        <color theme="0" tint="-0.24994659260841701"/>
      </top>
      <bottom style="thin">
        <color theme="2" tint="-0.499984740745262"/>
      </bottom>
      <diagonal/>
    </border>
    <border>
      <left/>
      <right style="thin">
        <color theme="2" tint="-0.499984740745262"/>
      </right>
      <top style="thin">
        <color theme="0" tint="-0.24994659260841701"/>
      </top>
      <bottom style="thin">
        <color theme="2" tint="-0.499984740745262"/>
      </bottom>
      <diagonal/>
    </border>
    <border>
      <left style="thin">
        <color theme="2" tint="-0.499984740745262"/>
      </left>
      <right/>
      <top/>
      <bottom style="thin">
        <color theme="2" tint="-0.499984740745262"/>
      </bottom>
      <diagonal/>
    </border>
    <border>
      <left/>
      <right style="thin">
        <color theme="2" tint="-0.499984740745262"/>
      </right>
      <top style="thin">
        <color theme="0" tint="-0.24994659260841701"/>
      </top>
      <bottom/>
      <diagonal/>
    </border>
    <border>
      <left style="thin">
        <color theme="2" tint="-0.499984740745262"/>
      </left>
      <right/>
      <top style="thin">
        <color theme="2" tint="-0.499984740745262"/>
      </top>
      <bottom style="thin">
        <color theme="0" tint="-0.24994659260841701"/>
      </bottom>
      <diagonal/>
    </border>
    <border>
      <left/>
      <right/>
      <top style="medium">
        <color theme="2" tint="-0.499984740745262"/>
      </top>
      <bottom/>
      <diagonal/>
    </border>
    <border>
      <left/>
      <right style="thin">
        <color theme="2" tint="-0.499984740745262"/>
      </right>
      <top/>
      <bottom style="thin">
        <color theme="2" tint="-0.499984740745262"/>
      </bottom>
      <diagonal/>
    </border>
    <border>
      <left style="thin">
        <color theme="2" tint="-0.499984740745262"/>
      </left>
      <right style="medium">
        <color theme="0"/>
      </right>
      <top style="thin">
        <color theme="0" tint="-0.24994659260841701"/>
      </top>
      <bottom style="thin">
        <color theme="0" tint="-0.24994659260841701"/>
      </bottom>
      <diagonal/>
    </border>
    <border>
      <left style="medium">
        <color theme="0"/>
      </left>
      <right style="medium">
        <color theme="0"/>
      </right>
      <top style="thin">
        <color theme="0" tint="-0.24994659260841701"/>
      </top>
      <bottom style="thin">
        <color theme="0" tint="-0.24994659260841701"/>
      </bottom>
      <diagonal/>
    </border>
    <border>
      <left style="thin">
        <color theme="2" tint="-0.499984740745262"/>
      </left>
      <right style="medium">
        <color theme="0"/>
      </right>
      <top style="thin">
        <color theme="0" tint="-0.24994659260841701"/>
      </top>
      <bottom style="medium">
        <color theme="2" tint="-0.499984740745262"/>
      </bottom>
      <diagonal/>
    </border>
    <border>
      <left style="medium">
        <color theme="0"/>
      </left>
      <right style="medium">
        <color theme="0"/>
      </right>
      <top style="thin">
        <color theme="0" tint="-0.24994659260841701"/>
      </top>
      <bottom style="medium">
        <color theme="2" tint="-0.499984740745262"/>
      </bottom>
      <diagonal/>
    </border>
    <border>
      <left/>
      <right style="medium">
        <color theme="0"/>
      </right>
      <top style="thin">
        <color theme="0" tint="-0.24994659260841701"/>
      </top>
      <bottom style="thin">
        <color theme="0" tint="-0.24994659260841701"/>
      </bottom>
      <diagonal/>
    </border>
    <border>
      <left/>
      <right style="medium">
        <color theme="0"/>
      </right>
      <top style="thin">
        <color theme="0" tint="-0.24994659260841701"/>
      </top>
      <bottom style="medium">
        <color theme="2" tint="-0.499984740745262"/>
      </bottom>
      <diagonal/>
    </border>
    <border>
      <left style="thick">
        <color theme="2" tint="-9.9948118533890809E-2"/>
      </left>
      <right style="thick">
        <color theme="2" tint="-9.9948118533890809E-2"/>
      </right>
      <top/>
      <bottom style="thin">
        <color theme="0" tint="-0.24994659260841701"/>
      </bottom>
      <diagonal/>
    </border>
    <border>
      <left/>
      <right style="thin">
        <color theme="2" tint="-0.499984740745262"/>
      </right>
      <top style="thin">
        <color theme="2" tint="-0.499984740745262"/>
      </top>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style="thick">
        <color theme="0"/>
      </right>
      <top/>
      <bottom style="thin">
        <color theme="0" tint="-0.24994659260841701"/>
      </bottom>
      <diagonal/>
    </border>
  </borders>
  <cellStyleXfs count="13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6" fillId="11" borderId="0" applyNumberFormat="0" applyBorder="0" applyAlignment="0" applyProtection="0"/>
    <xf numFmtId="0" fontId="7" fillId="12" borderId="1" applyNumberFormat="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7" borderId="0" applyNumberFormat="0" applyBorder="0" applyAlignment="0" applyProtection="0"/>
    <xf numFmtId="0" fontId="3" fillId="4" borderId="5" applyNumberFormat="0" applyFont="0" applyAlignment="0" applyProtection="0"/>
    <xf numFmtId="0" fontId="13" fillId="0" borderId="6" applyNumberFormat="0" applyFill="0" applyAlignment="0" applyProtection="0"/>
    <xf numFmtId="0" fontId="14" fillId="6" borderId="0" applyNumberFormat="0" applyBorder="0" applyAlignment="0" applyProtection="0"/>
    <xf numFmtId="0" fontId="13" fillId="0" borderId="0" applyNumberFormat="0" applyFill="0" applyBorder="0" applyAlignment="0" applyProtection="0"/>
    <xf numFmtId="0" fontId="15" fillId="7" borderId="7" applyNumberFormat="0" applyAlignment="0" applyProtection="0"/>
    <xf numFmtId="0" fontId="16" fillId="13" borderId="7" applyNumberFormat="0" applyAlignment="0" applyProtection="0"/>
    <xf numFmtId="0" fontId="17" fillId="13" borderId="8" applyNumberFormat="0" applyAlignment="0" applyProtection="0"/>
    <xf numFmtId="0" fontId="18" fillId="0" borderId="0" applyNumberFormat="0" applyFill="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9" fontId="22" fillId="0" borderId="0" applyFont="0" applyFill="0" applyBorder="0" applyAlignment="0" applyProtection="0"/>
    <xf numFmtId="0" fontId="55" fillId="0" borderId="0"/>
    <xf numFmtId="0" fontId="2" fillId="0" borderId="0"/>
    <xf numFmtId="9" fontId="2" fillId="0" borderId="0" applyFont="0" applyFill="0" applyBorder="0" applyAlignment="0" applyProtection="0"/>
    <xf numFmtId="0" fontId="59" fillId="0" borderId="0"/>
    <xf numFmtId="4" fontId="61" fillId="21" borderId="62" applyNumberFormat="0" applyProtection="0">
      <alignment horizontal="left" vertical="center" indent="1"/>
    </xf>
    <xf numFmtId="0" fontId="60" fillId="0" borderId="0" applyNumberFormat="0" applyFill="0" applyBorder="0" applyAlignment="0" applyProtection="0">
      <alignment vertical="top"/>
      <protection locked="0"/>
    </xf>
    <xf numFmtId="0" fontId="2" fillId="0" borderId="0"/>
    <xf numFmtId="0" fontId="1" fillId="0" borderId="0"/>
    <xf numFmtId="9" fontId="2" fillId="0" borderId="0" applyFont="0" applyFill="0" applyBorder="0" applyAlignment="0" applyProtection="0"/>
    <xf numFmtId="4" fontId="62" fillId="7" borderId="62" applyNumberFormat="0" applyProtection="0">
      <alignment vertical="center"/>
    </xf>
    <xf numFmtId="4" fontId="62" fillId="22" borderId="62" applyNumberFormat="0" applyProtection="0">
      <alignment horizontal="left" vertical="center" indent="1"/>
    </xf>
    <xf numFmtId="4" fontId="62" fillId="23" borderId="0" applyNumberFormat="0" applyProtection="0">
      <alignment horizontal="left" vertical="center" indent="1"/>
    </xf>
    <xf numFmtId="4" fontId="61" fillId="24" borderId="62" applyNumberFormat="0" applyProtection="0">
      <alignment horizontal="right" vertical="center"/>
    </xf>
    <xf numFmtId="0" fontId="2" fillId="0" borderId="0"/>
    <xf numFmtId="0" fontId="1" fillId="0" borderId="0"/>
    <xf numFmtId="0" fontId="2" fillId="0" borderId="0"/>
    <xf numFmtId="2" fontId="2" fillId="0" borderId="0" applyFont="0" applyFill="0" applyBorder="0" applyAlignment="0" applyProtection="0"/>
    <xf numFmtId="0" fontId="1" fillId="0" borderId="0"/>
    <xf numFmtId="0" fontId="2" fillId="0" borderId="0"/>
    <xf numFmtId="0" fontId="2" fillId="0" borderId="0"/>
    <xf numFmtId="4" fontId="64" fillId="22" borderId="62" applyNumberFormat="0" applyProtection="0">
      <alignment vertical="center"/>
    </xf>
    <xf numFmtId="0" fontId="62" fillId="22" borderId="62" applyNumberFormat="0" applyProtection="0">
      <alignment horizontal="left" vertical="top" indent="1"/>
    </xf>
    <xf numFmtId="4" fontId="61" fillId="8" borderId="62" applyNumberFormat="0" applyProtection="0">
      <alignment horizontal="right" vertical="center"/>
    </xf>
    <xf numFmtId="4" fontId="61" fillId="3" borderId="62" applyNumberFormat="0" applyProtection="0">
      <alignment horizontal="right" vertical="center"/>
    </xf>
    <xf numFmtId="4" fontId="61" fillId="17" borderId="62" applyNumberFormat="0" applyProtection="0">
      <alignment horizontal="right" vertical="center"/>
    </xf>
    <xf numFmtId="4" fontId="61" fillId="10" borderId="62" applyNumberFormat="0" applyProtection="0">
      <alignment horizontal="right" vertical="center"/>
    </xf>
    <xf numFmtId="4" fontId="61" fillId="25" borderId="62" applyNumberFormat="0" applyProtection="0">
      <alignment horizontal="right" vertical="center"/>
    </xf>
    <xf numFmtId="4" fontId="61" fillId="9" borderId="62" applyNumberFormat="0" applyProtection="0">
      <alignment horizontal="right" vertical="center"/>
    </xf>
    <xf numFmtId="4" fontId="61" fillId="26" borderId="62" applyNumberFormat="0" applyProtection="0">
      <alignment horizontal="right" vertical="center"/>
    </xf>
    <xf numFmtId="4" fontId="61" fillId="27" borderId="62" applyNumberFormat="0" applyProtection="0">
      <alignment horizontal="right" vertical="center"/>
    </xf>
    <xf numFmtId="4" fontId="61" fillId="28" borderId="62" applyNumberFormat="0" applyProtection="0">
      <alignment horizontal="right" vertical="center"/>
    </xf>
    <xf numFmtId="4" fontId="62" fillId="0" borderId="0" applyNumberFormat="0" applyProtection="0">
      <alignment horizontal="left" vertical="center" indent="1"/>
    </xf>
    <xf numFmtId="4" fontId="61" fillId="24" borderId="0" applyNumberFormat="0" applyProtection="0">
      <alignment horizontal="left" vertical="center" indent="1"/>
    </xf>
    <xf numFmtId="4" fontId="65" fillId="29" borderId="0" applyNumberFormat="0" applyProtection="0">
      <alignment horizontal="left" vertical="center" indent="1"/>
    </xf>
    <xf numFmtId="4" fontId="61" fillId="21" borderId="62" applyNumberFormat="0" applyProtection="0">
      <alignment horizontal="right" vertical="center"/>
    </xf>
    <xf numFmtId="4" fontId="66" fillId="24" borderId="0" applyNumberFormat="0" applyProtection="0">
      <alignment horizontal="left" vertical="center" indent="1"/>
    </xf>
    <xf numFmtId="4" fontId="66" fillId="23" borderId="0" applyNumberFormat="0" applyProtection="0">
      <alignment horizontal="left" vertical="center" indent="1"/>
    </xf>
    <xf numFmtId="0" fontId="2" fillId="29" borderId="62" applyNumberFormat="0" applyProtection="0">
      <alignment horizontal="left" vertical="center" indent="1"/>
    </xf>
    <xf numFmtId="0" fontId="2" fillId="29" borderId="62" applyNumberFormat="0" applyProtection="0">
      <alignment horizontal="left" vertical="top" indent="1"/>
    </xf>
    <xf numFmtId="0" fontId="2" fillId="23" borderId="62" applyNumberFormat="0" applyProtection="0">
      <alignment horizontal="left" vertical="center" indent="1"/>
    </xf>
    <xf numFmtId="0" fontId="2" fillId="23" borderId="62" applyNumberFormat="0" applyProtection="0">
      <alignment horizontal="left" vertical="top" indent="1"/>
    </xf>
    <xf numFmtId="0" fontId="2" fillId="30" borderId="62" applyNumberFormat="0" applyProtection="0">
      <alignment horizontal="left" vertical="center" indent="1"/>
    </xf>
    <xf numFmtId="0" fontId="2" fillId="30" borderId="62" applyNumberFormat="0" applyProtection="0">
      <alignment horizontal="left" vertical="top" indent="1"/>
    </xf>
    <xf numFmtId="0" fontId="2" fillId="31" borderId="62" applyNumberFormat="0" applyProtection="0">
      <alignment horizontal="left" vertical="center" indent="1"/>
    </xf>
    <xf numFmtId="0" fontId="2" fillId="31" borderId="62" applyNumberFormat="0" applyProtection="0">
      <alignment horizontal="left" vertical="top" indent="1"/>
    </xf>
    <xf numFmtId="4" fontId="61" fillId="32" borderId="62" applyNumberFormat="0" applyProtection="0">
      <alignment vertical="center"/>
    </xf>
    <xf numFmtId="4" fontId="67" fillId="32" borderId="62" applyNumberFormat="0" applyProtection="0">
      <alignment vertical="center"/>
    </xf>
    <xf numFmtId="4" fontId="61" fillId="32" borderId="62" applyNumberFormat="0" applyProtection="0">
      <alignment horizontal="left" vertical="center" indent="1"/>
    </xf>
    <xf numFmtId="0" fontId="61" fillId="32" borderId="62" applyNumberFormat="0" applyProtection="0">
      <alignment horizontal="left" vertical="top" indent="1"/>
    </xf>
    <xf numFmtId="4" fontId="67" fillId="24" borderId="62" applyNumberFormat="0" applyProtection="0">
      <alignment horizontal="right" vertical="center"/>
    </xf>
    <xf numFmtId="0" fontId="61" fillId="23" borderId="62" applyNumberFormat="0" applyProtection="0">
      <alignment horizontal="left" vertical="top" indent="1"/>
    </xf>
    <xf numFmtId="4" fontId="68" fillId="0" borderId="0" applyNumberFormat="0" applyProtection="0">
      <alignment horizontal="left" vertical="center" indent="1"/>
    </xf>
    <xf numFmtId="4" fontId="69" fillId="24" borderId="62" applyNumberFormat="0" applyProtection="0">
      <alignment horizontal="right" vertical="center"/>
    </xf>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 fillId="0" borderId="0"/>
    <xf numFmtId="0" fontId="1" fillId="0" borderId="0"/>
    <xf numFmtId="0" fontId="1" fillId="0" borderId="0"/>
    <xf numFmtId="0" fontId="1" fillId="0" borderId="0"/>
    <xf numFmtId="0" fontId="55" fillId="0" borderId="0"/>
    <xf numFmtId="0" fontId="55" fillId="33" borderId="63" applyNumberFormat="0" applyFont="0" applyFill="0" applyAlignment="0" applyProtection="0"/>
    <xf numFmtId="0" fontId="55" fillId="33" borderId="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3" fontId="55" fillId="33" borderId="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168" fontId="55" fillId="33" borderId="0" applyFont="0" applyFill="0" applyBorder="0" applyAlignment="0" applyProtection="0"/>
    <xf numFmtId="0" fontId="63" fillId="0" borderId="0" applyNumberFormat="0" applyFill="0" applyBorder="0" applyAlignment="0" applyProtection="0"/>
    <xf numFmtId="2" fontId="55" fillId="33" borderId="0" applyFont="0" applyFill="0" applyBorder="0" applyAlignment="0" applyProtection="0"/>
    <xf numFmtId="0" fontId="71" fillId="33" borderId="0" applyNumberFormat="0" applyFill="0" applyBorder="0" applyAlignment="0" applyProtection="0"/>
    <xf numFmtId="0" fontId="72" fillId="33" borderId="0" applyNumberFormat="0" applyFill="0" applyBorder="0" applyAlignment="0" applyProtection="0"/>
    <xf numFmtId="0" fontId="1" fillId="0" borderId="0"/>
    <xf numFmtId="9" fontId="1" fillId="0" borderId="0" applyFont="0" applyFill="0" applyBorder="0" applyAlignment="0" applyProtection="0"/>
    <xf numFmtId="1" fontId="73" fillId="0" borderId="0">
      <alignment horizontal="left"/>
      <protection hidden="1"/>
    </xf>
    <xf numFmtId="1" fontId="74" fillId="0" borderId="0">
      <protection hidden="1"/>
    </xf>
    <xf numFmtId="0" fontId="1" fillId="0" borderId="0"/>
  </cellStyleXfs>
  <cellXfs count="421">
    <xf numFmtId="0" fontId="0" fillId="0" borderId="0" xfId="0"/>
    <xf numFmtId="0" fontId="21" fillId="0" borderId="0" xfId="0" applyFont="1" applyFill="1" applyBorder="1" applyAlignment="1">
      <alignment horizontal="right" vertical="center"/>
    </xf>
    <xf numFmtId="164" fontId="25" fillId="0" borderId="0" xfId="0" applyNumberFormat="1" applyFont="1" applyFill="1" applyBorder="1"/>
    <xf numFmtId="0" fontId="21" fillId="0" borderId="0" xfId="0" applyFont="1" applyFill="1" applyBorder="1"/>
    <xf numFmtId="0" fontId="28" fillId="0" borderId="0" xfId="0" applyFont="1" applyFill="1" applyBorder="1" applyAlignment="1">
      <alignment horizontal="right" vertical="top"/>
    </xf>
    <xf numFmtId="0" fontId="24" fillId="0" borderId="0" xfId="0" applyFont="1" applyFill="1" applyBorder="1"/>
    <xf numFmtId="164" fontId="23" fillId="0" borderId="10" xfId="0" applyNumberFormat="1" applyFont="1" applyFill="1" applyBorder="1"/>
    <xf numFmtId="164" fontId="23" fillId="0" borderId="14" xfId="0" applyNumberFormat="1" applyFont="1" applyFill="1" applyBorder="1"/>
    <xf numFmtId="164" fontId="23" fillId="0" borderId="15" xfId="0" applyNumberFormat="1" applyFont="1" applyFill="1" applyBorder="1"/>
    <xf numFmtId="0" fontId="25" fillId="0" borderId="0" xfId="0" applyFont="1" applyFill="1" applyBorder="1" applyAlignment="1">
      <alignment vertical="center"/>
    </xf>
    <xf numFmtId="164" fontId="30" fillId="0" borderId="0" xfId="0" applyNumberFormat="1" applyFont="1" applyFill="1" applyBorder="1" applyAlignment="1" applyProtection="1">
      <alignment horizontal="right" vertical="center"/>
    </xf>
    <xf numFmtId="164" fontId="30" fillId="0" borderId="12" xfId="0" applyNumberFormat="1" applyFont="1" applyFill="1" applyBorder="1" applyAlignment="1" applyProtection="1">
      <alignment horizontal="right" vertical="center"/>
    </xf>
    <xf numFmtId="164" fontId="30" fillId="0" borderId="14" xfId="0" applyNumberFormat="1" applyFont="1" applyFill="1" applyBorder="1" applyAlignment="1" applyProtection="1">
      <alignment horizontal="right" vertical="center"/>
    </xf>
    <xf numFmtId="0" fontId="23" fillId="0" borderId="0" xfId="0" applyFont="1" applyFill="1" applyBorder="1"/>
    <xf numFmtId="164" fontId="23" fillId="0" borderId="0" xfId="0" applyNumberFormat="1" applyFont="1" applyFill="1" applyBorder="1"/>
    <xf numFmtId="0" fontId="25" fillId="0" borderId="0" xfId="0" applyFont="1" applyFill="1" applyBorder="1" applyAlignment="1">
      <alignment horizontal="right"/>
    </xf>
    <xf numFmtId="164" fontId="23" fillId="0" borderId="12" xfId="0" applyNumberFormat="1" applyFont="1" applyFill="1" applyBorder="1"/>
    <xf numFmtId="0" fontId="27" fillId="0" borderId="0" xfId="0" applyFont="1" applyFill="1" applyBorder="1"/>
    <xf numFmtId="9" fontId="27" fillId="0" borderId="0" xfId="41" applyFont="1" applyFill="1" applyBorder="1"/>
    <xf numFmtId="164" fontId="23" fillId="0" borderId="9" xfId="0" applyNumberFormat="1" applyFont="1" applyFill="1" applyBorder="1"/>
    <xf numFmtId="0" fontId="36" fillId="0" borderId="0" xfId="0" applyFont="1" applyFill="1" applyBorder="1" applyAlignment="1">
      <alignment horizontal="right" vertical="center"/>
    </xf>
    <xf numFmtId="0" fontId="45" fillId="0" borderId="0" xfId="0" applyFont="1" applyFill="1" applyBorder="1"/>
    <xf numFmtId="0" fontId="23" fillId="0" borderId="0" xfId="0" applyFont="1" applyFill="1" applyBorder="1" applyAlignment="1">
      <alignment vertical="top" wrapText="1"/>
    </xf>
    <xf numFmtId="0" fontId="25" fillId="19" borderId="0" xfId="0" applyFont="1" applyFill="1" applyBorder="1" applyAlignment="1">
      <alignment horizontal="right" vertical="top" wrapText="1"/>
    </xf>
    <xf numFmtId="0" fontId="23" fillId="19" borderId="9" xfId="0" applyFont="1" applyFill="1" applyBorder="1"/>
    <xf numFmtId="0" fontId="23" fillId="0" borderId="15" xfId="0" applyFont="1" applyFill="1" applyBorder="1" applyAlignment="1">
      <alignment horizontal="left" vertical="center" indent="1"/>
    </xf>
    <xf numFmtId="0" fontId="23" fillId="19" borderId="0" xfId="0" applyFont="1" applyFill="1" applyBorder="1"/>
    <xf numFmtId="0" fontId="23" fillId="0" borderId="15" xfId="0" applyFont="1" applyFill="1" applyBorder="1" applyAlignment="1">
      <alignment horizontal="left" indent="1"/>
    </xf>
    <xf numFmtId="0" fontId="23" fillId="0" borderId="0" xfId="0" applyFont="1" applyFill="1" applyBorder="1" applyAlignment="1">
      <alignment horizontal="left" indent="1"/>
    </xf>
    <xf numFmtId="0" fontId="23" fillId="0" borderId="11" xfId="0" applyFont="1" applyFill="1" applyBorder="1" applyAlignment="1">
      <alignment horizontal="left" indent="1"/>
    </xf>
    <xf numFmtId="0" fontId="23" fillId="0" borderId="0" xfId="0" applyFont="1" applyFill="1" applyBorder="1" applyAlignment="1">
      <alignment horizontal="left" vertical="center" indent="1"/>
    </xf>
    <xf numFmtId="164" fontId="23" fillId="0" borderId="16" xfId="0" applyNumberFormat="1" applyFont="1" applyFill="1" applyBorder="1"/>
    <xf numFmtId="0" fontId="23" fillId="0" borderId="0" xfId="0" applyFont="1" applyFill="1" applyBorder="1" applyAlignment="1">
      <alignment horizontal="left" wrapText="1" indent="1"/>
    </xf>
    <xf numFmtId="164" fontId="23" fillId="0" borderId="16" xfId="0" applyNumberFormat="1" applyFont="1" applyFill="1" applyBorder="1" applyAlignment="1"/>
    <xf numFmtId="0" fontId="23" fillId="0" borderId="25" xfId="0" applyFont="1" applyFill="1" applyBorder="1" applyAlignment="1">
      <alignment horizontal="left" indent="1"/>
    </xf>
    <xf numFmtId="164" fontId="23" fillId="0" borderId="0" xfId="0" applyNumberFormat="1" applyFont="1" applyFill="1" applyBorder="1" applyAlignment="1"/>
    <xf numFmtId="0" fontId="23" fillId="0" borderId="9" xfId="0" applyFont="1" applyFill="1" applyBorder="1" applyAlignment="1">
      <alignment horizontal="left" indent="1"/>
    </xf>
    <xf numFmtId="0" fontId="23" fillId="0" borderId="14" xfId="0" applyFont="1" applyFill="1" applyBorder="1" applyAlignment="1">
      <alignment horizontal="left" indent="1"/>
    </xf>
    <xf numFmtId="0" fontId="23" fillId="0" borderId="0" xfId="0" applyNumberFormat="1" applyFont="1" applyFill="1" applyBorder="1" applyAlignment="1"/>
    <xf numFmtId="164" fontId="23" fillId="20" borderId="9" xfId="0" applyNumberFormat="1" applyFont="1" applyFill="1" applyBorder="1" applyAlignment="1">
      <alignment horizontal="right"/>
    </xf>
    <xf numFmtId="164" fontId="23" fillId="20" borderId="16" xfId="0" applyNumberFormat="1" applyFont="1" applyFill="1" applyBorder="1" applyAlignment="1">
      <alignment horizontal="right"/>
    </xf>
    <xf numFmtId="164" fontId="23" fillId="20" borderId="14" xfId="0" applyNumberFormat="1" applyFont="1" applyFill="1" applyBorder="1" applyAlignment="1">
      <alignment horizontal="right"/>
    </xf>
    <xf numFmtId="0" fontId="25" fillId="19" borderId="20" xfId="0" applyFont="1" applyFill="1" applyBorder="1" applyAlignment="1">
      <alignment horizontal="center" vertical="center"/>
    </xf>
    <xf numFmtId="164" fontId="23" fillId="0" borderId="14" xfId="0" applyNumberFormat="1" applyFont="1" applyFill="1" applyBorder="1" applyAlignment="1"/>
    <xf numFmtId="164" fontId="23" fillId="0" borderId="26" xfId="0" applyNumberFormat="1" applyFont="1" applyFill="1" applyBorder="1"/>
    <xf numFmtId="0" fontId="25" fillId="0" borderId="0" xfId="0" applyFont="1" applyFill="1" applyBorder="1"/>
    <xf numFmtId="0" fontId="23" fillId="0" borderId="16" xfId="0" applyFont="1" applyFill="1" applyBorder="1" applyAlignment="1">
      <alignment horizontal="left" wrapText="1" indent="1"/>
    </xf>
    <xf numFmtId="0" fontId="23" fillId="0" borderId="16" xfId="0" applyFont="1" applyFill="1" applyBorder="1" applyAlignment="1">
      <alignment horizontal="left" indent="1"/>
    </xf>
    <xf numFmtId="0" fontId="25" fillId="19" borderId="21" xfId="0" applyFont="1" applyFill="1" applyBorder="1" applyAlignment="1">
      <alignment horizontal="center" vertical="center"/>
    </xf>
    <xf numFmtId="164" fontId="23" fillId="20" borderId="9" xfId="0" applyNumberFormat="1" applyFont="1" applyFill="1" applyBorder="1"/>
    <xf numFmtId="164" fontId="23" fillId="20" borderId="16" xfId="0" applyNumberFormat="1" applyFont="1" applyFill="1" applyBorder="1"/>
    <xf numFmtId="164" fontId="23" fillId="0" borderId="28" xfId="0" applyNumberFormat="1" applyFont="1" applyFill="1" applyBorder="1"/>
    <xf numFmtId="164" fontId="27" fillId="0" borderId="0" xfId="0" applyNumberFormat="1" applyFont="1" applyFill="1" applyBorder="1"/>
    <xf numFmtId="0" fontId="28" fillId="0" borderId="0" xfId="0" applyFont="1" applyFill="1" applyBorder="1" applyAlignment="1"/>
    <xf numFmtId="0" fontId="23" fillId="0" borderId="25" xfId="0" applyFont="1" applyFill="1" applyBorder="1" applyAlignment="1">
      <alignment horizontal="left" vertical="center" indent="1"/>
    </xf>
    <xf numFmtId="0" fontId="23" fillId="19" borderId="0" xfId="0" applyFont="1" applyFill="1"/>
    <xf numFmtId="0" fontId="25" fillId="19" borderId="0" xfId="0" applyFont="1" applyFill="1" applyBorder="1" applyAlignment="1">
      <alignment horizontal="right"/>
    </xf>
    <xf numFmtId="0" fontId="23" fillId="0" borderId="16" xfId="0" applyFont="1" applyFill="1" applyBorder="1" applyAlignment="1">
      <alignment horizontal="left" vertical="center" indent="1"/>
    </xf>
    <xf numFmtId="0" fontId="23" fillId="0" borderId="14" xfId="0" applyFont="1" applyFill="1" applyBorder="1" applyAlignment="1">
      <alignment horizontal="left" vertical="center" indent="1"/>
    </xf>
    <xf numFmtId="0" fontId="25" fillId="19" borderId="21" xfId="0" applyFont="1" applyFill="1" applyBorder="1" applyAlignment="1">
      <alignment horizontal="center" vertical="center"/>
    </xf>
    <xf numFmtId="0" fontId="25" fillId="19" borderId="20" xfId="0" applyFont="1" applyFill="1" applyBorder="1" applyAlignment="1">
      <alignment horizontal="center"/>
    </xf>
    <xf numFmtId="0" fontId="25" fillId="19" borderId="21" xfId="0" applyFont="1" applyFill="1" applyBorder="1" applyAlignment="1">
      <alignment horizontal="center"/>
    </xf>
    <xf numFmtId="164" fontId="25" fillId="18" borderId="28" xfId="0" applyNumberFormat="1" applyFont="1" applyFill="1" applyBorder="1"/>
    <xf numFmtId="164" fontId="25" fillId="18" borderId="9" xfId="0" applyNumberFormat="1" applyFont="1" applyFill="1" applyBorder="1"/>
    <xf numFmtId="0" fontId="23" fillId="0" borderId="13" xfId="0" applyFont="1" applyFill="1" applyBorder="1" applyAlignment="1">
      <alignment horizontal="left" vertical="center" indent="1"/>
    </xf>
    <xf numFmtId="164" fontId="25" fillId="18" borderId="9" xfId="0" applyNumberFormat="1" applyFont="1" applyFill="1" applyBorder="1" applyAlignment="1">
      <alignment horizontal="right"/>
    </xf>
    <xf numFmtId="164" fontId="25" fillId="18" borderId="16" xfId="0" applyNumberFormat="1" applyFont="1" applyFill="1" applyBorder="1"/>
    <xf numFmtId="0" fontId="23" fillId="19" borderId="0" xfId="0" applyFont="1" applyFill="1" applyBorder="1" applyAlignment="1">
      <alignment horizontal="right" vertical="center"/>
    </xf>
    <xf numFmtId="0" fontId="25" fillId="19" borderId="17" xfId="0" applyFont="1" applyFill="1" applyBorder="1" applyAlignment="1">
      <alignment horizontal="center"/>
    </xf>
    <xf numFmtId="0" fontId="23" fillId="0" borderId="0" xfId="0" applyFont="1" applyFill="1" applyBorder="1" applyAlignment="1">
      <alignment horizontal="left" vertical="center"/>
    </xf>
    <xf numFmtId="0" fontId="23" fillId="0" borderId="0" xfId="0" applyFont="1" applyFill="1" applyBorder="1" applyAlignment="1">
      <alignment horizontal="right"/>
    </xf>
    <xf numFmtId="164" fontId="25" fillId="0" borderId="0" xfId="0" applyNumberFormat="1" applyFont="1" applyFill="1" applyBorder="1" applyAlignment="1">
      <alignment horizontal="center"/>
    </xf>
    <xf numFmtId="167" fontId="23" fillId="0" borderId="0" xfId="41" applyNumberFormat="1" applyFont="1" applyFill="1" applyBorder="1"/>
    <xf numFmtId="167" fontId="23" fillId="0" borderId="16" xfId="0" applyNumberFormat="1" applyFont="1" applyFill="1" applyBorder="1" applyAlignment="1">
      <alignment vertical="center"/>
    </xf>
    <xf numFmtId="167" fontId="23" fillId="0" borderId="14" xfId="0" applyNumberFormat="1" applyFont="1" applyFill="1" applyBorder="1" applyAlignment="1">
      <alignment vertical="center"/>
    </xf>
    <xf numFmtId="167" fontId="23" fillId="0" borderId="0" xfId="0" applyNumberFormat="1" applyFont="1" applyFill="1" applyBorder="1"/>
    <xf numFmtId="0" fontId="25" fillId="18" borderId="16" xfId="0" applyFont="1" applyFill="1" applyBorder="1" applyAlignment="1">
      <alignment horizontal="left"/>
    </xf>
    <xf numFmtId="167" fontId="23" fillId="18" borderId="16" xfId="41" applyNumberFormat="1" applyFont="1" applyFill="1" applyBorder="1" applyAlignment="1"/>
    <xf numFmtId="167" fontId="23" fillId="18" borderId="16" xfId="0" applyNumberFormat="1" applyFont="1" applyFill="1" applyBorder="1" applyAlignment="1">
      <alignment vertical="center"/>
    </xf>
    <xf numFmtId="0" fontId="23" fillId="19" borderId="18" xfId="0" applyFont="1" applyFill="1" applyBorder="1"/>
    <xf numFmtId="0" fontId="25" fillId="19" borderId="21" xfId="0" applyFont="1" applyFill="1" applyBorder="1" applyAlignment="1">
      <alignment horizontal="center"/>
    </xf>
    <xf numFmtId="0" fontId="25" fillId="19" borderId="0" xfId="0" applyFont="1" applyFill="1" applyBorder="1" applyAlignment="1">
      <alignment horizontal="right"/>
    </xf>
    <xf numFmtId="0" fontId="27" fillId="0" borderId="0" xfId="41" applyNumberFormat="1" applyFont="1" applyFill="1" applyBorder="1"/>
    <xf numFmtId="0" fontId="26" fillId="0" borderId="0" xfId="0" applyFont="1" applyFill="1" applyBorder="1" applyAlignment="1">
      <alignment horizontal="right"/>
    </xf>
    <xf numFmtId="0" fontId="27" fillId="0" borderId="0" xfId="0" applyFont="1" applyFill="1" applyBorder="1" applyAlignment="1">
      <alignment horizontal="right"/>
    </xf>
    <xf numFmtId="0" fontId="26" fillId="0" borderId="0" xfId="0" applyFont="1" applyFill="1" applyBorder="1" applyAlignment="1">
      <alignment horizontal="center"/>
    </xf>
    <xf numFmtId="164" fontId="26" fillId="0" borderId="0" xfId="0" applyNumberFormat="1" applyFont="1" applyFill="1" applyBorder="1" applyAlignment="1">
      <alignment horizontal="center"/>
    </xf>
    <xf numFmtId="164" fontId="26" fillId="0" borderId="0" xfId="0" applyNumberFormat="1" applyFont="1" applyFill="1" applyBorder="1"/>
    <xf numFmtId="164" fontId="23" fillId="0" borderId="27" xfId="0" applyNumberFormat="1" applyFont="1" applyFill="1" applyBorder="1" applyAlignment="1">
      <alignment vertical="center"/>
    </xf>
    <xf numFmtId="164" fontId="23" fillId="0" borderId="29" xfId="0" applyNumberFormat="1" applyFont="1" applyFill="1" applyBorder="1" applyAlignment="1">
      <alignment vertical="center"/>
    </xf>
    <xf numFmtId="0" fontId="25" fillId="0" borderId="0" xfId="0" applyFont="1" applyFill="1" applyBorder="1" applyAlignment="1">
      <alignment horizontal="center"/>
    </xf>
    <xf numFmtId="0" fontId="23" fillId="0" borderId="0" xfId="0" applyFont="1" applyFill="1" applyBorder="1" applyAlignment="1">
      <alignment vertical="center" wrapText="1"/>
    </xf>
    <xf numFmtId="0" fontId="27" fillId="0" borderId="0" xfId="41" applyNumberFormat="1" applyFont="1" applyFill="1" applyBorder="1" applyAlignment="1"/>
    <xf numFmtId="0" fontId="23" fillId="0" borderId="0" xfId="0" applyNumberFormat="1" applyFont="1" applyFill="1" applyBorder="1" applyAlignment="1">
      <alignment wrapText="1"/>
    </xf>
    <xf numFmtId="0" fontId="25" fillId="19" borderId="9" xfId="0" applyFont="1" applyFill="1" applyBorder="1" applyAlignment="1">
      <alignment horizontal="center"/>
    </xf>
    <xf numFmtId="0" fontId="25" fillId="19" borderId="22" xfId="0" applyFont="1" applyFill="1" applyBorder="1" applyAlignment="1">
      <alignment horizontal="center"/>
    </xf>
    <xf numFmtId="0" fontId="2" fillId="0" borderId="0" xfId="0" applyFont="1" applyFill="1"/>
    <xf numFmtId="0" fontId="21" fillId="0" borderId="0" xfId="0" applyFont="1" applyFill="1" applyBorder="1" applyAlignment="1"/>
    <xf numFmtId="0" fontId="39" fillId="0" borderId="0" xfId="0" applyFont="1" applyFill="1" applyBorder="1" applyAlignment="1">
      <alignment horizontal="center" vertical="center"/>
    </xf>
    <xf numFmtId="49" fontId="43" fillId="0" borderId="0" xfId="0" applyNumberFormat="1" applyFont="1" applyFill="1" applyBorder="1" applyAlignment="1">
      <alignment vertical="center"/>
    </xf>
    <xf numFmtId="0" fontId="35" fillId="0" borderId="0" xfId="0" applyFont="1" applyFill="1" applyBorder="1"/>
    <xf numFmtId="0" fontId="38" fillId="0" borderId="0" xfId="0" applyFont="1" applyFill="1" applyBorder="1" applyAlignment="1"/>
    <xf numFmtId="0" fontId="21" fillId="0" borderId="0" xfId="0" applyFont="1" applyFill="1" applyBorder="1" applyAlignment="1">
      <alignment horizontal="left" vertical="center"/>
    </xf>
    <xf numFmtId="0" fontId="38" fillId="0" borderId="0" xfId="0" applyFont="1" applyFill="1" applyBorder="1" applyAlignment="1">
      <alignment horizontal="center"/>
    </xf>
    <xf numFmtId="0" fontId="21" fillId="0" borderId="0" xfId="0" applyFont="1" applyFill="1" applyBorder="1" applyAlignment="1">
      <alignment horizontal="left" vertical="center" indent="1"/>
    </xf>
    <xf numFmtId="0" fontId="36" fillId="0" borderId="0" xfId="0" applyFont="1" applyFill="1" applyBorder="1"/>
    <xf numFmtId="0" fontId="36" fillId="0" borderId="0" xfId="0" applyFont="1" applyFill="1" applyBorder="1" applyAlignment="1">
      <alignment horizontal="left" vertical="center" indent="1"/>
    </xf>
    <xf numFmtId="49" fontId="44" fillId="0" borderId="0" xfId="0" applyNumberFormat="1" applyFont="1" applyFill="1" applyAlignment="1">
      <alignment vertical="center"/>
    </xf>
    <xf numFmtId="0" fontId="0" fillId="0" borderId="0" xfId="0" applyFill="1"/>
    <xf numFmtId="0" fontId="25" fillId="19" borderId="20" xfId="0" applyFont="1" applyFill="1" applyBorder="1" applyAlignment="1">
      <alignment horizontal="center" vertical="center"/>
    </xf>
    <xf numFmtId="0" fontId="23" fillId="0" borderId="0" xfId="0" applyFont="1" applyFill="1" applyBorder="1" applyAlignment="1"/>
    <xf numFmtId="49" fontId="46" fillId="0" borderId="0" xfId="0" applyNumberFormat="1" applyFont="1" applyFill="1" applyBorder="1" applyAlignment="1">
      <alignment horizontal="right"/>
    </xf>
    <xf numFmtId="0" fontId="20" fillId="0" borderId="0" xfId="0" applyFont="1" applyFill="1"/>
    <xf numFmtId="164" fontId="23" fillId="0" borderId="12" xfId="0" applyNumberFormat="1" applyFont="1" applyFill="1" applyBorder="1" applyAlignment="1">
      <alignment horizontal="right"/>
    </xf>
    <xf numFmtId="164" fontId="23" fillId="0" borderId="14" xfId="0" applyNumberFormat="1" applyFont="1" applyFill="1" applyBorder="1" applyAlignment="1">
      <alignment horizontal="right"/>
    </xf>
    <xf numFmtId="0" fontId="37" fillId="0" borderId="0" xfId="0" applyFont="1" applyFill="1" applyBorder="1"/>
    <xf numFmtId="164" fontId="37" fillId="0" borderId="0" xfId="0" applyNumberFormat="1" applyFont="1" applyFill="1" applyBorder="1"/>
    <xf numFmtId="165" fontId="23" fillId="0" borderId="0" xfId="0" applyNumberFormat="1" applyFont="1" applyFill="1" applyBorder="1" applyAlignment="1">
      <alignment horizontal="right"/>
    </xf>
    <xf numFmtId="0" fontId="21" fillId="0" borderId="0" xfId="0" applyNumberFormat="1" applyFont="1" applyFill="1" applyBorder="1"/>
    <xf numFmtId="0" fontId="28" fillId="0" borderId="0" xfId="0" applyFont="1" applyFill="1" applyBorder="1" applyAlignment="1">
      <alignment vertical="top"/>
    </xf>
    <xf numFmtId="164" fontId="23" fillId="0" borderId="9" xfId="0" applyNumberFormat="1" applyFont="1" applyFill="1" applyBorder="1" applyAlignment="1">
      <alignment horizontal="right"/>
    </xf>
    <xf numFmtId="0" fontId="49" fillId="0" borderId="0" xfId="0" applyFont="1" applyFill="1" applyBorder="1"/>
    <xf numFmtId="0" fontId="53" fillId="0" borderId="0" xfId="0" applyFont="1" applyFill="1" applyBorder="1"/>
    <xf numFmtId="0" fontId="23" fillId="0" borderId="0" xfId="0" applyFont="1" applyFill="1"/>
    <xf numFmtId="0" fontId="24" fillId="0" borderId="0" xfId="0" applyFont="1" applyFill="1"/>
    <xf numFmtId="0" fontId="51" fillId="0" borderId="0" xfId="0" applyFont="1" applyFill="1"/>
    <xf numFmtId="0" fontId="19" fillId="0" borderId="0" xfId="0" applyFont="1" applyFill="1"/>
    <xf numFmtId="164" fontId="23" fillId="0" borderId="0" xfId="0" applyNumberFormat="1" applyFont="1" applyFill="1"/>
    <xf numFmtId="0" fontId="20" fillId="0" borderId="0" xfId="0" applyFont="1" applyFill="1" applyAlignment="1"/>
    <xf numFmtId="49" fontId="46" fillId="0" borderId="0" xfId="0" applyNumberFormat="1" applyFont="1" applyFill="1" applyAlignment="1">
      <alignment horizontal="left" vertical="center"/>
    </xf>
    <xf numFmtId="0" fontId="23" fillId="0" borderId="0" xfId="0" applyFont="1" applyFill="1" applyAlignment="1">
      <alignment horizontal="right"/>
    </xf>
    <xf numFmtId="0" fontId="32" fillId="0" borderId="0" xfId="0" applyFont="1" applyFill="1" applyAlignment="1">
      <alignment horizontal="center" vertical="center"/>
    </xf>
    <xf numFmtId="0" fontId="32" fillId="0" borderId="0" xfId="0" applyFont="1" applyFill="1" applyAlignment="1">
      <alignment horizontal="right" vertical="center"/>
    </xf>
    <xf numFmtId="49" fontId="33" fillId="0" borderId="0" xfId="0" applyNumberFormat="1" applyFont="1" applyFill="1" applyAlignment="1">
      <alignment vertical="center"/>
    </xf>
    <xf numFmtId="0" fontId="34" fillId="0" borderId="0" xfId="0" applyFont="1" applyFill="1"/>
    <xf numFmtId="0" fontId="25" fillId="0" borderId="0" xfId="0" applyFont="1" applyFill="1" applyAlignment="1"/>
    <xf numFmtId="0" fontId="45" fillId="0" borderId="0" xfId="0" applyFont="1" applyFill="1" applyAlignment="1">
      <alignment horizontal="left" vertical="center"/>
    </xf>
    <xf numFmtId="0" fontId="46" fillId="0" borderId="0" xfId="0" applyFont="1" applyFill="1" applyAlignment="1">
      <alignment horizontal="left" vertical="center"/>
    </xf>
    <xf numFmtId="0" fontId="21" fillId="0" borderId="0" xfId="0" applyFont="1" applyFill="1"/>
    <xf numFmtId="0" fontId="21" fillId="0" borderId="0" xfId="0" applyFont="1" applyFill="1" applyAlignment="1">
      <alignment horizontal="right"/>
    </xf>
    <xf numFmtId="0" fontId="38" fillId="0" borderId="0" xfId="0" applyFont="1" applyFill="1" applyAlignment="1"/>
    <xf numFmtId="49" fontId="38" fillId="0" borderId="9" xfId="0" applyNumberFormat="1" applyFont="1" applyFill="1" applyBorder="1" applyAlignment="1">
      <alignment horizontal="left" vertical="center"/>
    </xf>
    <xf numFmtId="0" fontId="21" fillId="0" borderId="9" xfId="0" applyFont="1" applyFill="1" applyBorder="1" applyAlignment="1">
      <alignment horizontal="left" vertical="center"/>
    </xf>
    <xf numFmtId="0" fontId="21" fillId="0" borderId="9" xfId="0" applyFont="1" applyFill="1" applyBorder="1"/>
    <xf numFmtId="0" fontId="21" fillId="0" borderId="9" xfId="0" applyFont="1" applyFill="1" applyBorder="1" applyAlignment="1">
      <alignment horizontal="right"/>
    </xf>
    <xf numFmtId="0" fontId="21" fillId="0" borderId="9" xfId="0" applyFont="1" applyFill="1" applyBorder="1" applyAlignment="1">
      <alignment horizontal="left" vertical="center" indent="1"/>
    </xf>
    <xf numFmtId="0" fontId="38" fillId="0" borderId="9" xfId="0" applyFont="1" applyFill="1" applyBorder="1" applyAlignment="1"/>
    <xf numFmtId="0" fontId="21" fillId="0" borderId="9" xfId="0" applyFont="1" applyFill="1" applyBorder="1" applyAlignment="1">
      <alignment horizontal="right" vertical="center" indent="1"/>
    </xf>
    <xf numFmtId="0" fontId="21" fillId="0" borderId="16" xfId="0" applyFont="1" applyFill="1" applyBorder="1" applyAlignment="1">
      <alignment horizontal="left" vertical="center"/>
    </xf>
    <xf numFmtId="0" fontId="21" fillId="0" borderId="16" xfId="0" applyFont="1" applyFill="1" applyBorder="1"/>
    <xf numFmtId="0" fontId="21" fillId="0" borderId="16" xfId="0" applyFont="1" applyFill="1" applyBorder="1" applyAlignment="1">
      <alignment horizontal="left" vertical="center" indent="1"/>
    </xf>
    <xf numFmtId="0" fontId="52" fillId="0" borderId="16" xfId="0" applyFont="1" applyFill="1" applyBorder="1"/>
    <xf numFmtId="0" fontId="45" fillId="0" borderId="0" xfId="0" applyFont="1" applyFill="1" applyAlignment="1">
      <alignment horizontal="left" vertical="top"/>
    </xf>
    <xf numFmtId="0" fontId="50" fillId="0" borderId="0" xfId="0" applyFont="1" applyFill="1"/>
    <xf numFmtId="0" fontId="25" fillId="0" borderId="0" xfId="0" applyFont="1" applyFill="1"/>
    <xf numFmtId="0" fontId="29" fillId="0" borderId="0" xfId="0" applyFont="1" applyFill="1"/>
    <xf numFmtId="0" fontId="48" fillId="0" borderId="0" xfId="0" applyFont="1" applyFill="1"/>
    <xf numFmtId="0" fontId="47" fillId="0" borderId="0" xfId="0" applyFont="1" applyFill="1" applyAlignment="1"/>
    <xf numFmtId="0" fontId="48" fillId="0" borderId="0" xfId="0" applyFont="1" applyFill="1" applyBorder="1"/>
    <xf numFmtId="0" fontId="29" fillId="0" borderId="0" xfId="0" applyFont="1" applyFill="1" applyAlignment="1">
      <alignment vertical="top"/>
    </xf>
    <xf numFmtId="0" fontId="23" fillId="0" borderId="0" xfId="0" applyFont="1" applyFill="1" applyAlignment="1">
      <alignment vertical="top"/>
    </xf>
    <xf numFmtId="0" fontId="48" fillId="0" borderId="0" xfId="0" applyFont="1" applyFill="1" applyAlignment="1">
      <alignment vertical="top"/>
    </xf>
    <xf numFmtId="0" fontId="23" fillId="0" borderId="0" xfId="0" applyFont="1" applyFill="1" applyAlignment="1"/>
    <xf numFmtId="0" fontId="48" fillId="0" borderId="0" xfId="0" applyFont="1" applyFill="1" applyAlignment="1"/>
    <xf numFmtId="0" fontId="45" fillId="0" borderId="0" xfId="0" applyFont="1" applyFill="1"/>
    <xf numFmtId="0" fontId="46" fillId="0" borderId="0" xfId="0" applyFont="1" applyFill="1" applyAlignment="1">
      <alignment horizontal="right"/>
    </xf>
    <xf numFmtId="164" fontId="23" fillId="0" borderId="27" xfId="0" applyNumberFormat="1" applyFont="1" applyFill="1" applyBorder="1"/>
    <xf numFmtId="167" fontId="23" fillId="0" borderId="16" xfId="41" applyNumberFormat="1" applyFont="1" applyFill="1" applyBorder="1" applyAlignment="1"/>
    <xf numFmtId="164" fontId="27" fillId="0" borderId="0" xfId="0" applyNumberFormat="1" applyFont="1" applyFill="1"/>
    <xf numFmtId="167" fontId="23" fillId="0" borderId="16" xfId="41" applyNumberFormat="1" applyFont="1" applyFill="1" applyBorder="1"/>
    <xf numFmtId="167" fontId="23" fillId="0" borderId="14" xfId="41" applyNumberFormat="1" applyFont="1" applyFill="1" applyBorder="1" applyAlignment="1"/>
    <xf numFmtId="167" fontId="23" fillId="0" borderId="14" xfId="41" applyNumberFormat="1" applyFont="1" applyFill="1" applyBorder="1"/>
    <xf numFmtId="167" fontId="23" fillId="0" borderId="15" xfId="41" applyNumberFormat="1" applyFont="1" applyFill="1" applyBorder="1"/>
    <xf numFmtId="166" fontId="23" fillId="0" borderId="0" xfId="0" applyNumberFormat="1" applyFont="1" applyFill="1" applyBorder="1"/>
    <xf numFmtId="0" fontId="28" fillId="0" borderId="0" xfId="0" applyFont="1" applyFill="1" applyAlignment="1">
      <alignment horizontal="right"/>
    </xf>
    <xf numFmtId="0" fontId="31" fillId="0" borderId="0" xfId="0" applyFont="1" applyFill="1" applyAlignment="1">
      <alignment horizontal="right"/>
    </xf>
    <xf numFmtId="166" fontId="27" fillId="0" borderId="0" xfId="0" applyNumberFormat="1" applyFont="1" applyFill="1" applyBorder="1"/>
    <xf numFmtId="167" fontId="27" fillId="0" borderId="0" xfId="41" applyNumberFormat="1" applyFont="1" applyFill="1" applyBorder="1"/>
    <xf numFmtId="0" fontId="27" fillId="0" borderId="0" xfId="0" applyFont="1" applyFill="1"/>
    <xf numFmtId="167" fontId="27" fillId="0" borderId="0" xfId="41" applyNumberFormat="1" applyFont="1" applyFill="1"/>
    <xf numFmtId="167" fontId="27" fillId="0" borderId="0" xfId="0" applyNumberFormat="1" applyFont="1" applyFill="1"/>
    <xf numFmtId="0" fontId="23" fillId="0" borderId="0" xfId="0" applyNumberFormat="1" applyFont="1" applyFill="1" applyAlignment="1"/>
    <xf numFmtId="0" fontId="27" fillId="0" borderId="0" xfId="41" applyNumberFormat="1" applyFont="1" applyFill="1" applyAlignment="1"/>
    <xf numFmtId="0" fontId="27" fillId="0" borderId="0" xfId="0" applyNumberFormat="1" applyFont="1" applyFill="1" applyAlignment="1"/>
    <xf numFmtId="0" fontId="27" fillId="0" borderId="0" xfId="0" applyNumberFormat="1" applyFont="1" applyFill="1" applyBorder="1" applyAlignment="1"/>
    <xf numFmtId="0" fontId="25" fillId="19" borderId="20" xfId="0" applyFont="1" applyFill="1" applyBorder="1" applyAlignment="1">
      <alignment horizontal="center" vertical="center"/>
    </xf>
    <xf numFmtId="0" fontId="23" fillId="0" borderId="0" xfId="0" applyFont="1" applyFill="1" applyBorder="1" applyAlignment="1"/>
    <xf numFmtId="0" fontId="27" fillId="0" borderId="0" xfId="0" applyNumberFormat="1" applyFont="1" applyFill="1" applyBorder="1"/>
    <xf numFmtId="0" fontId="25" fillId="19" borderId="20" xfId="0" applyFont="1" applyFill="1" applyBorder="1" applyAlignment="1">
      <alignment horizontal="center" vertical="center"/>
    </xf>
    <xf numFmtId="0" fontId="54" fillId="0" borderId="0" xfId="0" applyFont="1" applyFill="1"/>
    <xf numFmtId="164" fontId="54" fillId="0" borderId="0" xfId="0" applyNumberFormat="1" applyFont="1" applyFill="1"/>
    <xf numFmtId="0" fontId="25" fillId="19" borderId="9" xfId="0" applyFont="1" applyFill="1" applyBorder="1" applyAlignment="1">
      <alignment horizontal="center" vertical="center"/>
    </xf>
    <xf numFmtId="9" fontId="27" fillId="0" borderId="0" xfId="41" applyFont="1" applyFill="1"/>
    <xf numFmtId="0" fontId="25" fillId="19" borderId="9" xfId="42" applyFont="1" applyFill="1" applyBorder="1" applyAlignment="1">
      <alignment horizontal="right"/>
    </xf>
    <xf numFmtId="0" fontId="25" fillId="18" borderId="16" xfId="0" applyFont="1" applyFill="1" applyBorder="1" applyAlignment="1">
      <alignment vertical="center" wrapText="1"/>
    </xf>
    <xf numFmtId="0" fontId="26" fillId="0" borderId="0" xfId="42" applyFont="1" applyFill="1" applyBorder="1" applyAlignment="1">
      <alignment horizontal="right"/>
    </xf>
    <xf numFmtId="164" fontId="23" fillId="0" borderId="10" xfId="0" applyNumberFormat="1" applyFont="1" applyFill="1" applyBorder="1" applyAlignment="1">
      <alignment horizontal="right"/>
    </xf>
    <xf numFmtId="164" fontId="23" fillId="0" borderId="31" xfId="0" applyNumberFormat="1" applyFont="1" applyFill="1" applyBorder="1" applyAlignment="1">
      <alignment horizontal="right"/>
    </xf>
    <xf numFmtId="164" fontId="25" fillId="18" borderId="33" xfId="0" applyNumberFormat="1" applyFont="1" applyFill="1" applyBorder="1"/>
    <xf numFmtId="164" fontId="25" fillId="18" borderId="37" xfId="0" applyNumberFormat="1" applyFont="1" applyFill="1" applyBorder="1" applyAlignment="1">
      <alignment horizontal="right"/>
    </xf>
    <xf numFmtId="164" fontId="25" fillId="18" borderId="38" xfId="0" applyNumberFormat="1" applyFont="1" applyFill="1" applyBorder="1" applyAlignment="1">
      <alignment horizontal="right"/>
    </xf>
    <xf numFmtId="164" fontId="23" fillId="0" borderId="37" xfId="0" applyNumberFormat="1" applyFont="1" applyFill="1" applyBorder="1"/>
    <xf numFmtId="164" fontId="23" fillId="0" borderId="38" xfId="0" applyNumberFormat="1" applyFont="1" applyFill="1" applyBorder="1" applyAlignment="1">
      <alignment horizontal="right"/>
    </xf>
    <xf numFmtId="164" fontId="23" fillId="0" borderId="39" xfId="0" applyNumberFormat="1" applyFont="1" applyFill="1" applyBorder="1"/>
    <xf numFmtId="164" fontId="23" fillId="0" borderId="40" xfId="0" applyNumberFormat="1" applyFont="1" applyFill="1" applyBorder="1" applyAlignment="1">
      <alignment horizontal="right"/>
    </xf>
    <xf numFmtId="164" fontId="23" fillId="0" borderId="37" xfId="0" applyNumberFormat="1" applyFont="1" applyFill="1" applyBorder="1" applyAlignment="1">
      <alignment horizontal="right"/>
    </xf>
    <xf numFmtId="164" fontId="23" fillId="0" borderId="39" xfId="0" applyNumberFormat="1" applyFont="1" applyFill="1" applyBorder="1" applyAlignment="1">
      <alignment horizontal="right"/>
    </xf>
    <xf numFmtId="164" fontId="23" fillId="0" borderId="41" xfId="0" applyNumberFormat="1" applyFont="1" applyFill="1" applyBorder="1" applyAlignment="1">
      <alignment horizontal="right"/>
    </xf>
    <xf numFmtId="164" fontId="23" fillId="0" borderId="42" xfId="0" applyNumberFormat="1" applyFont="1" applyFill="1" applyBorder="1" applyAlignment="1">
      <alignment horizontal="right"/>
    </xf>
    <xf numFmtId="164" fontId="25" fillId="18" borderId="37" xfId="0" applyNumberFormat="1" applyFont="1" applyFill="1" applyBorder="1"/>
    <xf numFmtId="164" fontId="25" fillId="18" borderId="38" xfId="0" applyNumberFormat="1" applyFont="1" applyFill="1" applyBorder="1"/>
    <xf numFmtId="164" fontId="23" fillId="0" borderId="43" xfId="0" applyNumberFormat="1" applyFont="1" applyFill="1" applyBorder="1" applyAlignment="1"/>
    <xf numFmtId="164" fontId="23" fillId="0" borderId="44" xfId="0" applyNumberFormat="1" applyFont="1" applyFill="1" applyBorder="1" applyAlignment="1"/>
    <xf numFmtId="164" fontId="23" fillId="0" borderId="40" xfId="0" applyNumberFormat="1" applyFont="1" applyFill="1" applyBorder="1"/>
    <xf numFmtId="164" fontId="23" fillId="0" borderId="45" xfId="0" applyNumberFormat="1" applyFont="1" applyFill="1" applyBorder="1"/>
    <xf numFmtId="164" fontId="23" fillId="0" borderId="46" xfId="0" applyNumberFormat="1" applyFont="1" applyFill="1" applyBorder="1"/>
    <xf numFmtId="164" fontId="23" fillId="0" borderId="47" xfId="0" applyNumberFormat="1" applyFont="1" applyFill="1" applyBorder="1" applyAlignment="1">
      <alignment horizontal="right"/>
    </xf>
    <xf numFmtId="164" fontId="23" fillId="0" borderId="48" xfId="0" applyNumberFormat="1" applyFont="1" applyFill="1" applyBorder="1" applyAlignment="1">
      <alignment horizontal="right"/>
    </xf>
    <xf numFmtId="164" fontId="23" fillId="0" borderId="43" xfId="0" applyNumberFormat="1" applyFont="1" applyFill="1" applyBorder="1"/>
    <xf numFmtId="164" fontId="23" fillId="0" borderId="41" xfId="0" applyNumberFormat="1" applyFont="1" applyFill="1" applyBorder="1"/>
    <xf numFmtId="164" fontId="25" fillId="18" borderId="49" xfId="0" applyNumberFormat="1" applyFont="1" applyFill="1" applyBorder="1"/>
    <xf numFmtId="164" fontId="23" fillId="0" borderId="35" xfId="0" applyNumberFormat="1" applyFont="1" applyFill="1" applyBorder="1" applyAlignment="1">
      <alignment vertical="center"/>
    </xf>
    <xf numFmtId="164" fontId="23" fillId="0" borderId="41" xfId="0" applyNumberFormat="1" applyFont="1" applyFill="1" applyBorder="1" applyAlignment="1">
      <alignment vertical="center"/>
    </xf>
    <xf numFmtId="0" fontId="23" fillId="0" borderId="31" xfId="0" applyFont="1" applyFill="1" applyBorder="1" applyAlignment="1">
      <alignment horizontal="left" vertical="center" indent="1"/>
    </xf>
    <xf numFmtId="164" fontId="23" fillId="0" borderId="47" xfId="0" applyNumberFormat="1" applyFont="1" applyFill="1" applyBorder="1" applyAlignment="1">
      <alignment vertical="center"/>
    </xf>
    <xf numFmtId="164" fontId="23" fillId="0" borderId="31" xfId="0" applyNumberFormat="1" applyFont="1" applyFill="1" applyBorder="1" applyAlignment="1"/>
    <xf numFmtId="167" fontId="27" fillId="0" borderId="0" xfId="0" applyNumberFormat="1" applyFont="1" applyFill="1" applyBorder="1"/>
    <xf numFmtId="0" fontId="25" fillId="19" borderId="9" xfId="0" applyFont="1" applyFill="1" applyBorder="1" applyAlignment="1">
      <alignment horizontal="center" vertical="center"/>
    </xf>
    <xf numFmtId="0" fontId="56" fillId="0" borderId="0" xfId="0" applyFont="1" applyFill="1"/>
    <xf numFmtId="9" fontId="20" fillId="0" borderId="0" xfId="41" applyFont="1" applyFill="1"/>
    <xf numFmtId="0" fontId="29" fillId="0" borderId="0" xfId="0" applyFont="1" applyFill="1" applyAlignment="1">
      <alignment vertical="top" wrapText="1"/>
    </xf>
    <xf numFmtId="0" fontId="29" fillId="0" borderId="0" xfId="0" applyFont="1" applyAlignment="1">
      <alignment vertical="top" wrapText="1"/>
    </xf>
    <xf numFmtId="0" fontId="27" fillId="0" borderId="0" xfId="0" applyFont="1" applyFill="1" applyBorder="1" applyAlignment="1">
      <alignment horizontal="left" indent="1"/>
    </xf>
    <xf numFmtId="164" fontId="25" fillId="0" borderId="0" xfId="0" applyNumberFormat="1" applyFont="1" applyFill="1"/>
    <xf numFmtId="167" fontId="20" fillId="0" borderId="0" xfId="41" applyNumberFormat="1" applyFont="1" applyFill="1"/>
    <xf numFmtId="164" fontId="23" fillId="0" borderId="42" xfId="0" applyNumberFormat="1" applyFont="1" applyFill="1" applyBorder="1"/>
    <xf numFmtId="164" fontId="23" fillId="0" borderId="12" xfId="0" applyNumberFormat="1" applyFont="1" applyFill="1" applyBorder="1" applyAlignment="1"/>
    <xf numFmtId="164" fontId="23" fillId="0" borderId="39" xfId="0" applyNumberFormat="1" applyFont="1" applyFill="1" applyBorder="1" applyAlignment="1"/>
    <xf numFmtId="164" fontId="23" fillId="0" borderId="44" xfId="0" applyNumberFormat="1" applyFont="1" applyFill="1" applyBorder="1"/>
    <xf numFmtId="164" fontId="23" fillId="0" borderId="40" xfId="0" applyNumberFormat="1" applyFont="1" applyFill="1" applyBorder="1" applyAlignment="1"/>
    <xf numFmtId="0" fontId="28" fillId="0" borderId="0" xfId="0" applyFont="1" applyFill="1" applyBorder="1"/>
    <xf numFmtId="0" fontId="25" fillId="19" borderId="0" xfId="0" applyFont="1" applyFill="1" applyBorder="1" applyAlignment="1">
      <alignment vertical="center" wrapText="1"/>
    </xf>
    <xf numFmtId="164" fontId="23" fillId="0" borderId="11" xfId="0" applyNumberFormat="1" applyFont="1" applyFill="1" applyBorder="1" applyAlignment="1">
      <alignment horizontal="right"/>
    </xf>
    <xf numFmtId="164" fontId="23" fillId="0" borderId="11" xfId="0" applyNumberFormat="1" applyFont="1" applyFill="1" applyBorder="1" applyAlignment="1"/>
    <xf numFmtId="164" fontId="23" fillId="0" borderId="10" xfId="0" applyNumberFormat="1" applyFont="1" applyFill="1" applyBorder="1" applyAlignment="1"/>
    <xf numFmtId="164" fontId="23" fillId="0" borderId="11" xfId="0" applyNumberFormat="1" applyFont="1" applyFill="1" applyBorder="1"/>
    <xf numFmtId="9" fontId="20" fillId="0" borderId="0" xfId="41" applyFont="1" applyFill="1" applyAlignment="1"/>
    <xf numFmtId="9" fontId="23" fillId="0" borderId="0" xfId="41" applyFont="1" applyFill="1" applyBorder="1"/>
    <xf numFmtId="0" fontId="20" fillId="0" borderId="0" xfId="0" applyFont="1" applyFill="1" applyAlignment="1">
      <alignment horizontal="center"/>
    </xf>
    <xf numFmtId="0" fontId="25" fillId="0" borderId="0" xfId="0" applyFont="1" applyFill="1" applyBorder="1" applyAlignment="1">
      <alignment horizontal="right"/>
    </xf>
    <xf numFmtId="0" fontId="25" fillId="19" borderId="19" xfId="0" applyFont="1" applyFill="1" applyBorder="1" applyAlignment="1">
      <alignment horizontal="center"/>
    </xf>
    <xf numFmtId="0" fontId="25" fillId="0" borderId="0" xfId="0" applyFont="1" applyFill="1" applyBorder="1" applyAlignment="1">
      <alignment horizontal="right"/>
    </xf>
    <xf numFmtId="0" fontId="25" fillId="19" borderId="19" xfId="0" applyFont="1" applyFill="1" applyBorder="1" applyAlignment="1">
      <alignment horizontal="center"/>
    </xf>
    <xf numFmtId="0" fontId="25" fillId="18" borderId="53" xfId="0" applyFont="1" applyFill="1" applyBorder="1" applyAlignment="1">
      <alignment vertical="center" wrapText="1"/>
    </xf>
    <xf numFmtId="0" fontId="25" fillId="18" borderId="38" xfId="0" applyFont="1" applyFill="1" applyBorder="1" applyAlignment="1">
      <alignment vertical="center" wrapText="1"/>
    </xf>
    <xf numFmtId="164" fontId="25" fillId="20" borderId="33" xfId="0" applyNumberFormat="1" applyFont="1" applyFill="1" applyBorder="1"/>
    <xf numFmtId="164" fontId="25" fillId="20" borderId="9" xfId="0" applyNumberFormat="1" applyFont="1" applyFill="1" applyBorder="1"/>
    <xf numFmtId="164" fontId="23" fillId="20" borderId="16" xfId="0" applyNumberFormat="1" applyFont="1" applyFill="1" applyBorder="1" applyAlignment="1"/>
    <xf numFmtId="164" fontId="23" fillId="20" borderId="31" xfId="0" applyNumberFormat="1" applyFont="1" applyFill="1" applyBorder="1" applyAlignment="1"/>
    <xf numFmtId="164" fontId="23" fillId="20" borderId="14" xfId="0" applyNumberFormat="1" applyFont="1" applyFill="1" applyBorder="1" applyAlignment="1"/>
    <xf numFmtId="0" fontId="25" fillId="18" borderId="38" xfId="0" applyFont="1" applyFill="1" applyBorder="1" applyAlignment="1">
      <alignment vertical="center"/>
    </xf>
    <xf numFmtId="164" fontId="25" fillId="20" borderId="31" xfId="0" applyNumberFormat="1" applyFont="1" applyFill="1" applyBorder="1"/>
    <xf numFmtId="0" fontId="25" fillId="18" borderId="48" xfId="0" applyFont="1" applyFill="1" applyBorder="1" applyAlignment="1">
      <alignment vertical="center" wrapText="1"/>
    </xf>
    <xf numFmtId="0" fontId="28" fillId="0" borderId="52" xfId="0" applyFont="1" applyFill="1" applyBorder="1" applyAlignment="1">
      <alignment vertical="top"/>
    </xf>
    <xf numFmtId="164" fontId="25" fillId="18" borderId="47" xfId="0" applyNumberFormat="1" applyFont="1" applyFill="1" applyBorder="1"/>
    <xf numFmtId="164" fontId="25" fillId="18" borderId="31" xfId="0" applyNumberFormat="1" applyFont="1" applyFill="1" applyBorder="1"/>
    <xf numFmtId="164" fontId="25" fillId="18" borderId="48" xfId="0" applyNumberFormat="1" applyFont="1" applyFill="1" applyBorder="1"/>
    <xf numFmtId="164" fontId="25" fillId="18" borderId="53" xfId="0" applyNumberFormat="1" applyFont="1" applyFill="1" applyBorder="1"/>
    <xf numFmtId="164" fontId="23" fillId="0" borderId="35" xfId="0" applyNumberFormat="1" applyFont="1" applyFill="1" applyBorder="1" applyAlignment="1"/>
    <xf numFmtId="164" fontId="23" fillId="0" borderId="36" xfId="0" applyNumberFormat="1" applyFont="1" applyFill="1" applyBorder="1" applyAlignment="1"/>
    <xf numFmtId="164" fontId="23" fillId="0" borderId="47" xfId="0" applyNumberFormat="1" applyFont="1" applyFill="1" applyBorder="1" applyAlignment="1"/>
    <xf numFmtId="164" fontId="23" fillId="0" borderId="48" xfId="0" applyNumberFormat="1" applyFont="1" applyFill="1" applyBorder="1" applyAlignment="1"/>
    <xf numFmtId="164" fontId="23" fillId="0" borderId="41" xfId="0" applyNumberFormat="1" applyFont="1" applyFill="1" applyBorder="1" applyAlignment="1"/>
    <xf numFmtId="164" fontId="23" fillId="0" borderId="42" xfId="0" applyNumberFormat="1" applyFont="1" applyFill="1" applyBorder="1" applyAlignment="1"/>
    <xf numFmtId="167" fontId="23" fillId="0" borderId="35" xfId="0" applyNumberFormat="1" applyFont="1" applyFill="1" applyBorder="1" applyAlignment="1">
      <alignment vertical="center"/>
    </xf>
    <xf numFmtId="167" fontId="23" fillId="0" borderId="41" xfId="0" applyNumberFormat="1" applyFont="1" applyFill="1" applyBorder="1" applyAlignment="1">
      <alignment vertical="center"/>
    </xf>
    <xf numFmtId="0" fontId="25" fillId="0" borderId="0" xfId="0" applyFont="1" applyFill="1" applyBorder="1" applyAlignment="1"/>
    <xf numFmtId="167" fontId="23" fillId="0" borderId="0" xfId="41" applyNumberFormat="1" applyFont="1" applyFill="1"/>
    <xf numFmtId="167" fontId="25" fillId="18" borderId="47" xfId="41" applyNumberFormat="1" applyFont="1" applyFill="1" applyBorder="1" applyAlignment="1"/>
    <xf numFmtId="167" fontId="25" fillId="18" borderId="49" xfId="41" applyNumberFormat="1" applyFont="1" applyFill="1" applyBorder="1" applyAlignment="1"/>
    <xf numFmtId="167" fontId="25" fillId="18" borderId="37" xfId="0" applyNumberFormat="1" applyFont="1" applyFill="1" applyBorder="1" applyAlignment="1">
      <alignment vertical="center"/>
    </xf>
    <xf numFmtId="164" fontId="23" fillId="0" borderId="35" xfId="0" applyNumberFormat="1" applyFont="1" applyFill="1" applyBorder="1"/>
    <xf numFmtId="164" fontId="23" fillId="20" borderId="0" xfId="0" applyNumberFormat="1" applyFont="1" applyFill="1" applyBorder="1"/>
    <xf numFmtId="164" fontId="23" fillId="20" borderId="14" xfId="0" applyNumberFormat="1" applyFont="1" applyFill="1" applyBorder="1"/>
    <xf numFmtId="0" fontId="23" fillId="0" borderId="31" xfId="0" applyFont="1" applyFill="1" applyBorder="1" applyAlignment="1">
      <alignment horizontal="left" indent="1"/>
    </xf>
    <xf numFmtId="164" fontId="23" fillId="0" borderId="47" xfId="0" applyNumberFormat="1" applyFont="1" applyFill="1" applyBorder="1"/>
    <xf numFmtId="164" fontId="23" fillId="0" borderId="31" xfId="0" applyNumberFormat="1" applyFont="1" applyFill="1" applyBorder="1"/>
    <xf numFmtId="164" fontId="23" fillId="0" borderId="48" xfId="0" applyNumberFormat="1" applyFont="1" applyFill="1" applyBorder="1"/>
    <xf numFmtId="164" fontId="23" fillId="20" borderId="31" xfId="0" applyNumberFormat="1" applyFont="1" applyFill="1" applyBorder="1"/>
    <xf numFmtId="164" fontId="25" fillId="20" borderId="9" xfId="0" applyNumberFormat="1" applyFont="1" applyFill="1" applyBorder="1" applyAlignment="1">
      <alignment horizontal="right"/>
    </xf>
    <xf numFmtId="164" fontId="20" fillId="0" borderId="0" xfId="0" applyNumberFormat="1" applyFont="1" applyFill="1"/>
    <xf numFmtId="164" fontId="23" fillId="0" borderId="54" xfId="0" applyNumberFormat="1" applyFont="1" applyFill="1" applyBorder="1" applyAlignment="1">
      <alignment horizontal="right"/>
    </xf>
    <xf numFmtId="164" fontId="23" fillId="0" borderId="55" xfId="0" applyNumberFormat="1" applyFont="1" applyFill="1" applyBorder="1" applyAlignment="1">
      <alignment horizontal="right"/>
    </xf>
    <xf numFmtId="164" fontId="23" fillId="0" borderId="56" xfId="0" applyNumberFormat="1" applyFont="1" applyFill="1" applyBorder="1" applyAlignment="1">
      <alignment horizontal="right"/>
    </xf>
    <xf numFmtId="164" fontId="23" fillId="0" borderId="57" xfId="0" applyNumberFormat="1" applyFont="1" applyFill="1" applyBorder="1" applyAlignment="1">
      <alignment horizontal="right"/>
    </xf>
    <xf numFmtId="164" fontId="25" fillId="20" borderId="14" xfId="0" applyNumberFormat="1" applyFont="1" applyFill="1" applyBorder="1" applyAlignment="1">
      <alignment horizontal="right"/>
    </xf>
    <xf numFmtId="9" fontId="23" fillId="0" borderId="36" xfId="41" applyFont="1" applyFill="1" applyBorder="1" applyAlignment="1">
      <alignment horizontal="right"/>
    </xf>
    <xf numFmtId="9" fontId="23" fillId="0" borderId="42" xfId="41" applyFont="1" applyFill="1" applyBorder="1" applyAlignment="1">
      <alignment horizontal="right"/>
    </xf>
    <xf numFmtId="9" fontId="23" fillId="20" borderId="9" xfId="41" applyFont="1" applyFill="1" applyBorder="1" applyAlignment="1">
      <alignment horizontal="right"/>
    </xf>
    <xf numFmtId="9" fontId="23" fillId="20" borderId="14" xfId="41" applyFont="1" applyFill="1" applyBorder="1" applyAlignment="1">
      <alignment horizontal="right"/>
    </xf>
    <xf numFmtId="164" fontId="23" fillId="0" borderId="58" xfId="0" applyNumberFormat="1" applyFont="1" applyFill="1" applyBorder="1" applyAlignment="1">
      <alignment horizontal="right"/>
    </xf>
    <xf numFmtId="164" fontId="25" fillId="20" borderId="16" xfId="0" applyNumberFormat="1" applyFont="1" applyFill="1" applyBorder="1" applyAlignment="1">
      <alignment horizontal="right"/>
    </xf>
    <xf numFmtId="9" fontId="23" fillId="20" borderId="16" xfId="41" applyFont="1" applyFill="1" applyBorder="1" applyAlignment="1">
      <alignment horizontal="right"/>
    </xf>
    <xf numFmtId="164" fontId="23" fillId="0" borderId="59" xfId="0" applyNumberFormat="1" applyFont="1" applyFill="1" applyBorder="1" applyAlignment="1">
      <alignment horizontal="right"/>
    </xf>
    <xf numFmtId="164" fontId="23" fillId="0" borderId="35" xfId="0" applyNumberFormat="1" applyFont="1" applyFill="1" applyBorder="1" applyAlignment="1">
      <alignment horizontal="right"/>
    </xf>
    <xf numFmtId="164" fontId="23" fillId="0" borderId="16" xfId="0" applyNumberFormat="1" applyFont="1" applyFill="1" applyBorder="1" applyAlignment="1">
      <alignment horizontal="right"/>
    </xf>
    <xf numFmtId="9" fontId="23" fillId="0" borderId="16" xfId="41" applyFont="1" applyFill="1" applyBorder="1" applyAlignment="1">
      <alignment horizontal="right"/>
    </xf>
    <xf numFmtId="0" fontId="25" fillId="18" borderId="36" xfId="0" applyFont="1" applyFill="1" applyBorder="1" applyAlignment="1">
      <alignment horizontal="center" vertical="center"/>
    </xf>
    <xf numFmtId="164" fontId="25" fillId="18" borderId="16" xfId="0" applyNumberFormat="1" applyFont="1" applyFill="1" applyBorder="1" applyAlignment="1">
      <alignment vertical="center"/>
    </xf>
    <xf numFmtId="9" fontId="25" fillId="18" borderId="16" xfId="41" applyFont="1" applyFill="1" applyBorder="1" applyAlignment="1">
      <alignment vertical="center"/>
    </xf>
    <xf numFmtId="164" fontId="25" fillId="18" borderId="35" xfId="0" applyNumberFormat="1" applyFont="1" applyFill="1" applyBorder="1" applyAlignment="1">
      <alignment vertical="center"/>
    </xf>
    <xf numFmtId="9" fontId="25" fillId="18" borderId="9" xfId="41" applyFont="1" applyFill="1" applyBorder="1" applyAlignment="1">
      <alignment vertical="center"/>
    </xf>
    <xf numFmtId="164" fontId="25" fillId="20" borderId="35" xfId="0" applyNumberFormat="1" applyFont="1" applyFill="1" applyBorder="1" applyAlignment="1">
      <alignment vertical="center"/>
    </xf>
    <xf numFmtId="164" fontId="25" fillId="20" borderId="9" xfId="0" applyNumberFormat="1" applyFont="1" applyFill="1" applyBorder="1" applyAlignment="1">
      <alignment vertical="center"/>
    </xf>
    <xf numFmtId="9" fontId="25" fillId="20" borderId="9" xfId="41" applyFont="1" applyFill="1" applyBorder="1" applyAlignment="1">
      <alignment vertical="center"/>
    </xf>
    <xf numFmtId="0" fontId="20" fillId="0" borderId="0" xfId="0" applyFont="1" applyFill="1" applyBorder="1"/>
    <xf numFmtId="164" fontId="25" fillId="20" borderId="60" xfId="0" applyNumberFormat="1" applyFont="1" applyFill="1" applyBorder="1" applyAlignment="1">
      <alignment horizontal="right"/>
    </xf>
    <xf numFmtId="0" fontId="25" fillId="19" borderId="20" xfId="0" applyFont="1" applyFill="1" applyBorder="1" applyAlignment="1">
      <alignment horizontal="center" vertical="center" wrapText="1"/>
    </xf>
    <xf numFmtId="0" fontId="25" fillId="19" borderId="21" xfId="0" applyFont="1" applyFill="1" applyBorder="1" applyAlignment="1">
      <alignment horizontal="center" vertical="center" wrapText="1"/>
    </xf>
    <xf numFmtId="167" fontId="23" fillId="0" borderId="0" xfId="41" applyNumberFormat="1" applyFont="1" applyFill="1" applyBorder="1" applyAlignment="1"/>
    <xf numFmtId="0" fontId="25" fillId="19" borderId="17" xfId="0" applyFont="1" applyFill="1" applyBorder="1" applyAlignment="1">
      <alignment vertical="center"/>
    </xf>
    <xf numFmtId="0" fontId="25" fillId="19" borderId="18" xfId="0" applyFont="1" applyFill="1" applyBorder="1" applyAlignment="1">
      <alignment vertical="center"/>
    </xf>
    <xf numFmtId="167" fontId="23" fillId="0" borderId="48" xfId="41" applyNumberFormat="1" applyFont="1" applyFill="1" applyBorder="1" applyAlignment="1">
      <alignment horizontal="right"/>
    </xf>
    <xf numFmtId="167" fontId="23" fillId="0" borderId="31" xfId="41" applyNumberFormat="1" applyFont="1" applyFill="1" applyBorder="1" applyAlignment="1">
      <alignment horizontal="right"/>
    </xf>
    <xf numFmtId="167" fontId="23" fillId="0" borderId="47" xfId="41" applyNumberFormat="1" applyFont="1" applyFill="1" applyBorder="1" applyAlignment="1">
      <alignment horizontal="right"/>
    </xf>
    <xf numFmtId="0" fontId="23" fillId="0" borderId="0" xfId="0" applyFont="1" applyFill="1" applyBorder="1"/>
    <xf numFmtId="0" fontId="45" fillId="0" borderId="0" xfId="0" applyFont="1" applyFill="1" applyBorder="1"/>
    <xf numFmtId="0" fontId="20" fillId="0" borderId="0" xfId="0" applyFont="1" applyFill="1"/>
    <xf numFmtId="0" fontId="49" fillId="0" borderId="0" xfId="0" applyFont="1" applyFill="1" applyBorder="1"/>
    <xf numFmtId="0" fontId="20" fillId="0" borderId="0" xfId="0" applyFont="1" applyFill="1" applyAlignment="1"/>
    <xf numFmtId="164" fontId="23" fillId="0" borderId="0" xfId="41" applyNumberFormat="1" applyFont="1" applyFill="1"/>
    <xf numFmtId="0" fontId="21" fillId="0" borderId="0" xfId="0" applyFont="1"/>
    <xf numFmtId="0" fontId="25" fillId="19" borderId="9" xfId="0" applyFont="1" applyFill="1" applyBorder="1" applyAlignment="1">
      <alignment horizontal="center" vertical="center"/>
    </xf>
    <xf numFmtId="0" fontId="25" fillId="0" borderId="0" xfId="0" applyFont="1" applyFill="1" applyBorder="1" applyAlignment="1">
      <alignment horizontal="center" vertical="center" wrapText="1"/>
    </xf>
    <xf numFmtId="167" fontId="25" fillId="18" borderId="15" xfId="41" applyNumberFormat="1" applyFont="1" applyFill="1" applyBorder="1"/>
    <xf numFmtId="0" fontId="25" fillId="18" borderId="15" xfId="0" applyFont="1" applyFill="1" applyBorder="1"/>
    <xf numFmtId="0" fontId="23" fillId="0" borderId="16" xfId="0" applyFont="1" applyFill="1" applyBorder="1"/>
    <xf numFmtId="0" fontId="23" fillId="0" borderId="11" xfId="0" applyFont="1" applyFill="1" applyBorder="1"/>
    <xf numFmtId="164" fontId="23" fillId="0" borderId="12" xfId="41" applyNumberFormat="1" applyFont="1" applyFill="1" applyBorder="1"/>
    <xf numFmtId="0" fontId="25" fillId="19" borderId="9" xfId="0" applyFont="1" applyFill="1" applyBorder="1" applyAlignment="1">
      <alignment vertical="center"/>
    </xf>
    <xf numFmtId="0" fontId="25" fillId="19" borderId="9" xfId="0" applyFont="1" applyFill="1" applyBorder="1" applyAlignment="1">
      <alignment horizontal="center" vertical="center" wrapText="1"/>
    </xf>
    <xf numFmtId="167" fontId="23" fillId="0" borderId="9" xfId="41" applyNumberFormat="1" applyFont="1" applyFill="1" applyBorder="1" applyAlignment="1">
      <alignment horizontal="right"/>
    </xf>
    <xf numFmtId="167" fontId="23" fillId="0" borderId="14" xfId="41" applyNumberFormat="1" applyFont="1" applyFill="1" applyBorder="1" applyAlignment="1">
      <alignment horizontal="right"/>
    </xf>
    <xf numFmtId="167" fontId="23" fillId="0" borderId="10" xfId="41" applyNumberFormat="1" applyFont="1" applyFill="1" applyBorder="1" applyAlignment="1">
      <alignment horizontal="right"/>
    </xf>
    <xf numFmtId="0" fontId="23" fillId="0" borderId="64" xfId="0" applyFont="1" applyFill="1" applyBorder="1" applyAlignment="1">
      <alignment horizontal="left" indent="1"/>
    </xf>
    <xf numFmtId="0" fontId="25" fillId="18" borderId="14" xfId="0" applyFont="1" applyFill="1" applyBorder="1" applyAlignment="1">
      <alignment vertical="center" wrapText="1"/>
    </xf>
    <xf numFmtId="164" fontId="25" fillId="18" borderId="14" xfId="0" applyNumberFormat="1" applyFont="1" applyFill="1" applyBorder="1" applyAlignment="1">
      <alignment horizontal="right"/>
    </xf>
    <xf numFmtId="167" fontId="25" fillId="18" borderId="14" xfId="41" applyNumberFormat="1" applyFont="1" applyFill="1" applyBorder="1" applyAlignment="1">
      <alignment horizontal="right"/>
    </xf>
    <xf numFmtId="169" fontId="20" fillId="0" borderId="0" xfId="0" applyNumberFormat="1" applyFont="1" applyFill="1"/>
    <xf numFmtId="0" fontId="40" fillId="0" borderId="0" xfId="0" applyFont="1" applyFill="1" applyBorder="1" applyAlignment="1">
      <alignment horizontal="center" wrapText="1"/>
    </xf>
    <xf numFmtId="0" fontId="40" fillId="0" borderId="0" xfId="0" applyFont="1" applyFill="1" applyBorder="1" applyAlignment="1">
      <alignment horizontal="center"/>
    </xf>
    <xf numFmtId="49" fontId="42" fillId="0" borderId="0" xfId="0" applyNumberFormat="1" applyFont="1" applyFill="1" applyBorder="1" applyAlignment="1">
      <alignment horizontal="center" vertical="center"/>
    </xf>
    <xf numFmtId="49" fontId="41" fillId="0" borderId="0" xfId="0" applyNumberFormat="1" applyFont="1" applyFill="1" applyBorder="1" applyAlignment="1">
      <alignment horizontal="center" vertical="center"/>
    </xf>
    <xf numFmtId="0" fontId="21" fillId="0" borderId="0" xfId="0" applyFont="1" applyFill="1" applyBorder="1" applyAlignment="1">
      <alignment horizontal="justify" vertical="top" wrapText="1"/>
    </xf>
    <xf numFmtId="164" fontId="25" fillId="20" borderId="51" xfId="0" applyNumberFormat="1" applyFont="1" applyFill="1" applyBorder="1" applyAlignment="1">
      <alignment horizontal="right" vertical="center"/>
    </xf>
    <xf numFmtId="164" fontId="25" fillId="20" borderId="41" xfId="0" applyNumberFormat="1" applyFont="1" applyFill="1" applyBorder="1" applyAlignment="1">
      <alignment horizontal="right" vertical="center"/>
    </xf>
    <xf numFmtId="0" fontId="23" fillId="0" borderId="34" xfId="0" applyFont="1" applyFill="1" applyBorder="1" applyAlignment="1">
      <alignment horizontal="left" vertical="center" wrapText="1" indent="1"/>
    </xf>
    <xf numFmtId="0" fontId="23" fillId="0" borderId="14" xfId="0" applyFont="1" applyFill="1" applyBorder="1" applyAlignment="1">
      <alignment horizontal="left" vertical="center" wrapText="1" indent="1"/>
    </xf>
    <xf numFmtId="164" fontId="23" fillId="0" borderId="37" xfId="0" applyNumberFormat="1" applyFont="1" applyFill="1" applyBorder="1" applyAlignment="1">
      <alignment horizontal="center"/>
    </xf>
    <xf numFmtId="164" fontId="23" fillId="0" borderId="9" xfId="0" applyNumberFormat="1" applyFont="1" applyFill="1" applyBorder="1" applyAlignment="1">
      <alignment horizontal="center"/>
    </xf>
    <xf numFmtId="164" fontId="23" fillId="0" borderId="38" xfId="0" applyNumberFormat="1" applyFont="1" applyFill="1" applyBorder="1" applyAlignment="1">
      <alignment horizontal="center"/>
    </xf>
    <xf numFmtId="164" fontId="25" fillId="20" borderId="9" xfId="0" applyNumberFormat="1" applyFont="1" applyFill="1" applyBorder="1" applyAlignment="1">
      <alignment horizontal="right" vertical="center"/>
    </xf>
    <xf numFmtId="164" fontId="25" fillId="20" borderId="31" xfId="0" applyNumberFormat="1" applyFont="1" applyFill="1" applyBorder="1" applyAlignment="1">
      <alignment horizontal="right" vertical="center"/>
    </xf>
    <xf numFmtId="0" fontId="23" fillId="0" borderId="9" xfId="0" applyFont="1" applyFill="1" applyBorder="1" applyAlignment="1">
      <alignment horizontal="left" vertical="center" wrapText="1" indent="1"/>
    </xf>
    <xf numFmtId="0" fontId="23" fillId="0" borderId="31" xfId="0" applyFont="1" applyFill="1" applyBorder="1" applyAlignment="1">
      <alignment horizontal="left" vertical="center" wrapText="1" indent="1"/>
    </xf>
    <xf numFmtId="0" fontId="23" fillId="0" borderId="16" xfId="0" applyFont="1" applyFill="1" applyBorder="1" applyAlignment="1">
      <alignment horizontal="left" vertical="center" wrapText="1" indent="1"/>
    </xf>
    <xf numFmtId="164" fontId="23" fillId="0" borderId="35" xfId="0" applyNumberFormat="1" applyFont="1" applyFill="1" applyBorder="1" applyAlignment="1">
      <alignment horizontal="center"/>
    </xf>
    <xf numFmtId="164" fontId="23" fillId="0" borderId="16" xfId="0" applyNumberFormat="1" applyFont="1" applyFill="1" applyBorder="1" applyAlignment="1">
      <alignment horizontal="center"/>
    </xf>
    <xf numFmtId="164" fontId="23" fillId="0" borderId="36" xfId="0" applyNumberFormat="1" applyFont="1" applyFill="1" applyBorder="1" applyAlignment="1">
      <alignment horizontal="center"/>
    </xf>
    <xf numFmtId="0" fontId="25" fillId="19" borderId="0" xfId="0" applyFont="1" applyFill="1" applyBorder="1" applyAlignment="1">
      <alignment horizontal="center" vertical="center"/>
    </xf>
    <xf numFmtId="0" fontId="25" fillId="19" borderId="9" xfId="0" applyFont="1" applyFill="1" applyBorder="1" applyAlignment="1">
      <alignment horizontal="center" vertical="center"/>
    </xf>
    <xf numFmtId="0" fontId="25" fillId="19" borderId="24" xfId="0" applyFont="1" applyFill="1" applyBorder="1" applyAlignment="1">
      <alignment horizontal="center" vertical="center"/>
    </xf>
    <xf numFmtId="164" fontId="25" fillId="20" borderId="16" xfId="0" applyNumberFormat="1" applyFont="1" applyFill="1" applyBorder="1" applyAlignment="1">
      <alignment horizontal="right" vertical="center"/>
    </xf>
    <xf numFmtId="164" fontId="25" fillId="20" borderId="13" xfId="0" applyNumberFormat="1" applyFont="1" applyFill="1" applyBorder="1" applyAlignment="1">
      <alignment horizontal="right" vertical="center"/>
    </xf>
    <xf numFmtId="0" fontId="25" fillId="18" borderId="13" xfId="0" applyFont="1" applyFill="1" applyBorder="1" applyAlignment="1">
      <alignment horizontal="left" vertical="center" wrapText="1"/>
    </xf>
    <xf numFmtId="0" fontId="25" fillId="18" borderId="9" xfId="0" applyFont="1" applyFill="1" applyBorder="1" applyAlignment="1">
      <alignment horizontal="left" vertical="center" wrapText="1"/>
    </xf>
    <xf numFmtId="164" fontId="25" fillId="18" borderId="35" xfId="0" applyNumberFormat="1" applyFont="1" applyFill="1" applyBorder="1" applyAlignment="1">
      <alignment horizontal="center"/>
    </xf>
    <xf numFmtId="164" fontId="25" fillId="18" borderId="16" xfId="0" applyNumberFormat="1" applyFont="1" applyFill="1" applyBorder="1" applyAlignment="1">
      <alignment horizontal="center"/>
    </xf>
    <xf numFmtId="164" fontId="25" fillId="18" borderId="36" xfId="0" applyNumberFormat="1" applyFont="1" applyFill="1" applyBorder="1" applyAlignment="1">
      <alignment horizontal="center"/>
    </xf>
    <xf numFmtId="0" fontId="25" fillId="19" borderId="23" xfId="0" applyFont="1" applyFill="1" applyBorder="1" applyAlignment="1">
      <alignment horizontal="center" vertical="center"/>
    </xf>
    <xf numFmtId="0" fontId="25" fillId="19" borderId="19" xfId="0" applyFont="1" applyFill="1" applyBorder="1" applyAlignment="1">
      <alignment horizontal="center" vertical="center"/>
    </xf>
    <xf numFmtId="0" fontId="25" fillId="19" borderId="17" xfId="0" applyFont="1" applyFill="1" applyBorder="1" applyAlignment="1">
      <alignment horizontal="center" vertical="center"/>
    </xf>
    <xf numFmtId="0" fontId="25" fillId="19" borderId="18" xfId="0" applyFont="1" applyFill="1" applyBorder="1" applyAlignment="1">
      <alignment horizontal="center" vertical="center"/>
    </xf>
    <xf numFmtId="0" fontId="25" fillId="18" borderId="0" xfId="0" applyFont="1" applyFill="1" applyBorder="1" applyAlignment="1">
      <alignment horizontal="left" vertical="center" wrapText="1"/>
    </xf>
    <xf numFmtId="0" fontId="25" fillId="18" borderId="50" xfId="0" applyFont="1" applyFill="1" applyBorder="1" applyAlignment="1">
      <alignment horizontal="left" vertical="center" wrapText="1"/>
    </xf>
    <xf numFmtId="0" fontId="25" fillId="18" borderId="38" xfId="0" applyFont="1" applyFill="1" applyBorder="1" applyAlignment="1">
      <alignment horizontal="left" vertical="center" wrapText="1"/>
    </xf>
    <xf numFmtId="0" fontId="26" fillId="19" borderId="17" xfId="0" applyFont="1" applyFill="1" applyBorder="1" applyAlignment="1">
      <alignment horizontal="center" vertical="center" wrapText="1"/>
    </xf>
    <xf numFmtId="0" fontId="26" fillId="19" borderId="18" xfId="0" applyFont="1" applyFill="1" applyBorder="1" applyAlignment="1">
      <alignment horizontal="center" vertical="center" wrapText="1"/>
    </xf>
    <xf numFmtId="0" fontId="25" fillId="18" borderId="13" xfId="0" applyFont="1" applyFill="1" applyBorder="1" applyAlignment="1">
      <alignment horizontal="left" vertical="center"/>
    </xf>
    <xf numFmtId="0" fontId="25" fillId="18" borderId="9" xfId="0" applyFont="1" applyFill="1" applyBorder="1" applyAlignment="1">
      <alignment horizontal="left" vertical="center"/>
    </xf>
    <xf numFmtId="0" fontId="25" fillId="0" borderId="0" xfId="0" applyFont="1" applyFill="1" applyBorder="1" applyAlignment="1">
      <alignment horizontal="center" vertical="center"/>
    </xf>
    <xf numFmtId="0" fontId="25" fillId="19" borderId="21" xfId="0" applyFont="1" applyFill="1" applyBorder="1" applyAlignment="1">
      <alignment horizontal="center"/>
    </xf>
    <xf numFmtId="0" fontId="25" fillId="19" borderId="16" xfId="0" applyFont="1" applyFill="1" applyBorder="1" applyAlignment="1">
      <alignment horizontal="center"/>
    </xf>
    <xf numFmtId="0" fontId="25" fillId="19" borderId="0" xfId="0" applyFont="1" applyFill="1" applyBorder="1" applyAlignment="1">
      <alignment horizontal="right"/>
    </xf>
    <xf numFmtId="0" fontId="25" fillId="19" borderId="17" xfId="0" applyFont="1" applyFill="1" applyBorder="1" applyAlignment="1">
      <alignment horizontal="right"/>
    </xf>
    <xf numFmtId="0" fontId="25" fillId="19" borderId="23" xfId="0" applyFont="1" applyFill="1" applyBorder="1" applyAlignment="1">
      <alignment horizontal="right"/>
    </xf>
    <xf numFmtId="0" fontId="23" fillId="19" borderId="19" xfId="0" applyFont="1" applyFill="1" applyBorder="1" applyAlignment="1">
      <alignment horizontal="right"/>
    </xf>
    <xf numFmtId="0" fontId="23" fillId="19" borderId="9" xfId="0" applyFont="1" applyFill="1" applyBorder="1" applyAlignment="1">
      <alignment horizontal="right"/>
    </xf>
    <xf numFmtId="0" fontId="23" fillId="19" borderId="18" xfId="0" applyFont="1" applyFill="1" applyBorder="1" applyAlignment="1">
      <alignment horizontal="right"/>
    </xf>
    <xf numFmtId="0" fontId="25" fillId="19" borderId="22" xfId="0" applyFont="1" applyFill="1" applyBorder="1" applyAlignment="1">
      <alignment horizontal="center"/>
    </xf>
    <xf numFmtId="164" fontId="25" fillId="18" borderId="13" xfId="0" applyNumberFormat="1" applyFont="1" applyFill="1" applyBorder="1" applyAlignment="1">
      <alignment horizontal="left" vertical="center"/>
    </xf>
    <xf numFmtId="164" fontId="25" fillId="18" borderId="9" xfId="0" applyNumberFormat="1" applyFont="1" applyFill="1" applyBorder="1" applyAlignment="1">
      <alignment horizontal="left" vertical="center"/>
    </xf>
    <xf numFmtId="164" fontId="25" fillId="18" borderId="30" xfId="0" applyNumberFormat="1" applyFont="1" applyFill="1" applyBorder="1" applyAlignment="1">
      <alignment horizontal="center"/>
    </xf>
    <xf numFmtId="164" fontId="25" fillId="18" borderId="31" xfId="0" applyNumberFormat="1" applyFont="1" applyFill="1" applyBorder="1" applyAlignment="1">
      <alignment horizontal="center"/>
    </xf>
    <xf numFmtId="0" fontId="25" fillId="18" borderId="0" xfId="0" applyFont="1" applyFill="1" applyBorder="1" applyAlignment="1">
      <alignment horizontal="left" vertical="center"/>
    </xf>
    <xf numFmtId="164" fontId="25" fillId="18" borderId="32" xfId="0" applyNumberFormat="1" applyFont="1" applyFill="1" applyBorder="1" applyAlignment="1">
      <alignment horizontal="center"/>
    </xf>
    <xf numFmtId="0" fontId="23" fillId="19" borderId="19" xfId="0" applyFont="1" applyFill="1" applyBorder="1" applyAlignment="1">
      <alignment horizontal="right" vertical="center"/>
    </xf>
    <xf numFmtId="0" fontId="23" fillId="19" borderId="9" xfId="0" applyFont="1" applyFill="1" applyBorder="1" applyAlignment="1">
      <alignment horizontal="right" vertical="center"/>
    </xf>
    <xf numFmtId="0" fontId="23" fillId="0" borderId="61" xfId="0" applyFont="1" applyFill="1" applyBorder="1" applyAlignment="1">
      <alignment horizontal="left" vertical="center" wrapText="1" indent="1"/>
    </xf>
    <xf numFmtId="0" fontId="23" fillId="0" borderId="46" xfId="0" applyFont="1" applyFill="1" applyBorder="1" applyAlignment="1">
      <alignment horizontal="left" vertical="center" wrapText="1" indent="1"/>
    </xf>
    <xf numFmtId="164" fontId="25" fillId="0" borderId="35" xfId="0" applyNumberFormat="1" applyFont="1" applyFill="1" applyBorder="1" applyAlignment="1">
      <alignment horizontal="center"/>
    </xf>
    <xf numFmtId="164" fontId="25" fillId="0" borderId="16" xfId="0" applyNumberFormat="1" applyFont="1" applyFill="1" applyBorder="1" applyAlignment="1">
      <alignment horizontal="center"/>
    </xf>
    <xf numFmtId="164" fontId="25" fillId="0" borderId="36" xfId="0" applyNumberFormat="1" applyFont="1" applyFill="1" applyBorder="1" applyAlignment="1">
      <alignment horizontal="center"/>
    </xf>
    <xf numFmtId="0" fontId="23" fillId="0" borderId="50" xfId="0" applyFont="1" applyFill="1" applyBorder="1" applyAlignment="1">
      <alignment horizontal="left" vertical="center" wrapText="1" indent="1"/>
    </xf>
    <xf numFmtId="0" fontId="23" fillId="0" borderId="53" xfId="0" applyFont="1" applyFill="1" applyBorder="1" applyAlignment="1">
      <alignment horizontal="left" vertical="center" wrapText="1" indent="1"/>
    </xf>
    <xf numFmtId="167" fontId="25" fillId="0" borderId="35" xfId="41" applyNumberFormat="1" applyFont="1" applyFill="1" applyBorder="1" applyAlignment="1">
      <alignment horizontal="center"/>
    </xf>
    <xf numFmtId="167" fontId="25" fillId="0" borderId="16" xfId="41" applyNumberFormat="1" applyFont="1" applyFill="1" applyBorder="1" applyAlignment="1">
      <alignment horizontal="center"/>
    </xf>
    <xf numFmtId="167" fontId="25" fillId="0" borderId="36" xfId="41" applyNumberFormat="1" applyFont="1" applyFill="1" applyBorder="1" applyAlignment="1">
      <alignment horizontal="center"/>
    </xf>
    <xf numFmtId="164" fontId="25" fillId="0" borderId="37" xfId="0" applyNumberFormat="1" applyFont="1" applyFill="1" applyBorder="1" applyAlignment="1">
      <alignment horizontal="center"/>
    </xf>
    <xf numFmtId="164" fontId="25" fillId="0" borderId="9" xfId="0" applyNumberFormat="1" applyFont="1" applyFill="1" applyBorder="1" applyAlignment="1">
      <alignment horizontal="center"/>
    </xf>
    <xf numFmtId="164" fontId="25" fillId="0" borderId="38" xfId="0" applyNumberFormat="1" applyFont="1" applyFill="1" applyBorder="1" applyAlignment="1">
      <alignment horizontal="center"/>
    </xf>
  </cellXfs>
  <cellStyles count="133">
    <cellStyle name="$l0 Row" xfId="130"/>
    <cellStyle name="$l1 Row" xfId="131"/>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elkem 2" xfId="111"/>
    <cellStyle name="Datum" xfId="112"/>
    <cellStyle name="F2" xfId="113"/>
    <cellStyle name="F3" xfId="114"/>
    <cellStyle name="F4" xfId="115"/>
    <cellStyle name="F5" xfId="116"/>
    <cellStyle name="F6" xfId="117"/>
    <cellStyle name="F7" xfId="118"/>
    <cellStyle name="F8" xfId="119"/>
    <cellStyle name="Finanční0" xfId="120"/>
    <cellStyle name="Fixed" xfId="58"/>
    <cellStyle name="HEADING1" xfId="121"/>
    <cellStyle name="HEADING2" xfId="122"/>
    <cellStyle name="Hypertextový odkaz 2" xfId="47"/>
    <cellStyle name="Chybně" xfId="19" builtinId="27" customBuiltin="1"/>
    <cellStyle name="Kontrolní buňka" xfId="20" builtinId="23" customBuiltin="1"/>
    <cellStyle name="Měna0" xfId="123"/>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cellStyle name="Normální" xfId="0" builtinId="0"/>
    <cellStyle name="Normální 10" xfId="100"/>
    <cellStyle name="Normální 11" xfId="110"/>
    <cellStyle name="Normální 12" xfId="128"/>
    <cellStyle name="Normální 13" xfId="132"/>
    <cellStyle name="Normální 2" xfId="43"/>
    <cellStyle name="Normální 2 2" xfId="55"/>
    <cellStyle name="Normální 2 2 2" xfId="57"/>
    <cellStyle name="Normální 2 3" xfId="61"/>
    <cellStyle name="Normální 3" xfId="45"/>
    <cellStyle name="Normální 3 2" xfId="48"/>
    <cellStyle name="Normální 4" xfId="49"/>
    <cellStyle name="Normální 4 2" xfId="101"/>
    <cellStyle name="Normální 5" xfId="56"/>
    <cellStyle name="Normální 5 2" xfId="59"/>
    <cellStyle name="Normální 5 2 2" xfId="104"/>
    <cellStyle name="Normální 5 3" xfId="95"/>
    <cellStyle name="Normální 5 4" xfId="103"/>
    <cellStyle name="Normální 6" xfId="60"/>
    <cellStyle name="Normální 6 2" xfId="106"/>
    <cellStyle name="Normální 7" xfId="96"/>
    <cellStyle name="Normální 7 2" xfId="99"/>
    <cellStyle name="Normální 7 3" xfId="107"/>
    <cellStyle name="Normální 8" xfId="97"/>
    <cellStyle name="Normální 8 2" xfId="108"/>
    <cellStyle name="Normální 9" xfId="98"/>
    <cellStyle name="Normální 9 2" xfId="109"/>
    <cellStyle name="normální_meszpr 12_2011-draft pro úpravy" xfId="42"/>
    <cellStyle name="Pevný" xfId="125"/>
    <cellStyle name="Poznámka" xfId="27" builtinId="10" customBuiltin="1"/>
    <cellStyle name="Procenta" xfId="41" builtinId="5"/>
    <cellStyle name="Procenta 2" xfId="44"/>
    <cellStyle name="Procenta 2 2" xfId="50"/>
    <cellStyle name="Procenta 2 3" xfId="102"/>
    <cellStyle name="Procenta 3" xfId="105"/>
    <cellStyle name="Procenta 3 2" xfId="129"/>
    <cellStyle name="Propojená buňka" xfId="28" builtinId="24" customBuiltin="1"/>
    <cellStyle name="SAPBEXaggData" xfId="51"/>
    <cellStyle name="SAPBEXaggDataEmph" xfId="62"/>
    <cellStyle name="SAPBEXaggItem" xfId="52"/>
    <cellStyle name="SAPBEXaggItemX" xfId="63"/>
    <cellStyle name="SAPBEXexcBad7" xfId="64"/>
    <cellStyle name="SAPBEXexcBad8" xfId="65"/>
    <cellStyle name="SAPBEXexcBad9" xfId="66"/>
    <cellStyle name="SAPBEXexcCritical4" xfId="67"/>
    <cellStyle name="SAPBEXexcCritical5" xfId="68"/>
    <cellStyle name="SAPBEXexcCritical6" xfId="69"/>
    <cellStyle name="SAPBEXexcGood1" xfId="70"/>
    <cellStyle name="SAPBEXexcGood2" xfId="71"/>
    <cellStyle name="SAPBEXexcGood3" xfId="72"/>
    <cellStyle name="SAPBEXfilterDrill" xfId="73"/>
    <cellStyle name="SAPBEXfilterItem" xfId="74"/>
    <cellStyle name="SAPBEXfilterText" xfId="75"/>
    <cellStyle name="SAPBEXformats" xfId="76"/>
    <cellStyle name="SAPBEXheaderItem" xfId="77"/>
    <cellStyle name="SAPBEXheaderText" xfId="78"/>
    <cellStyle name="SAPBEXHLevel0" xfId="79"/>
    <cellStyle name="SAPBEXHLevel0X" xfId="80"/>
    <cellStyle name="SAPBEXHLevel1" xfId="81"/>
    <cellStyle name="SAPBEXHLevel1X" xfId="82"/>
    <cellStyle name="SAPBEXHLevel2" xfId="83"/>
    <cellStyle name="SAPBEXHLevel2X" xfId="84"/>
    <cellStyle name="SAPBEXHLevel3" xfId="85"/>
    <cellStyle name="SAPBEXHLevel3X" xfId="86"/>
    <cellStyle name="SAPBEXchaText" xfId="53"/>
    <cellStyle name="SAPBEXresData" xfId="87"/>
    <cellStyle name="SAPBEXresDataEmph" xfId="88"/>
    <cellStyle name="SAPBEXresItem" xfId="89"/>
    <cellStyle name="SAPBEXresItemX" xfId="90"/>
    <cellStyle name="SAPBEXstdData" xfId="54"/>
    <cellStyle name="SAPBEXstdDataEmph" xfId="91"/>
    <cellStyle name="SAPBEXstdItem" xfId="46"/>
    <cellStyle name="SAPBEXstdItemX" xfId="92"/>
    <cellStyle name="SAPBEXtitle" xfId="93"/>
    <cellStyle name="SAPBEXundefined" xfId="94"/>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cellStyle name="Záhlaví 2" xfId="127"/>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EBE600"/>
      <color rgb="FF6E4932"/>
      <color rgb="FFFF97FF"/>
      <color rgb="FFFFFF66"/>
      <color rgb="FFD2CDAE"/>
      <color rgb="FFFFFF00"/>
      <color rgb="FFD9AAA9"/>
      <color rgb="FFC0504D"/>
      <color rgb="FF9E413E"/>
      <color rgb="FF40699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14.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19.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3.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4.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29.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33.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34.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38.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39.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43.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144.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148.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149.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153.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154.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158.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159.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163.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164.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168.xml.rels><?xml version="1.0" encoding="UTF-8" standalone="yes"?>
<Relationships xmlns="http://schemas.openxmlformats.org/package/2006/relationships"><Relationship Id="rId1" Type="http://schemas.openxmlformats.org/officeDocument/2006/relationships/themeOverride" Target="../theme/themeOverride29.xml"/></Relationships>
</file>

<file path=xl/charts/_rels/chart169.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171.xml.rels><?xml version="1.0" encoding="UTF-8" standalone="yes"?>
<Relationships xmlns="http://schemas.openxmlformats.org/package/2006/relationships"><Relationship Id="rId1" Type="http://schemas.openxmlformats.org/officeDocument/2006/relationships/themeOverride" Target="../theme/themeOverride31.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ser>
        <c:ser>
          <c:idx val="2"/>
          <c:order val="2"/>
          <c:tx>
            <c:strRef>
              <c:f>'3'!$O$7</c:f>
              <c:strCache>
                <c:ptCount val="1"/>
              </c:strCache>
            </c:strRef>
          </c:tx>
          <c:invertIfNegative val="0"/>
          <c:cat>
            <c:numRef>
              <c:f>'3'!$P$4</c:f>
              <c:numCache>
                <c:formatCode>General</c:formatCode>
                <c:ptCount val="1"/>
              </c:numCache>
            </c:numRef>
          </c:cat>
          <c:val>
            <c:numRef>
              <c:f>'3'!$P$7</c:f>
              <c:numCache>
                <c:formatCode>#,##0.000000</c:formatCode>
                <c:ptCount val="1"/>
              </c:numCache>
            </c:numRef>
          </c:val>
        </c:ser>
        <c:ser>
          <c:idx val="3"/>
          <c:order val="3"/>
          <c:tx>
            <c:strRef>
              <c:f>'3'!$O$8</c:f>
              <c:strCache>
                <c:ptCount val="1"/>
              </c:strCache>
            </c:strRef>
          </c:tx>
          <c:invertIfNegative val="0"/>
          <c:cat>
            <c:numRef>
              <c:f>'3'!$P$4</c:f>
              <c:numCache>
                <c:formatCode>General</c:formatCode>
                <c:ptCount val="1"/>
              </c:numCache>
            </c:numRef>
          </c:cat>
          <c:val>
            <c:numRef>
              <c:f>'3'!$P$8</c:f>
              <c:numCache>
                <c:formatCode>0.0%</c:formatCode>
                <c:ptCount val="1"/>
              </c:numCache>
            </c:numRef>
          </c:val>
        </c:ser>
        <c:ser>
          <c:idx val="4"/>
          <c:order val="4"/>
          <c:tx>
            <c:strRef>
              <c:f>'3'!$O$9</c:f>
              <c:strCache>
                <c:ptCount val="1"/>
              </c:strCache>
            </c:strRef>
          </c:tx>
          <c:invertIfNegative val="0"/>
          <c:cat>
            <c:numRef>
              <c:f>'3'!$P$4</c:f>
              <c:numCache>
                <c:formatCode>General</c:formatCode>
                <c:ptCount val="1"/>
              </c:numCache>
            </c:numRef>
          </c:cat>
          <c:val>
            <c:numRef>
              <c:f>'3'!$P$9</c:f>
              <c:numCache>
                <c:formatCode>General</c:formatCode>
                <c:ptCount val="1"/>
              </c:numCache>
            </c:numRef>
          </c:val>
        </c:ser>
        <c:ser>
          <c:idx val="5"/>
          <c:order val="5"/>
          <c:tx>
            <c:strRef>
              <c:f>'3'!$O$10</c:f>
              <c:strCache>
                <c:ptCount val="1"/>
              </c:strCache>
            </c:strRef>
          </c:tx>
          <c:invertIfNegative val="0"/>
          <c:cat>
            <c:numRef>
              <c:f>'3'!$P$4</c:f>
              <c:numCache>
                <c:formatCode>General</c:formatCode>
                <c:ptCount val="1"/>
              </c:numCache>
            </c:numRef>
          </c:cat>
          <c:val>
            <c:numRef>
              <c:f>'3'!$P$10</c:f>
              <c:numCache>
                <c:formatCode>0.0%</c:formatCode>
                <c:ptCount val="1"/>
              </c:numCache>
            </c:numRef>
          </c:val>
        </c:ser>
        <c:dLbls>
          <c:showLegendKey val="0"/>
          <c:showVal val="0"/>
          <c:showCatName val="0"/>
          <c:showSerName val="0"/>
          <c:showPercent val="0"/>
          <c:showBubbleSize val="0"/>
        </c:dLbls>
        <c:gapWidth val="150"/>
        <c:axId val="48283008"/>
        <c:axId val="48284800"/>
      </c:barChart>
      <c:catAx>
        <c:axId val="48283008"/>
        <c:scaling>
          <c:orientation val="minMax"/>
        </c:scaling>
        <c:delete val="1"/>
        <c:axPos val="b"/>
        <c:numFmt formatCode="General" sourceLinked="1"/>
        <c:majorTickMark val="out"/>
        <c:minorTickMark val="none"/>
        <c:tickLblPos val="nextTo"/>
        <c:crossAx val="48284800"/>
        <c:crosses val="autoZero"/>
        <c:auto val="1"/>
        <c:lblAlgn val="ctr"/>
        <c:lblOffset val="100"/>
        <c:noMultiLvlLbl val="0"/>
      </c:catAx>
      <c:valAx>
        <c:axId val="48284800"/>
        <c:scaling>
          <c:orientation val="minMax"/>
        </c:scaling>
        <c:delete val="1"/>
        <c:axPos val="l"/>
        <c:numFmt formatCode="General" sourceLinked="1"/>
        <c:majorTickMark val="out"/>
        <c:minorTickMark val="none"/>
        <c:tickLblPos val="nextTo"/>
        <c:crossAx val="482830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48615424"/>
        <c:axId val="48616960"/>
      </c:barChart>
      <c:catAx>
        <c:axId val="48615424"/>
        <c:scaling>
          <c:orientation val="minMax"/>
        </c:scaling>
        <c:delete val="1"/>
        <c:axPos val="b"/>
        <c:numFmt formatCode="General" sourceLinked="1"/>
        <c:majorTickMark val="out"/>
        <c:minorTickMark val="none"/>
        <c:tickLblPos val="nextTo"/>
        <c:crossAx val="48616960"/>
        <c:crosses val="autoZero"/>
        <c:auto val="1"/>
        <c:lblAlgn val="ctr"/>
        <c:lblOffset val="100"/>
        <c:noMultiLvlLbl val="0"/>
      </c:catAx>
      <c:valAx>
        <c:axId val="48616960"/>
        <c:scaling>
          <c:orientation val="minMax"/>
        </c:scaling>
        <c:delete val="1"/>
        <c:axPos val="l"/>
        <c:numFmt formatCode="0.0%" sourceLinked="1"/>
        <c:majorTickMark val="out"/>
        <c:minorTickMark val="none"/>
        <c:tickLblPos val="nextTo"/>
        <c:crossAx val="486154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ser>
        <c:dLbls>
          <c:showLegendKey val="0"/>
          <c:showVal val="0"/>
          <c:showCatName val="0"/>
          <c:showSerName val="0"/>
          <c:showPercent val="0"/>
          <c:showBubbleSize val="0"/>
        </c:dLbls>
        <c:gapWidth val="150"/>
        <c:axId val="78825344"/>
        <c:axId val="78826880"/>
      </c:barChart>
      <c:catAx>
        <c:axId val="78825344"/>
        <c:scaling>
          <c:orientation val="minMax"/>
        </c:scaling>
        <c:delete val="0"/>
        <c:axPos val="l"/>
        <c:numFmt formatCode="General" sourceLinked="1"/>
        <c:majorTickMark val="none"/>
        <c:minorTickMark val="none"/>
        <c:tickLblPos val="nextTo"/>
        <c:txPr>
          <a:bodyPr/>
          <a:lstStyle/>
          <a:p>
            <a:pPr>
              <a:defRPr sz="900"/>
            </a:pPr>
            <a:endParaRPr lang="cs-CZ"/>
          </a:p>
        </c:txPr>
        <c:crossAx val="78826880"/>
        <c:crosses val="autoZero"/>
        <c:auto val="1"/>
        <c:lblAlgn val="ctr"/>
        <c:lblOffset val="100"/>
        <c:noMultiLvlLbl val="0"/>
      </c:catAx>
      <c:valAx>
        <c:axId val="788268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88253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'14.13'!$J$19:$J$26</c:f>
              <c:numCache>
                <c:formatCode>General</c:formatCode>
                <c:ptCount val="8"/>
              </c:numCache>
            </c:numRef>
          </c:cat>
          <c:val>
            <c:numRef>
              <c:f>'14.13'!$K$19:$K$26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ser>
        <c:dLbls>
          <c:showLegendKey val="0"/>
          <c:showVal val="0"/>
          <c:showCatName val="0"/>
          <c:showSerName val="0"/>
          <c:showPercent val="0"/>
          <c:showBubbleSize val="0"/>
        </c:dLbls>
        <c:gapWidth val="150"/>
        <c:axId val="78989952"/>
        <c:axId val="78991744"/>
      </c:barChart>
      <c:catAx>
        <c:axId val="78989952"/>
        <c:scaling>
          <c:orientation val="maxMin"/>
        </c:scaling>
        <c:delete val="0"/>
        <c:axPos val="l"/>
        <c:numFmt formatCode="0.0" sourceLinked="1"/>
        <c:majorTickMark val="none"/>
        <c:minorTickMark val="none"/>
        <c:tickLblPos val="nextTo"/>
        <c:txPr>
          <a:bodyPr/>
          <a:lstStyle/>
          <a:p>
            <a:pPr>
              <a:defRPr sz="900"/>
            </a:pPr>
            <a:endParaRPr lang="cs-CZ"/>
          </a:p>
        </c:txPr>
        <c:crossAx val="78991744"/>
        <c:crosses val="autoZero"/>
        <c:auto val="1"/>
        <c:lblAlgn val="ctr"/>
        <c:lblOffset val="100"/>
        <c:noMultiLvlLbl val="0"/>
      </c:catAx>
      <c:valAx>
        <c:axId val="789917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789899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ser>
        <c:dLbls>
          <c:showLegendKey val="0"/>
          <c:showVal val="0"/>
          <c:showCatName val="0"/>
          <c:showSerName val="0"/>
          <c:showPercent val="0"/>
          <c:showBubbleSize val="0"/>
        </c:dLbls>
        <c:gapWidth val="150"/>
        <c:axId val="79015936"/>
        <c:axId val="79017472"/>
      </c:barChart>
      <c:catAx>
        <c:axId val="79015936"/>
        <c:scaling>
          <c:orientation val="minMax"/>
        </c:scaling>
        <c:delete val="0"/>
        <c:axPos val="l"/>
        <c:numFmt formatCode="General" sourceLinked="1"/>
        <c:majorTickMark val="none"/>
        <c:minorTickMark val="none"/>
        <c:tickLblPos val="nextTo"/>
        <c:txPr>
          <a:bodyPr/>
          <a:lstStyle/>
          <a:p>
            <a:pPr>
              <a:defRPr sz="900"/>
            </a:pPr>
            <a:endParaRPr lang="cs-CZ"/>
          </a:p>
        </c:txPr>
        <c:crossAx val="79017472"/>
        <c:crosses val="autoZero"/>
        <c:auto val="1"/>
        <c:lblAlgn val="ctr"/>
        <c:lblOffset val="100"/>
        <c:noMultiLvlLbl val="0"/>
      </c:catAx>
      <c:valAx>
        <c:axId val="790174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90159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ser>
        <c:dLbls>
          <c:showLegendKey val="0"/>
          <c:showVal val="0"/>
          <c:showCatName val="0"/>
          <c:showSerName val="0"/>
          <c:showPercent val="0"/>
          <c:showBubbleSize val="0"/>
        </c:dLbls>
        <c:gapWidth val="150"/>
        <c:overlap val="100"/>
        <c:axId val="79190656"/>
        <c:axId val="79192448"/>
      </c:barChart>
      <c:catAx>
        <c:axId val="79190656"/>
        <c:scaling>
          <c:orientation val="minMax"/>
        </c:scaling>
        <c:delete val="0"/>
        <c:axPos val="b"/>
        <c:numFmt formatCode="General" sourceLinked="1"/>
        <c:majorTickMark val="none"/>
        <c:minorTickMark val="none"/>
        <c:tickLblPos val="nextTo"/>
        <c:txPr>
          <a:bodyPr/>
          <a:lstStyle/>
          <a:p>
            <a:pPr>
              <a:defRPr sz="900"/>
            </a:pPr>
            <a:endParaRPr lang="cs-CZ"/>
          </a:p>
        </c:txPr>
        <c:crossAx val="79192448"/>
        <c:crosses val="autoZero"/>
        <c:auto val="1"/>
        <c:lblAlgn val="ctr"/>
        <c:lblOffset val="100"/>
        <c:noMultiLvlLbl val="0"/>
      </c:catAx>
      <c:valAx>
        <c:axId val="791924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7919065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ser>
        <c:dLbls>
          <c:showLegendKey val="0"/>
          <c:showVal val="0"/>
          <c:showCatName val="0"/>
          <c:showSerName val="0"/>
          <c:showPercent val="0"/>
          <c:showBubbleSize val="0"/>
        </c:dLbls>
        <c:gapWidth val="150"/>
        <c:axId val="79213312"/>
        <c:axId val="79214848"/>
      </c:barChart>
      <c:catAx>
        <c:axId val="79213312"/>
        <c:scaling>
          <c:orientation val="minMax"/>
        </c:scaling>
        <c:delete val="0"/>
        <c:axPos val="l"/>
        <c:numFmt formatCode="General" sourceLinked="1"/>
        <c:majorTickMark val="none"/>
        <c:minorTickMark val="none"/>
        <c:tickLblPos val="nextTo"/>
        <c:txPr>
          <a:bodyPr/>
          <a:lstStyle/>
          <a:p>
            <a:pPr>
              <a:defRPr sz="900"/>
            </a:pPr>
            <a:endParaRPr lang="cs-CZ"/>
          </a:p>
        </c:txPr>
        <c:crossAx val="79214848"/>
        <c:crosses val="autoZero"/>
        <c:auto val="1"/>
        <c:lblAlgn val="ctr"/>
        <c:lblOffset val="100"/>
        <c:noMultiLvlLbl val="0"/>
      </c:catAx>
      <c:valAx>
        <c:axId val="79214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9213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'14.14'!$J$19:$J$26</c:f>
              <c:numCache>
                <c:formatCode>General</c:formatCode>
                <c:ptCount val="8"/>
              </c:numCache>
            </c:numRef>
          </c:cat>
          <c:val>
            <c:numRef>
              <c:f>'14.14'!$K$19:$K$26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ser>
        <c:dLbls>
          <c:showLegendKey val="0"/>
          <c:showVal val="0"/>
          <c:showCatName val="0"/>
          <c:showSerName val="0"/>
          <c:showPercent val="0"/>
          <c:showBubbleSize val="0"/>
        </c:dLbls>
        <c:gapWidth val="150"/>
        <c:axId val="79332864"/>
        <c:axId val="79334400"/>
      </c:barChart>
      <c:catAx>
        <c:axId val="79332864"/>
        <c:scaling>
          <c:orientation val="maxMin"/>
        </c:scaling>
        <c:delete val="0"/>
        <c:axPos val="l"/>
        <c:numFmt formatCode="0.0" sourceLinked="1"/>
        <c:majorTickMark val="none"/>
        <c:minorTickMark val="none"/>
        <c:tickLblPos val="nextTo"/>
        <c:txPr>
          <a:bodyPr/>
          <a:lstStyle/>
          <a:p>
            <a:pPr>
              <a:defRPr sz="900"/>
            </a:pPr>
            <a:endParaRPr lang="cs-CZ"/>
          </a:p>
        </c:txPr>
        <c:crossAx val="79334400"/>
        <c:crosses val="autoZero"/>
        <c:auto val="1"/>
        <c:lblAlgn val="ctr"/>
        <c:lblOffset val="100"/>
        <c:noMultiLvlLbl val="0"/>
      </c:catAx>
      <c:valAx>
        <c:axId val="79334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793328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ser>
        <c:dLbls>
          <c:showLegendKey val="0"/>
          <c:showVal val="0"/>
          <c:showCatName val="0"/>
          <c:showSerName val="0"/>
          <c:showPercent val="0"/>
          <c:showBubbleSize val="0"/>
        </c:dLbls>
        <c:gapWidth val="150"/>
        <c:axId val="79350400"/>
        <c:axId val="79634816"/>
      </c:barChart>
      <c:catAx>
        <c:axId val="79350400"/>
        <c:scaling>
          <c:orientation val="minMax"/>
        </c:scaling>
        <c:delete val="0"/>
        <c:axPos val="l"/>
        <c:numFmt formatCode="General" sourceLinked="1"/>
        <c:majorTickMark val="none"/>
        <c:minorTickMark val="none"/>
        <c:tickLblPos val="nextTo"/>
        <c:txPr>
          <a:bodyPr/>
          <a:lstStyle/>
          <a:p>
            <a:pPr>
              <a:defRPr sz="900"/>
            </a:pPr>
            <a:endParaRPr lang="cs-CZ"/>
          </a:p>
        </c:txPr>
        <c:crossAx val="79634816"/>
        <c:crosses val="autoZero"/>
        <c:auto val="1"/>
        <c:lblAlgn val="ctr"/>
        <c:lblOffset val="100"/>
        <c:noMultiLvlLbl val="0"/>
      </c:catAx>
      <c:valAx>
        <c:axId val="796348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935040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ser>
        <c:dLbls>
          <c:showLegendKey val="0"/>
          <c:showVal val="0"/>
          <c:showCatName val="0"/>
          <c:showSerName val="0"/>
          <c:showPercent val="0"/>
          <c:showBubbleSize val="0"/>
        </c:dLbls>
        <c:gapWidth val="150"/>
        <c:overlap val="100"/>
        <c:axId val="79652352"/>
        <c:axId val="79653888"/>
      </c:barChart>
      <c:catAx>
        <c:axId val="79652352"/>
        <c:scaling>
          <c:orientation val="minMax"/>
        </c:scaling>
        <c:delete val="0"/>
        <c:axPos val="b"/>
        <c:numFmt formatCode="General" sourceLinked="1"/>
        <c:majorTickMark val="none"/>
        <c:minorTickMark val="none"/>
        <c:tickLblPos val="nextTo"/>
        <c:txPr>
          <a:bodyPr/>
          <a:lstStyle/>
          <a:p>
            <a:pPr>
              <a:defRPr sz="900"/>
            </a:pPr>
            <a:endParaRPr lang="cs-CZ"/>
          </a:p>
        </c:txPr>
        <c:crossAx val="79653888"/>
        <c:crosses val="autoZero"/>
        <c:auto val="1"/>
        <c:lblAlgn val="ctr"/>
        <c:lblOffset val="100"/>
        <c:noMultiLvlLbl val="0"/>
      </c:catAx>
      <c:valAx>
        <c:axId val="796538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7965235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layout/>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'5.1'!$A$7</c:f>
              <c:strCache>
                <c:ptCount val="1"/>
                <c:pt idx="0">
                  <c:v>Biomasa</c:v>
                </c:pt>
              </c:strCache>
            </c:strRef>
          </c:tx>
          <c:spPr>
            <a:solidFill>
              <a:schemeClr val="accent3">
                <a:lumMod val="75000"/>
              </a:schemeClr>
            </a:solidFill>
          </c:spPr>
          <c:invertIfNegative val="0"/>
          <c:val>
            <c:numRef>
              <c:f>'5.1'!$B$7:$M$7</c:f>
              <c:numCache>
                <c:formatCode>#,##0.0</c:formatCode>
                <c:ptCount val="12"/>
                <c:pt idx="0">
                  <c:v>692.58001599999977</c:v>
                </c:pt>
                <c:pt idx="1">
                  <c:v>696.02148000000011</c:v>
                </c:pt>
                <c:pt idx="2">
                  <c:v>735.9537909999998</c:v>
                </c:pt>
                <c:pt idx="3">
                  <c:v>420.83078499999999</c:v>
                </c:pt>
                <c:pt idx="4">
                  <c:v>327.90714499999996</c:v>
                </c:pt>
                <c:pt idx="5">
                  <c:v>284.211997</c:v>
                </c:pt>
                <c:pt idx="6">
                  <c:v>223.07829700000008</c:v>
                </c:pt>
                <c:pt idx="7">
                  <c:v>205.40640500000001</c:v>
                </c:pt>
                <c:pt idx="8">
                  <c:v>304.8445190000001</c:v>
                </c:pt>
                <c:pt idx="9">
                  <c:v>452.33174300000002</c:v>
                </c:pt>
                <c:pt idx="10">
                  <c:v>632.58412300000009</c:v>
                </c:pt>
                <c:pt idx="11">
                  <c:v>778.13560400000017</c:v>
                </c:pt>
              </c:numCache>
            </c:numRef>
          </c:val>
        </c:ser>
        <c:ser>
          <c:idx val="1"/>
          <c:order val="1"/>
          <c:tx>
            <c:strRef>
              <c:f>'5.1'!$A$8</c:f>
              <c:strCache>
                <c:ptCount val="1"/>
                <c:pt idx="0">
                  <c:v>Bioplyn</c:v>
                </c:pt>
              </c:strCache>
            </c:strRef>
          </c:tx>
          <c:spPr>
            <a:solidFill>
              <a:schemeClr val="bg2">
                <a:lumMod val="50000"/>
              </a:schemeClr>
            </a:solidFill>
          </c:spPr>
          <c:invertIfNegative val="0"/>
          <c:val>
            <c:numRef>
              <c:f>'5.1'!$B$8:$M$8</c:f>
              <c:numCache>
                <c:formatCode>#,##0.0</c:formatCode>
                <c:ptCount val="12"/>
                <c:pt idx="0">
                  <c:v>64.850376999999995</c:v>
                </c:pt>
                <c:pt idx="1">
                  <c:v>58.33042600000001</c:v>
                </c:pt>
                <c:pt idx="2">
                  <c:v>63.222609999999996</c:v>
                </c:pt>
                <c:pt idx="3">
                  <c:v>39.934526000000005</c:v>
                </c:pt>
                <c:pt idx="4">
                  <c:v>31.030490999999998</c:v>
                </c:pt>
                <c:pt idx="5">
                  <c:v>28.477065999999994</c:v>
                </c:pt>
                <c:pt idx="6">
                  <c:v>26.869043000000001</c:v>
                </c:pt>
                <c:pt idx="7">
                  <c:v>24.332379999999997</c:v>
                </c:pt>
                <c:pt idx="8">
                  <c:v>32.766883999999997</c:v>
                </c:pt>
                <c:pt idx="9">
                  <c:v>46.566398</c:v>
                </c:pt>
                <c:pt idx="10">
                  <c:v>55.47234499999999</c:v>
                </c:pt>
                <c:pt idx="11">
                  <c:v>65.339963999999995</c:v>
                </c:pt>
              </c:numCache>
            </c:numRef>
          </c:val>
        </c:ser>
        <c:ser>
          <c:idx val="2"/>
          <c:order val="2"/>
          <c:tx>
            <c:strRef>
              <c:f>'5.1'!$A$9</c:f>
              <c:strCache>
                <c:ptCount val="1"/>
                <c:pt idx="0">
                  <c:v>Černé uhlí</c:v>
                </c:pt>
              </c:strCache>
            </c:strRef>
          </c:tx>
          <c:spPr>
            <a:solidFill>
              <a:schemeClr val="tx1"/>
            </a:solidFill>
          </c:spPr>
          <c:invertIfNegative val="0"/>
          <c:val>
            <c:numRef>
              <c:f>'5.1'!$B$9:$M$9</c:f>
              <c:numCache>
                <c:formatCode>#,##0.0</c:formatCode>
                <c:ptCount val="12"/>
                <c:pt idx="0">
                  <c:v>1866.8175229999999</c:v>
                </c:pt>
                <c:pt idx="1">
                  <c:v>1966.5713709999998</c:v>
                </c:pt>
                <c:pt idx="2">
                  <c:v>1827.5210590000002</c:v>
                </c:pt>
                <c:pt idx="3">
                  <c:v>539.17599200000006</c:v>
                </c:pt>
                <c:pt idx="4">
                  <c:v>256.35092200000003</c:v>
                </c:pt>
                <c:pt idx="5">
                  <c:v>239.81207900000004</c:v>
                </c:pt>
                <c:pt idx="6">
                  <c:v>228.92874900000001</c:v>
                </c:pt>
                <c:pt idx="7">
                  <c:v>221.49453</c:v>
                </c:pt>
                <c:pt idx="8">
                  <c:v>313.77892199999997</c:v>
                </c:pt>
                <c:pt idx="9">
                  <c:v>822.6154869999998</c:v>
                </c:pt>
                <c:pt idx="10">
                  <c:v>1277.1356960000003</c:v>
                </c:pt>
                <c:pt idx="11">
                  <c:v>1718.8088170000003</c:v>
                </c:pt>
              </c:numCache>
            </c:numRef>
          </c:val>
        </c:ser>
        <c:ser>
          <c:idx val="3"/>
          <c:order val="3"/>
          <c:tx>
            <c:strRef>
              <c:f>'5.1'!$A$10</c:f>
              <c:strCache>
                <c:ptCount val="1"/>
                <c:pt idx="0">
                  <c:v>Elektrická energie</c:v>
                </c:pt>
              </c:strCache>
            </c:strRef>
          </c:tx>
          <c:invertIfNegative val="0"/>
          <c:val>
            <c:numRef>
              <c:f>'5.1'!$B$10:$M$10</c:f>
              <c:numCache>
                <c:formatCode>#,##0.0</c:formatCode>
                <c:ptCount val="12"/>
                <c:pt idx="0">
                  <c:v>0.72893999999999992</c:v>
                </c:pt>
                <c:pt idx="1">
                  <c:v>0.66009000000000007</c:v>
                </c:pt>
                <c:pt idx="2">
                  <c:v>0.73429400000000011</c:v>
                </c:pt>
                <c:pt idx="3">
                  <c:v>0.75789099999999998</c:v>
                </c:pt>
                <c:pt idx="4">
                  <c:v>0.99297199999999985</c:v>
                </c:pt>
                <c:pt idx="5">
                  <c:v>0.62821199999999999</c:v>
                </c:pt>
                <c:pt idx="6">
                  <c:v>0.85784400000000005</c:v>
                </c:pt>
                <c:pt idx="7">
                  <c:v>2.0268070000000002</c:v>
                </c:pt>
                <c:pt idx="8">
                  <c:v>1.0076270000000001</c:v>
                </c:pt>
                <c:pt idx="9">
                  <c:v>1.491217</c:v>
                </c:pt>
                <c:pt idx="10">
                  <c:v>1.3347419999999999</c:v>
                </c:pt>
                <c:pt idx="11">
                  <c:v>0.72174400000000005</c:v>
                </c:pt>
              </c:numCache>
            </c:numRef>
          </c:val>
        </c:ser>
        <c:ser>
          <c:idx val="4"/>
          <c:order val="4"/>
          <c:tx>
            <c:strRef>
              <c:f>'5.1'!$A$11</c:f>
              <c:strCache>
                <c:ptCount val="1"/>
                <c:pt idx="0">
                  <c:v>Energie prostředí (tepelné čerpadlo)</c:v>
                </c:pt>
              </c:strCache>
            </c:strRef>
          </c:tx>
          <c:invertIfNegative val="0"/>
          <c:val>
            <c:numRef>
              <c:f>'5.1'!$B$11:$M$11</c:f>
              <c:numCache>
                <c:formatCode>#,##0.0</c:formatCode>
                <c:ptCount val="12"/>
                <c:pt idx="0">
                  <c:v>11.251527820547386</c:v>
                </c:pt>
                <c:pt idx="1">
                  <c:v>11.510159225375089</c:v>
                </c:pt>
                <c:pt idx="2">
                  <c:v>11.123074116433404</c:v>
                </c:pt>
                <c:pt idx="3">
                  <c:v>4.2300869151030067</c:v>
                </c:pt>
                <c:pt idx="4">
                  <c:v>2.7112053340325879</c:v>
                </c:pt>
                <c:pt idx="5">
                  <c:v>2.1050683318385586</c:v>
                </c:pt>
                <c:pt idx="6">
                  <c:v>1.8690549216026149</c:v>
                </c:pt>
                <c:pt idx="7">
                  <c:v>1.7381167648855589</c:v>
                </c:pt>
                <c:pt idx="8">
                  <c:v>2.5070928197133227</c:v>
                </c:pt>
                <c:pt idx="9">
                  <c:v>5.8610513159315962</c:v>
                </c:pt>
                <c:pt idx="10">
                  <c:v>8.5195454527987149</c:v>
                </c:pt>
                <c:pt idx="11">
                  <c:v>10.791738986549403</c:v>
                </c:pt>
              </c:numCache>
            </c:numRef>
          </c:val>
        </c:ser>
        <c:ser>
          <c:idx val="5"/>
          <c:order val="5"/>
          <c:tx>
            <c:strRef>
              <c:f>'5.1'!$A$12</c:f>
              <c:strCache>
                <c:ptCount val="1"/>
                <c:pt idx="0">
                  <c:v>Energie Slunce (solární kolektor)</c:v>
                </c:pt>
              </c:strCache>
            </c:strRef>
          </c:tx>
          <c:invertIfNegative val="0"/>
          <c:val>
            <c:numRef>
              <c:f>'5.1'!$B$12:$M$12</c:f>
              <c:numCache>
                <c:formatCode>#,##0.0</c:formatCode>
                <c:ptCount val="12"/>
                <c:pt idx="0">
                  <c:v>6.3600000000000002E-3</c:v>
                </c:pt>
                <c:pt idx="1">
                  <c:v>1.6800000000000002E-2</c:v>
                </c:pt>
                <c:pt idx="2">
                  <c:v>2.4709999999999999E-2</c:v>
                </c:pt>
                <c:pt idx="3">
                  <c:v>0.44020999999999999</c:v>
                </c:pt>
                <c:pt idx="4">
                  <c:v>7.594999999999999E-2</c:v>
                </c:pt>
                <c:pt idx="5">
                  <c:v>6.7419999999999994E-2</c:v>
                </c:pt>
                <c:pt idx="6">
                  <c:v>7.2120000000000004E-2</c:v>
                </c:pt>
                <c:pt idx="7">
                  <c:v>6.9900000000000004E-2</c:v>
                </c:pt>
                <c:pt idx="8">
                  <c:v>4.5689999999999995E-2</c:v>
                </c:pt>
                <c:pt idx="9">
                  <c:v>3.5720000000000002E-2</c:v>
                </c:pt>
                <c:pt idx="10">
                  <c:v>7.6499999999999997E-3</c:v>
                </c:pt>
                <c:pt idx="11">
                  <c:v>5.8200000000000005E-3</c:v>
                </c:pt>
              </c:numCache>
            </c:numRef>
          </c:val>
        </c:ser>
        <c:ser>
          <c:idx val="6"/>
          <c:order val="6"/>
          <c:tx>
            <c:strRef>
              <c:f>'5.1'!$A$13</c:f>
              <c:strCache>
                <c:ptCount val="1"/>
                <c:pt idx="0">
                  <c:v>Hnědé uhlí</c:v>
                </c:pt>
              </c:strCache>
            </c:strRef>
          </c:tx>
          <c:spPr>
            <a:solidFill>
              <a:srgbClr val="6E4932"/>
            </a:solidFill>
          </c:spPr>
          <c:invertIfNegative val="0"/>
          <c:val>
            <c:numRef>
              <c:f>'5.1'!$B$13:$M$13</c:f>
              <c:numCache>
                <c:formatCode>#,##0.0</c:formatCode>
                <c:ptCount val="12"/>
                <c:pt idx="0">
                  <c:v>5841.6485190000003</c:v>
                </c:pt>
                <c:pt idx="1">
                  <c:v>6162.7914310000024</c:v>
                </c:pt>
                <c:pt idx="2">
                  <c:v>5909.4014239999988</c:v>
                </c:pt>
                <c:pt idx="3">
                  <c:v>2556.1736100000003</c:v>
                </c:pt>
                <c:pt idx="4">
                  <c:v>1575.651284</c:v>
                </c:pt>
                <c:pt idx="5">
                  <c:v>1187.006337</c:v>
                </c:pt>
                <c:pt idx="6">
                  <c:v>1112.1247720000003</c:v>
                </c:pt>
                <c:pt idx="7">
                  <c:v>1156.0864370000002</c:v>
                </c:pt>
                <c:pt idx="8">
                  <c:v>1653.3460329999996</c:v>
                </c:pt>
                <c:pt idx="9">
                  <c:v>3241.7599940000005</c:v>
                </c:pt>
                <c:pt idx="10">
                  <c:v>4745.7916720000003</c:v>
                </c:pt>
                <c:pt idx="11">
                  <c:v>5799.2228080000004</c:v>
                </c:pt>
              </c:numCache>
            </c:numRef>
          </c:val>
        </c:ser>
        <c:ser>
          <c:idx val="7"/>
          <c:order val="7"/>
          <c:tx>
            <c:strRef>
              <c:f>'5.1'!$A$14</c:f>
              <c:strCache>
                <c:ptCount val="1"/>
                <c:pt idx="0">
                  <c:v>Jaderné palivo</c:v>
                </c:pt>
              </c:strCache>
            </c:strRef>
          </c:tx>
          <c:invertIfNegative val="0"/>
          <c:val>
            <c:numRef>
              <c:f>'5.1'!$B$14:$M$14</c:f>
              <c:numCache>
                <c:formatCode>#,##0.0</c:formatCode>
                <c:ptCount val="12"/>
                <c:pt idx="0">
                  <c:v>36.419580000000003</c:v>
                </c:pt>
                <c:pt idx="1">
                  <c:v>35.58325</c:v>
                </c:pt>
                <c:pt idx="2">
                  <c:v>29.057650000000002</c:v>
                </c:pt>
                <c:pt idx="3">
                  <c:v>18.132360000000002</c:v>
                </c:pt>
                <c:pt idx="4">
                  <c:v>8.6640499999999996</c:v>
                </c:pt>
                <c:pt idx="5">
                  <c:v>7.6055599999999997</c:v>
                </c:pt>
                <c:pt idx="6">
                  <c:v>6.2669100000000002</c:v>
                </c:pt>
                <c:pt idx="7">
                  <c:v>6.2698199999999993</c:v>
                </c:pt>
                <c:pt idx="8">
                  <c:v>8.3709499999999988</c:v>
                </c:pt>
                <c:pt idx="9">
                  <c:v>18.734970000000001</c:v>
                </c:pt>
                <c:pt idx="10">
                  <c:v>26.673639999999999</c:v>
                </c:pt>
                <c:pt idx="11">
                  <c:v>34.6477</c:v>
                </c:pt>
              </c:numCache>
            </c:numRef>
          </c:val>
        </c:ser>
        <c:ser>
          <c:idx val="8"/>
          <c:order val="8"/>
          <c:tx>
            <c:strRef>
              <c:f>'5.1'!$A$15</c:f>
              <c:strCache>
                <c:ptCount val="1"/>
                <c:pt idx="0">
                  <c:v>Koks</c:v>
                </c:pt>
              </c:strCache>
            </c:strRef>
          </c:tx>
          <c:invertIfNegative val="0"/>
          <c:val>
            <c:numRef>
              <c:f>'5.1'!$B$15:$M$15</c:f>
              <c:numCache>
                <c:formatCode>#,##0.0</c:formatCode>
                <c:ptCount val="12"/>
                <c:pt idx="0">
                  <c:v>0.14965999999999999</c:v>
                </c:pt>
                <c:pt idx="1">
                  <c:v>4.3270000000000003E-2</c:v>
                </c:pt>
                <c:pt idx="2">
                  <c:v>0.11637500000000001</c:v>
                </c:pt>
                <c:pt idx="3">
                  <c:v>2.3257999999999997E-2</c:v>
                </c:pt>
                <c:pt idx="4">
                  <c:v>0</c:v>
                </c:pt>
                <c:pt idx="5">
                  <c:v>0</c:v>
                </c:pt>
                <c:pt idx="6">
                  <c:v>0</c:v>
                </c:pt>
                <c:pt idx="7">
                  <c:v>0</c:v>
                </c:pt>
                <c:pt idx="8">
                  <c:v>4.2290000000000001E-3</c:v>
                </c:pt>
                <c:pt idx="9">
                  <c:v>1.0572E-2</c:v>
                </c:pt>
                <c:pt idx="10">
                  <c:v>0.15483</c:v>
                </c:pt>
                <c:pt idx="11">
                  <c:v>0.13914600000000002</c:v>
                </c:pt>
              </c:numCache>
            </c:numRef>
          </c:val>
        </c:ser>
        <c:ser>
          <c:idx val="9"/>
          <c:order val="9"/>
          <c:tx>
            <c:strRef>
              <c:f>'5.1'!$A$16</c:f>
              <c:strCache>
                <c:ptCount val="1"/>
                <c:pt idx="0">
                  <c:v>Odpadní teplo</c:v>
                </c:pt>
              </c:strCache>
            </c:strRef>
          </c:tx>
          <c:invertIfNegative val="0"/>
          <c:val>
            <c:numRef>
              <c:f>'5.1'!$B$16:$M$16</c:f>
              <c:numCache>
                <c:formatCode>#,##0.0</c:formatCode>
                <c:ptCount val="12"/>
                <c:pt idx="0">
                  <c:v>42.120497999999991</c:v>
                </c:pt>
                <c:pt idx="1">
                  <c:v>41.828936999999989</c:v>
                </c:pt>
                <c:pt idx="2">
                  <c:v>42.243971999999992</c:v>
                </c:pt>
                <c:pt idx="3">
                  <c:v>31.494432999999997</c:v>
                </c:pt>
                <c:pt idx="4">
                  <c:v>37.028623999999994</c:v>
                </c:pt>
                <c:pt idx="5">
                  <c:v>43.953330999999999</c:v>
                </c:pt>
                <c:pt idx="6">
                  <c:v>54.472299999999997</c:v>
                </c:pt>
                <c:pt idx="7">
                  <c:v>51.206489000000005</c:v>
                </c:pt>
                <c:pt idx="8">
                  <c:v>55.217624999999991</c:v>
                </c:pt>
                <c:pt idx="9">
                  <c:v>57.565272999999998</c:v>
                </c:pt>
                <c:pt idx="10">
                  <c:v>39.283672999999993</c:v>
                </c:pt>
                <c:pt idx="11">
                  <c:v>43.953009000000009</c:v>
                </c:pt>
              </c:numCache>
            </c:numRef>
          </c:val>
        </c:ser>
        <c:ser>
          <c:idx val="10"/>
          <c:order val="10"/>
          <c:tx>
            <c:strRef>
              <c:f>'5.1'!$A$17</c:f>
              <c:strCache>
                <c:ptCount val="1"/>
                <c:pt idx="0">
                  <c:v>Ostatní kapalná paliva</c:v>
                </c:pt>
              </c:strCache>
            </c:strRef>
          </c:tx>
          <c:invertIfNegative val="0"/>
          <c:val>
            <c:numRef>
              <c:f>'5.1'!$B$17:$M$17</c:f>
              <c:numCache>
                <c:formatCode>#,##0.0</c:formatCode>
                <c:ptCount val="12"/>
                <c:pt idx="0">
                  <c:v>9.4366699999999994</c:v>
                </c:pt>
                <c:pt idx="1">
                  <c:v>13.41132</c:v>
                </c:pt>
                <c:pt idx="2">
                  <c:v>12.308181999999999</c:v>
                </c:pt>
                <c:pt idx="3">
                  <c:v>6.2185119999999996</c:v>
                </c:pt>
                <c:pt idx="4">
                  <c:v>2.8446130000000003</c:v>
                </c:pt>
                <c:pt idx="5">
                  <c:v>17.054107999999999</c:v>
                </c:pt>
                <c:pt idx="6">
                  <c:v>9.6344519999999996</c:v>
                </c:pt>
                <c:pt idx="7">
                  <c:v>1.7915430000000001</c:v>
                </c:pt>
                <c:pt idx="8">
                  <c:v>3.2258400000000003</c:v>
                </c:pt>
                <c:pt idx="9">
                  <c:v>6.0694999999999997</c:v>
                </c:pt>
                <c:pt idx="10">
                  <c:v>16.596879999999999</c:v>
                </c:pt>
                <c:pt idx="11">
                  <c:v>10.016192999999999</c:v>
                </c:pt>
              </c:numCache>
            </c:numRef>
          </c:val>
        </c:ser>
        <c:ser>
          <c:idx val="11"/>
          <c:order val="11"/>
          <c:tx>
            <c:strRef>
              <c:f>'5.1'!$A$18</c:f>
              <c:strCache>
                <c:ptCount val="1"/>
                <c:pt idx="0">
                  <c:v>Ostatní pevná paliva</c:v>
                </c:pt>
              </c:strCache>
            </c:strRef>
          </c:tx>
          <c:invertIfNegative val="0"/>
          <c:val>
            <c:numRef>
              <c:f>'5.1'!$B$18:$M$18</c:f>
              <c:numCache>
                <c:formatCode>#,##0.0</c:formatCode>
                <c:ptCount val="12"/>
                <c:pt idx="0">
                  <c:v>295.71026208880403</c:v>
                </c:pt>
                <c:pt idx="1">
                  <c:v>285.47979656616309</c:v>
                </c:pt>
                <c:pt idx="2">
                  <c:v>259.68862907616449</c:v>
                </c:pt>
                <c:pt idx="3">
                  <c:v>195.36594293438668</c:v>
                </c:pt>
                <c:pt idx="4">
                  <c:v>234.353845781346</c:v>
                </c:pt>
                <c:pt idx="5">
                  <c:v>232.89157100321796</c:v>
                </c:pt>
                <c:pt idx="6">
                  <c:v>213.92973832728634</c:v>
                </c:pt>
                <c:pt idx="7">
                  <c:v>212.9556089836959</c:v>
                </c:pt>
                <c:pt idx="8">
                  <c:v>189.52068180915006</c:v>
                </c:pt>
                <c:pt idx="9">
                  <c:v>252.39467903050175</c:v>
                </c:pt>
                <c:pt idx="10">
                  <c:v>219.30484705308265</c:v>
                </c:pt>
                <c:pt idx="11">
                  <c:v>281.26420064715393</c:v>
                </c:pt>
              </c:numCache>
            </c:numRef>
          </c:val>
        </c:ser>
        <c:ser>
          <c:idx val="12"/>
          <c:order val="12"/>
          <c:tx>
            <c:strRef>
              <c:f>'5.1'!$A$19</c:f>
              <c:strCache>
                <c:ptCount val="1"/>
                <c:pt idx="0">
                  <c:v>Ostatní plyny</c:v>
                </c:pt>
              </c:strCache>
            </c:strRef>
          </c:tx>
          <c:invertIfNegative val="0"/>
          <c:val>
            <c:numRef>
              <c:f>'5.1'!$B$19:$M$19</c:f>
              <c:numCache>
                <c:formatCode>#,##0.0</c:formatCode>
                <c:ptCount val="12"/>
                <c:pt idx="0">
                  <c:v>405.9192910000001</c:v>
                </c:pt>
                <c:pt idx="1">
                  <c:v>407.01547200000005</c:v>
                </c:pt>
                <c:pt idx="2">
                  <c:v>443.74559300000004</c:v>
                </c:pt>
                <c:pt idx="3">
                  <c:v>252.455028</c:v>
                </c:pt>
                <c:pt idx="4">
                  <c:v>275.66464300000001</c:v>
                </c:pt>
                <c:pt idx="5">
                  <c:v>258.542913</c:v>
                </c:pt>
                <c:pt idx="6">
                  <c:v>285.11970499999995</c:v>
                </c:pt>
                <c:pt idx="7">
                  <c:v>313.44922800000006</c:v>
                </c:pt>
                <c:pt idx="8">
                  <c:v>231.86789599999997</c:v>
                </c:pt>
                <c:pt idx="9">
                  <c:v>334.47035299999999</c:v>
                </c:pt>
                <c:pt idx="10">
                  <c:v>360.55970200000007</c:v>
                </c:pt>
                <c:pt idx="11">
                  <c:v>457.26905800000003</c:v>
                </c:pt>
              </c:numCache>
            </c:numRef>
          </c:val>
        </c:ser>
        <c:ser>
          <c:idx val="13"/>
          <c:order val="13"/>
          <c:tx>
            <c:strRef>
              <c:f>'5.1'!$A$20</c:f>
              <c:strCache>
                <c:ptCount val="1"/>
                <c:pt idx="0">
                  <c:v>Ostatní</c:v>
                </c:pt>
              </c:strCache>
            </c:strRef>
          </c:tx>
          <c:invertIfNegative val="0"/>
          <c:val>
            <c:numRef>
              <c:f>'5.1'!$B$20:$M$20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'5.1'!$A$21</c:f>
              <c:strCache>
                <c:ptCount val="1"/>
                <c:pt idx="0">
                  <c:v>Topné oleje</c:v>
                </c:pt>
              </c:strCache>
            </c:strRef>
          </c:tx>
          <c:invertIfNegative val="0"/>
          <c:val>
            <c:numRef>
              <c:f>'5.1'!$B$21:$M$21</c:f>
              <c:numCache>
                <c:formatCode>#,##0.0</c:formatCode>
                <c:ptCount val="12"/>
                <c:pt idx="0">
                  <c:v>11.713988000000001</c:v>
                </c:pt>
                <c:pt idx="1">
                  <c:v>15.469733</c:v>
                </c:pt>
                <c:pt idx="2">
                  <c:v>14.147019999999999</c:v>
                </c:pt>
                <c:pt idx="3">
                  <c:v>3.2987340000000001</c:v>
                </c:pt>
                <c:pt idx="4">
                  <c:v>1.9472609999999997</c:v>
                </c:pt>
                <c:pt idx="5">
                  <c:v>3.8854510000000002</c:v>
                </c:pt>
                <c:pt idx="6">
                  <c:v>8.698969</c:v>
                </c:pt>
                <c:pt idx="7">
                  <c:v>5.2748680000000006</c:v>
                </c:pt>
                <c:pt idx="8">
                  <c:v>5.4814880000000006</c:v>
                </c:pt>
                <c:pt idx="9">
                  <c:v>5.5759910000000001</c:v>
                </c:pt>
                <c:pt idx="10">
                  <c:v>8.6393709999999988</c:v>
                </c:pt>
                <c:pt idx="11">
                  <c:v>6.7714799999999986</c:v>
                </c:pt>
              </c:numCache>
            </c:numRef>
          </c:val>
        </c:ser>
        <c:ser>
          <c:idx val="15"/>
          <c:order val="15"/>
          <c:tx>
            <c:strRef>
              <c:f>'5.1'!$A$22</c:f>
              <c:strCache>
                <c:ptCount val="1"/>
                <c:pt idx="0">
                  <c:v>Zemní plyn</c:v>
                </c:pt>
              </c:strCache>
            </c:strRef>
          </c:tx>
          <c:spPr>
            <a:solidFill>
              <a:srgbClr val="EBE600"/>
            </a:solidFill>
          </c:spPr>
          <c:invertIfNegative val="0"/>
          <c:val>
            <c:numRef>
              <c:f>'5.1'!$B$22:$M$22</c:f>
              <c:numCache>
                <c:formatCode>#,##0.0</c:formatCode>
                <c:ptCount val="12"/>
                <c:pt idx="0">
                  <c:v>3088.2505571901961</c:v>
                </c:pt>
                <c:pt idx="1">
                  <c:v>3350.7514645083561</c:v>
                </c:pt>
                <c:pt idx="2">
                  <c:v>3178.3654372142914</c:v>
                </c:pt>
                <c:pt idx="3">
                  <c:v>1361.8093641505104</c:v>
                </c:pt>
                <c:pt idx="4">
                  <c:v>953.49676388462137</c:v>
                </c:pt>
                <c:pt idx="5">
                  <c:v>815.12762066494361</c:v>
                </c:pt>
                <c:pt idx="6">
                  <c:v>825.54639295421327</c:v>
                </c:pt>
                <c:pt idx="7">
                  <c:v>750.76215413311161</c:v>
                </c:pt>
                <c:pt idx="8">
                  <c:v>828.10439820596537</c:v>
                </c:pt>
                <c:pt idx="9">
                  <c:v>1516.8040312339442</c:v>
                </c:pt>
                <c:pt idx="10">
                  <c:v>2398.6609875639474</c:v>
                </c:pt>
                <c:pt idx="11">
                  <c:v>3008.8780084372288</c:v>
                </c:pt>
              </c:numCache>
            </c:numRef>
          </c:val>
        </c:ser>
        <c:dLbls>
          <c:showLegendKey val="0"/>
          <c:showVal val="0"/>
          <c:showCatName val="0"/>
          <c:showSerName val="0"/>
          <c:showPercent val="0"/>
          <c:showBubbleSize val="0"/>
        </c:dLbls>
        <c:gapWidth val="104"/>
        <c:overlap val="100"/>
        <c:axId val="48772608"/>
        <c:axId val="48774144"/>
      </c:barChart>
      <c:catAx>
        <c:axId val="48772608"/>
        <c:scaling>
          <c:orientation val="minMax"/>
        </c:scaling>
        <c:delete val="0"/>
        <c:axPos val="b"/>
        <c:majorTickMark val="none"/>
        <c:minorTickMark val="none"/>
        <c:tickLblPos val="low"/>
        <c:txPr>
          <a:bodyPr/>
          <a:lstStyle/>
          <a:p>
            <a:pPr>
              <a:defRPr sz="900"/>
            </a:pPr>
            <a:endParaRPr lang="cs-CZ"/>
          </a:p>
        </c:txPr>
        <c:crossAx val="48774144"/>
        <c:crosses val="autoZero"/>
        <c:auto val="1"/>
        <c:lblAlgn val="ctr"/>
        <c:lblOffset val="100"/>
        <c:noMultiLvlLbl val="0"/>
      </c:catAx>
      <c:valAx>
        <c:axId val="48774144"/>
        <c:scaling>
          <c:orientation val="minMax"/>
          <c:max val="14000"/>
        </c:scaling>
        <c:delete val="0"/>
        <c:axPos val="l"/>
        <c:majorGridlines/>
        <c:numFmt formatCode="#,##0" sourceLinked="0"/>
        <c:majorTickMark val="out"/>
        <c:minorTickMark val="none"/>
        <c:tickLblPos val="nextTo"/>
        <c:spPr>
          <a:ln>
            <a:noFill/>
          </a:ln>
        </c:spPr>
        <c:txPr>
          <a:bodyPr/>
          <a:lstStyle/>
          <a:p>
            <a:pPr>
              <a:defRPr sz="900"/>
            </a:pPr>
            <a:endParaRPr lang="cs-CZ"/>
          </a:p>
        </c:txPr>
        <c:crossAx val="487726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ser>
        <c:dLbls>
          <c:showLegendKey val="0"/>
          <c:showVal val="0"/>
          <c:showCatName val="0"/>
          <c:showSerName val="0"/>
          <c:showPercent val="0"/>
          <c:showBubbleSize val="0"/>
        </c:dLbls>
        <c:gapWidth val="150"/>
        <c:axId val="79678848"/>
        <c:axId val="79680640"/>
      </c:barChart>
      <c:catAx>
        <c:axId val="79678848"/>
        <c:scaling>
          <c:orientation val="minMax"/>
        </c:scaling>
        <c:delete val="0"/>
        <c:axPos val="l"/>
        <c:numFmt formatCode="General" sourceLinked="1"/>
        <c:majorTickMark val="none"/>
        <c:minorTickMark val="none"/>
        <c:tickLblPos val="nextTo"/>
        <c:txPr>
          <a:bodyPr/>
          <a:lstStyle/>
          <a:p>
            <a:pPr>
              <a:defRPr sz="900"/>
            </a:pPr>
            <a:endParaRPr lang="cs-CZ"/>
          </a:p>
        </c:txPr>
        <c:crossAx val="79680640"/>
        <c:crosses val="autoZero"/>
        <c:auto val="1"/>
        <c:lblAlgn val="ctr"/>
        <c:lblOffset val="100"/>
        <c:noMultiLvlLbl val="0"/>
      </c:catAx>
      <c:valAx>
        <c:axId val="7968064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967884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'8.3'!$A$27</c:f>
              <c:strCache>
                <c:ptCount val="1"/>
                <c:pt idx="0">
                  <c:v>Průmysl</c:v>
                </c:pt>
              </c:strCache>
            </c:strRef>
          </c:tx>
          <c:invertIfNegative val="0"/>
          <c:val>
            <c:numRef>
              <c:f>'8.3'!$B$27:$M$27</c:f>
              <c:numCache>
                <c:formatCode>#,##0.0</c:formatCode>
                <c:ptCount val="12"/>
                <c:pt idx="0">
                  <c:v>62.083984999999998</c:v>
                </c:pt>
                <c:pt idx="1">
                  <c:v>65.909973999999991</c:v>
                </c:pt>
                <c:pt idx="2">
                  <c:v>59.887239000000001</c:v>
                </c:pt>
                <c:pt idx="3">
                  <c:v>20.899332000000001</c:v>
                </c:pt>
                <c:pt idx="4">
                  <c:v>15.984299999999999</c:v>
                </c:pt>
                <c:pt idx="5">
                  <c:v>14.3841</c:v>
                </c:pt>
                <c:pt idx="6">
                  <c:v>11.429500000000001</c:v>
                </c:pt>
                <c:pt idx="7">
                  <c:v>11.7334</c:v>
                </c:pt>
                <c:pt idx="8">
                  <c:v>13.719704</c:v>
                </c:pt>
                <c:pt idx="9">
                  <c:v>25.215572999999999</c:v>
                </c:pt>
                <c:pt idx="10">
                  <c:v>44.784829000000002</c:v>
                </c:pt>
                <c:pt idx="11">
                  <c:v>57.699945999999997</c:v>
                </c:pt>
              </c:numCache>
            </c:numRef>
          </c:val>
        </c:ser>
        <c:ser>
          <c:idx val="1"/>
          <c:order val="1"/>
          <c:tx>
            <c:strRef>
              <c:f>'8.3'!$A$28</c:f>
              <c:strCache>
                <c:ptCount val="1"/>
                <c:pt idx="0">
                  <c:v>Energetika</c:v>
                </c:pt>
              </c:strCache>
            </c:strRef>
          </c:tx>
          <c:invertIfNegative val="0"/>
          <c:val>
            <c:numRef>
              <c:f>'8.3'!$B$28:$M$28</c:f>
              <c:numCache>
                <c:formatCode>#,##0.0</c:formatCode>
                <c:ptCount val="12"/>
                <c:pt idx="0">
                  <c:v>2.2612100000000002</c:v>
                </c:pt>
                <c:pt idx="1">
                  <c:v>2.4043800000000002</c:v>
                </c:pt>
                <c:pt idx="2">
                  <c:v>2.4045000000000001</c:v>
                </c:pt>
                <c:pt idx="3">
                  <c:v>1.0038099999999999</c:v>
                </c:pt>
                <c:pt idx="4">
                  <c:v>0.38906999999999997</c:v>
                </c:pt>
                <c:pt idx="5">
                  <c:v>0.25192999999999999</c:v>
                </c:pt>
                <c:pt idx="6">
                  <c:v>0.19802</c:v>
                </c:pt>
                <c:pt idx="7">
                  <c:v>0.20940999999999999</c:v>
                </c:pt>
                <c:pt idx="8">
                  <c:v>0.25090000000000001</c:v>
                </c:pt>
                <c:pt idx="9">
                  <c:v>0.70517000000000007</c:v>
                </c:pt>
                <c:pt idx="10">
                  <c:v>1.3086500000000001</c:v>
                </c:pt>
                <c:pt idx="11">
                  <c:v>2.1548499999999997</c:v>
                </c:pt>
              </c:numCache>
            </c:numRef>
          </c:val>
        </c:ser>
        <c:ser>
          <c:idx val="2"/>
          <c:order val="2"/>
          <c:tx>
            <c:strRef>
              <c:f>'8.3'!$A$29</c:f>
              <c:strCache>
                <c:ptCount val="1"/>
                <c:pt idx="0">
                  <c:v>Doprava</c:v>
                </c:pt>
              </c:strCache>
            </c:strRef>
          </c:tx>
          <c:invertIfNegative val="0"/>
          <c:val>
            <c:numRef>
              <c:f>'8.3'!$B$29:$M$29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3"/>
          <c:tx>
            <c:strRef>
              <c:f>'8.3'!$A$30</c:f>
              <c:strCache>
                <c:ptCount val="1"/>
                <c:pt idx="0">
                  <c:v>Stavebnictví</c:v>
                </c:pt>
              </c:strCache>
            </c:strRef>
          </c:tx>
          <c:invertIfNegative val="0"/>
          <c:val>
            <c:numRef>
              <c:f>'8.3'!$B$30:$M$30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4"/>
          <c:order val="4"/>
          <c:tx>
            <c:strRef>
              <c:f>'8.3'!$A$31</c:f>
              <c:strCache>
                <c:ptCount val="1"/>
                <c:pt idx="0">
                  <c:v>Zemědělství a lesnictví</c:v>
                </c:pt>
              </c:strCache>
            </c:strRef>
          </c:tx>
          <c:invertIfNegative val="0"/>
          <c:val>
            <c:numRef>
              <c:f>'8.3'!$B$31:$M$31</c:f>
              <c:numCache>
                <c:formatCode>#,##0.0</c:formatCode>
                <c:ptCount val="12"/>
                <c:pt idx="0">
                  <c:v>2.0150000000000001</c:v>
                </c:pt>
                <c:pt idx="1">
                  <c:v>1.827</c:v>
                </c:pt>
                <c:pt idx="2">
                  <c:v>1.8089999999999999</c:v>
                </c:pt>
                <c:pt idx="3">
                  <c:v>1.329</c:v>
                </c:pt>
                <c:pt idx="4">
                  <c:v>0.73599999999999999</c:v>
                </c:pt>
                <c:pt idx="5">
                  <c:v>0.60599999999999998</c:v>
                </c:pt>
                <c:pt idx="6">
                  <c:v>0.47599999999999998</c:v>
                </c:pt>
                <c:pt idx="7">
                  <c:v>0.88800000000000001</c:v>
                </c:pt>
                <c:pt idx="8">
                  <c:v>1.7569999999999999</c:v>
                </c:pt>
                <c:pt idx="9">
                  <c:v>2.3780000000000001</c:v>
                </c:pt>
                <c:pt idx="10">
                  <c:v>2.0609999999999999</c:v>
                </c:pt>
                <c:pt idx="11">
                  <c:v>2.9969999999999999</c:v>
                </c:pt>
              </c:numCache>
            </c:numRef>
          </c:val>
        </c:ser>
        <c:ser>
          <c:idx val="5"/>
          <c:order val="5"/>
          <c:tx>
            <c:strRef>
              <c:f>'8.3'!$A$32</c:f>
              <c:strCache>
                <c:ptCount val="1"/>
                <c:pt idx="0">
                  <c:v>Domácnosti</c:v>
                </c:pt>
              </c:strCache>
            </c:strRef>
          </c:tx>
          <c:invertIfNegative val="0"/>
          <c:val>
            <c:numRef>
              <c:f>'8.3'!$B$32:$M$32</c:f>
              <c:numCache>
                <c:formatCode>#,##0.0</c:formatCode>
                <c:ptCount val="12"/>
                <c:pt idx="0">
                  <c:v>397.44109900000012</c:v>
                </c:pt>
                <c:pt idx="1">
                  <c:v>413.70557899999994</c:v>
                </c:pt>
                <c:pt idx="2">
                  <c:v>382.09373600000004</c:v>
                </c:pt>
                <c:pt idx="3">
                  <c:v>131.772302</c:v>
                </c:pt>
                <c:pt idx="4">
                  <c:v>82.601078000000015</c:v>
                </c:pt>
                <c:pt idx="5">
                  <c:v>73.762465999999989</c:v>
                </c:pt>
                <c:pt idx="6">
                  <c:v>71.262034999999983</c:v>
                </c:pt>
                <c:pt idx="7">
                  <c:v>65.238813000000007</c:v>
                </c:pt>
                <c:pt idx="8">
                  <c:v>92.87196099999997</c:v>
                </c:pt>
                <c:pt idx="9">
                  <c:v>179.04529300000002</c:v>
                </c:pt>
                <c:pt idx="10">
                  <c:v>292.39513179655023</c:v>
                </c:pt>
                <c:pt idx="11">
                  <c:v>414.61966999999999</c:v>
                </c:pt>
              </c:numCache>
            </c:numRef>
          </c:val>
        </c:ser>
        <c:ser>
          <c:idx val="6"/>
          <c:order val="6"/>
          <c:tx>
            <c:strRef>
              <c:f>'8.3'!$A$33</c:f>
              <c:strCache>
                <c:ptCount val="1"/>
                <c:pt idx="0">
                  <c:v>Obchod, služby, školství, zdravotnictví</c:v>
                </c:pt>
              </c:strCache>
            </c:strRef>
          </c:tx>
          <c:invertIfNegative val="0"/>
          <c:val>
            <c:numRef>
              <c:f>'8.3'!$B$33:$M$33</c:f>
              <c:numCache>
                <c:formatCode>#,##0.0</c:formatCode>
                <c:ptCount val="12"/>
                <c:pt idx="0">
                  <c:v>112.283475</c:v>
                </c:pt>
                <c:pt idx="1">
                  <c:v>119.53805</c:v>
                </c:pt>
                <c:pt idx="2">
                  <c:v>105.94468200000001</c:v>
                </c:pt>
                <c:pt idx="3">
                  <c:v>33.491532999999997</c:v>
                </c:pt>
                <c:pt idx="4">
                  <c:v>17.736380999999998</c:v>
                </c:pt>
                <c:pt idx="5">
                  <c:v>15.204445</c:v>
                </c:pt>
                <c:pt idx="6">
                  <c:v>13.394523</c:v>
                </c:pt>
                <c:pt idx="7">
                  <c:v>12.891179000000001</c:v>
                </c:pt>
                <c:pt idx="8">
                  <c:v>20.898311999999997</c:v>
                </c:pt>
                <c:pt idx="9">
                  <c:v>49.049869999999984</c:v>
                </c:pt>
                <c:pt idx="10">
                  <c:v>86.231880593100328</c:v>
                </c:pt>
                <c:pt idx="11">
                  <c:v>113.90352000000001</c:v>
                </c:pt>
              </c:numCache>
            </c:numRef>
          </c:val>
        </c:ser>
        <c:ser>
          <c:idx val="7"/>
          <c:order val="7"/>
          <c:tx>
            <c:strRef>
              <c:f>'8.3'!$A$34</c:f>
              <c:strCache>
                <c:ptCount val="1"/>
                <c:pt idx="0">
                  <c:v>Ostatní</c:v>
                </c:pt>
              </c:strCache>
            </c:strRef>
          </c:tx>
          <c:invertIfNegative val="0"/>
          <c:val>
            <c:numRef>
              <c:f>'8.3'!$B$34:$M$34</c:f>
              <c:numCache>
                <c:formatCode>#,##0.0</c:formatCode>
                <c:ptCount val="12"/>
                <c:pt idx="0">
                  <c:v>115.873454</c:v>
                </c:pt>
                <c:pt idx="1">
                  <c:v>124.97233799999999</c:v>
                </c:pt>
                <c:pt idx="2">
                  <c:v>113.64614400000001</c:v>
                </c:pt>
                <c:pt idx="3">
                  <c:v>32.676214000000002</c:v>
                </c:pt>
                <c:pt idx="4">
                  <c:v>12.807866000000001</c:v>
                </c:pt>
                <c:pt idx="5">
                  <c:v>11.345580999999999</c:v>
                </c:pt>
                <c:pt idx="6">
                  <c:v>9.3322890000000012</c:v>
                </c:pt>
                <c:pt idx="7">
                  <c:v>9.3704710000000002</c:v>
                </c:pt>
                <c:pt idx="8">
                  <c:v>21.285934999999998</c:v>
                </c:pt>
                <c:pt idx="9">
                  <c:v>49.305166</c:v>
                </c:pt>
                <c:pt idx="10">
                  <c:v>86.135829000000015</c:v>
                </c:pt>
                <c:pt idx="11">
                  <c:v>113.73526899999999</c:v>
                </c:pt>
              </c:numCache>
            </c:numRef>
          </c:val>
        </c:ser>
        <c:dLbls>
          <c:showLegendKey val="0"/>
          <c:showVal val="0"/>
          <c:showCatName val="0"/>
          <c:showSerName val="0"/>
          <c:showPercent val="0"/>
          <c:showBubbleSize val="0"/>
        </c:dLbls>
        <c:gapWidth val="150"/>
        <c:overlap val="100"/>
        <c:axId val="79829632"/>
        <c:axId val="79835520"/>
      </c:barChart>
      <c:catAx>
        <c:axId val="79829632"/>
        <c:scaling>
          <c:orientation val="minMax"/>
        </c:scaling>
        <c:delete val="0"/>
        <c:axPos val="b"/>
        <c:numFmt formatCode="General" sourceLinked="1"/>
        <c:majorTickMark val="none"/>
        <c:minorTickMark val="none"/>
        <c:tickLblPos val="nextTo"/>
        <c:txPr>
          <a:bodyPr/>
          <a:lstStyle/>
          <a:p>
            <a:pPr>
              <a:defRPr sz="900"/>
            </a:pPr>
            <a:endParaRPr lang="cs-CZ"/>
          </a:p>
        </c:txPr>
        <c:crossAx val="79835520"/>
        <c:crosses val="autoZero"/>
        <c:auto val="1"/>
        <c:lblAlgn val="ctr"/>
        <c:lblOffset val="100"/>
        <c:noMultiLvlLbl val="0"/>
      </c:catAx>
      <c:valAx>
        <c:axId val="79835520"/>
        <c:scaling>
          <c:orientation val="minMax"/>
          <c:max val="1000"/>
        </c:scaling>
        <c:delete val="0"/>
        <c:axPos val="l"/>
        <c:majorGridlines/>
        <c:numFmt formatCode="#,##0" sourceLinked="0"/>
        <c:majorTickMark val="out"/>
        <c:minorTickMark val="none"/>
        <c:tickLblPos val="nextTo"/>
        <c:spPr>
          <a:ln>
            <a:noFill/>
          </a:ln>
        </c:spPr>
        <c:txPr>
          <a:bodyPr/>
          <a:lstStyle/>
          <a:p>
            <a:pPr>
              <a:defRPr sz="900"/>
            </a:pPr>
            <a:endParaRPr lang="cs-CZ"/>
          </a:p>
        </c:txPr>
        <c:crossAx val="798296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'8.3'!$M$39</c:f>
              <c:strCache>
                <c:ptCount val="1"/>
                <c:pt idx="0">
                  <c:v>Instalovaný výkon</c:v>
                </c:pt>
              </c:strCache>
            </c:strRef>
          </c:tx>
          <c:invertIfNegative val="0"/>
          <c:val>
            <c:numRef>
              <c:f>'8.3'!$N$39</c:f>
              <c:numCache>
                <c:formatCode>0.0%</c:formatCode>
                <c:ptCount val="1"/>
                <c:pt idx="0">
                  <c:v>4.6909903262823238E-2</c:v>
                </c:pt>
              </c:numCache>
            </c:numRef>
          </c:val>
        </c:ser>
        <c:ser>
          <c:idx val="1"/>
          <c:order val="1"/>
          <c:tx>
            <c:strRef>
              <c:f>'8.3'!$M$40</c:f>
              <c:strCache>
                <c:ptCount val="1"/>
                <c:pt idx="0">
                  <c:v>Výroba tepla brutto</c:v>
                </c:pt>
              </c:strCache>
            </c:strRef>
          </c:tx>
          <c:invertIfNegative val="0"/>
          <c:val>
            <c:numRef>
              <c:f>'8.3'!$N$40</c:f>
              <c:numCache>
                <c:formatCode>0.0%</c:formatCode>
                <c:ptCount val="1"/>
                <c:pt idx="0">
                  <c:v>4.897459417597827E-2</c:v>
                </c:pt>
              </c:numCache>
            </c:numRef>
          </c:val>
        </c:ser>
        <c:ser>
          <c:idx val="2"/>
          <c:order val="2"/>
          <c:tx>
            <c:strRef>
              <c:f>'8.3'!$M$41</c:f>
              <c:strCache>
                <c:ptCount val="1"/>
                <c:pt idx="0">
                  <c:v>Dodávky tepla</c:v>
                </c:pt>
              </c:strCache>
            </c:strRef>
          </c:tx>
          <c:invertIfNegative val="0"/>
          <c:val>
            <c:numRef>
              <c:f>'8.3'!$N$41</c:f>
              <c:numCache>
                <c:formatCode>0.0%</c:formatCode>
                <c:ptCount val="1"/>
                <c:pt idx="0">
                  <c:v>6.2370563808836113E-2</c:v>
                </c:pt>
              </c:numCache>
            </c:numRef>
          </c:val>
        </c:ser>
        <c:dLbls>
          <c:showLegendKey val="0"/>
          <c:showVal val="0"/>
          <c:showCatName val="0"/>
          <c:showSerName val="0"/>
          <c:showPercent val="0"/>
          <c:showBubbleSize val="0"/>
        </c:dLbls>
        <c:gapWidth val="150"/>
        <c:axId val="79848960"/>
        <c:axId val="79850496"/>
      </c:barChart>
      <c:catAx>
        <c:axId val="79848960"/>
        <c:scaling>
          <c:orientation val="maxMin"/>
        </c:scaling>
        <c:delete val="0"/>
        <c:axPos val="l"/>
        <c:numFmt formatCode="General" sourceLinked="1"/>
        <c:majorTickMark val="none"/>
        <c:minorTickMark val="none"/>
        <c:tickLblPos val="none"/>
        <c:crossAx val="79850496"/>
        <c:crosses val="autoZero"/>
        <c:auto val="1"/>
        <c:lblAlgn val="ctr"/>
        <c:lblOffset val="100"/>
        <c:noMultiLvlLbl val="0"/>
      </c:catAx>
      <c:valAx>
        <c:axId val="7985049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7984896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'8.3'!$A$10</c:f>
              <c:strCache>
                <c:ptCount val="1"/>
                <c:pt idx="0">
                  <c:v>Biomasa</c:v>
                </c:pt>
              </c:strCache>
            </c:strRef>
          </c:tx>
          <c:spPr>
            <a:solidFill>
              <a:schemeClr val="accent3">
                <a:lumMod val="75000"/>
              </a:schemeClr>
            </a:solidFill>
          </c:spPr>
          <c:invertIfNegative val="0"/>
          <c:val>
            <c:numRef>
              <c:f>'8.3'!$B$10:$M$10</c:f>
              <c:numCache>
                <c:formatCode>#,##0.0</c:formatCode>
                <c:ptCount val="12"/>
                <c:pt idx="0">
                  <c:v>42.475899999999996</c:v>
                </c:pt>
                <c:pt idx="1">
                  <c:v>45.844889999999999</c:v>
                </c:pt>
                <c:pt idx="2">
                  <c:v>59.989800000000002</c:v>
                </c:pt>
                <c:pt idx="3">
                  <c:v>30.50723</c:v>
                </c:pt>
                <c:pt idx="4">
                  <c:v>21.263900000000003</c:v>
                </c:pt>
                <c:pt idx="5">
                  <c:v>18.376750000000001</c:v>
                </c:pt>
                <c:pt idx="6">
                  <c:v>17.293710000000001</c:v>
                </c:pt>
                <c:pt idx="7">
                  <c:v>15.484399999999999</c:v>
                </c:pt>
                <c:pt idx="8">
                  <c:v>21.052859999999999</c:v>
                </c:pt>
                <c:pt idx="9">
                  <c:v>34.769739999999999</c:v>
                </c:pt>
                <c:pt idx="10">
                  <c:v>52.577640000000002</c:v>
                </c:pt>
                <c:pt idx="11">
                  <c:v>76.520679999999999</c:v>
                </c:pt>
              </c:numCache>
            </c:numRef>
          </c:val>
        </c:ser>
        <c:ser>
          <c:idx val="1"/>
          <c:order val="1"/>
          <c:tx>
            <c:strRef>
              <c:f>'8.3'!$A$11</c:f>
              <c:strCache>
                <c:ptCount val="1"/>
                <c:pt idx="0">
                  <c:v>Bioplyn</c:v>
                </c:pt>
              </c:strCache>
            </c:strRef>
          </c:tx>
          <c:spPr>
            <a:solidFill>
              <a:schemeClr val="bg2">
                <a:lumMod val="50000"/>
              </a:schemeClr>
            </a:solidFill>
          </c:spPr>
          <c:invertIfNegative val="0"/>
          <c:val>
            <c:numRef>
              <c:f>'8.3'!$B$11:$M$11</c:f>
              <c:numCache>
                <c:formatCode>#,##0.0</c:formatCode>
                <c:ptCount val="12"/>
                <c:pt idx="0">
                  <c:v>8.5181830000000005</c:v>
                </c:pt>
                <c:pt idx="1">
                  <c:v>6.3804029999999994</c:v>
                </c:pt>
                <c:pt idx="2">
                  <c:v>7.0929220000000006</c:v>
                </c:pt>
                <c:pt idx="3">
                  <c:v>4.0609000000000002</c:v>
                </c:pt>
                <c:pt idx="4">
                  <c:v>2.1990910000000001</c:v>
                </c:pt>
                <c:pt idx="5">
                  <c:v>3.160237</c:v>
                </c:pt>
                <c:pt idx="6">
                  <c:v>2.2429099999999997</c:v>
                </c:pt>
                <c:pt idx="7">
                  <c:v>2.8565299999999998</c:v>
                </c:pt>
                <c:pt idx="8">
                  <c:v>5.1616</c:v>
                </c:pt>
                <c:pt idx="9">
                  <c:v>6.1367330000000004</c:v>
                </c:pt>
                <c:pt idx="10">
                  <c:v>8.510466000000001</c:v>
                </c:pt>
                <c:pt idx="11">
                  <c:v>11.423496999999999</c:v>
                </c:pt>
              </c:numCache>
            </c:numRef>
          </c:val>
        </c:ser>
        <c:ser>
          <c:idx val="2"/>
          <c:order val="2"/>
          <c:tx>
            <c:strRef>
              <c:f>'8.3'!$A$12</c:f>
              <c:strCache>
                <c:ptCount val="1"/>
                <c:pt idx="0">
                  <c:v>Černé uhlí</c:v>
                </c:pt>
              </c:strCache>
            </c:strRef>
          </c:tx>
          <c:spPr>
            <a:solidFill>
              <a:schemeClr val="tx1"/>
            </a:solidFill>
          </c:spPr>
          <c:invertIfNegative val="0"/>
          <c:val>
            <c:numRef>
              <c:f>'8.3'!$B$12:$M$12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3"/>
          <c:tx>
            <c:strRef>
              <c:f>'8.3'!$A$13</c:f>
              <c:strCache>
                <c:ptCount val="1"/>
                <c:pt idx="0">
                  <c:v>Elektrická energie</c:v>
                </c:pt>
              </c:strCache>
            </c:strRef>
          </c:tx>
          <c:invertIfNegative val="0"/>
          <c:val>
            <c:numRef>
              <c:f>'8.3'!$B$13:$M$13</c:f>
              <c:numCache>
                <c:formatCode>#,##0.0</c:formatCode>
                <c:ptCount val="12"/>
                <c:pt idx="0">
                  <c:v>0.30299999999999999</c:v>
                </c:pt>
                <c:pt idx="1">
                  <c:v>0.249</c:v>
                </c:pt>
                <c:pt idx="2">
                  <c:v>0.28599999999999998</c:v>
                </c:pt>
                <c:pt idx="3">
                  <c:v>0.438</c:v>
                </c:pt>
                <c:pt idx="4">
                  <c:v>0.55800000000000005</c:v>
                </c:pt>
                <c:pt idx="5">
                  <c:v>0.19600000000000001</c:v>
                </c:pt>
                <c:pt idx="6">
                  <c:v>0.19</c:v>
                </c:pt>
                <c:pt idx="7">
                  <c:v>1.337</c:v>
                </c:pt>
                <c:pt idx="8">
                  <c:v>0.54759999999999998</c:v>
                </c:pt>
                <c:pt idx="9">
                  <c:v>1.121</c:v>
                </c:pt>
                <c:pt idx="10">
                  <c:v>0.88400000000000001</c:v>
                </c:pt>
                <c:pt idx="11">
                  <c:v>0.313</c:v>
                </c:pt>
              </c:numCache>
            </c:numRef>
          </c:val>
        </c:ser>
        <c:ser>
          <c:idx val="4"/>
          <c:order val="4"/>
          <c:tx>
            <c:strRef>
              <c:f>'8.3'!$A$14</c:f>
              <c:strCache>
                <c:ptCount val="1"/>
                <c:pt idx="0">
                  <c:v>Energie prostředí (tepelné čerpadlo)</c:v>
                </c:pt>
              </c:strCache>
            </c:strRef>
          </c:tx>
          <c:invertIfNegative val="0"/>
          <c:val>
            <c:numRef>
              <c:f>'8.3'!$B$14:$M$14</c:f>
              <c:numCache>
                <c:formatCode>#,##0.0</c:formatCode>
                <c:ptCount val="12"/>
                <c:pt idx="0">
                  <c:v>7.5999999999999998E-2</c:v>
                </c:pt>
                <c:pt idx="1">
                  <c:v>7.8E-2</c:v>
                </c:pt>
                <c:pt idx="2">
                  <c:v>6.8000000000000005E-2</c:v>
                </c:pt>
                <c:pt idx="3">
                  <c:v>3.2000000000000001E-2</c:v>
                </c:pt>
                <c:pt idx="4">
                  <c:v>1.2999999999999999E-2</c:v>
                </c:pt>
                <c:pt idx="5">
                  <c:v>8.9999999999999993E-3</c:v>
                </c:pt>
                <c:pt idx="6">
                  <c:v>8.0000000000000002E-3</c:v>
                </c:pt>
                <c:pt idx="7">
                  <c:v>4.0000000000000001E-3</c:v>
                </c:pt>
                <c:pt idx="8">
                  <c:v>3.5000000000000001E-3</c:v>
                </c:pt>
                <c:pt idx="9">
                  <c:v>0.01</c:v>
                </c:pt>
                <c:pt idx="10">
                  <c:v>8.3000000000000004E-2</c:v>
                </c:pt>
                <c:pt idx="11">
                  <c:v>0.124</c:v>
                </c:pt>
              </c:numCache>
            </c:numRef>
          </c:val>
        </c:ser>
        <c:ser>
          <c:idx val="5"/>
          <c:order val="5"/>
          <c:tx>
            <c:strRef>
              <c:f>'8.3'!$A$15</c:f>
              <c:strCache>
                <c:ptCount val="1"/>
                <c:pt idx="0">
                  <c:v>Energie Slunce (solární kolektor)</c:v>
                </c:pt>
              </c:strCache>
            </c:strRef>
          </c:tx>
          <c:invertIfNegative val="0"/>
          <c:val>
            <c:numRef>
              <c:f>'8.3'!$B$15:$M$15</c:f>
              <c:numCache>
                <c:formatCode>#,##0.0</c:formatCode>
                <c:ptCount val="12"/>
                <c:pt idx="0">
                  <c:v>2E-3</c:v>
                </c:pt>
                <c:pt idx="1">
                  <c:v>5.0000000000000001E-3</c:v>
                </c:pt>
                <c:pt idx="2">
                  <c:v>8.9999999999999993E-3</c:v>
                </c:pt>
                <c:pt idx="3">
                  <c:v>2.5000000000000001E-2</c:v>
                </c:pt>
                <c:pt idx="4">
                  <c:v>3.1E-2</c:v>
                </c:pt>
                <c:pt idx="5">
                  <c:v>2.3E-2</c:v>
                </c:pt>
                <c:pt idx="6">
                  <c:v>2.5999999999999999E-2</c:v>
                </c:pt>
                <c:pt idx="7">
                  <c:v>2.5999999999999999E-2</c:v>
                </c:pt>
                <c:pt idx="8">
                  <c:v>1.6E-2</c:v>
                </c:pt>
                <c:pt idx="9">
                  <c:v>1.4E-2</c:v>
                </c:pt>
                <c:pt idx="10">
                  <c:v>1E-3</c:v>
                </c:pt>
                <c:pt idx="11">
                  <c:v>1E-3</c:v>
                </c:pt>
              </c:numCache>
            </c:numRef>
          </c:val>
        </c:ser>
        <c:ser>
          <c:idx val="6"/>
          <c:order val="6"/>
          <c:tx>
            <c:strRef>
              <c:f>'8.3'!$A$16</c:f>
              <c:strCache>
                <c:ptCount val="1"/>
                <c:pt idx="0">
                  <c:v>Hnědé uhlí</c:v>
                </c:pt>
              </c:strCache>
            </c:strRef>
          </c:tx>
          <c:spPr>
            <a:solidFill>
              <a:srgbClr val="6E4932"/>
            </a:solidFill>
          </c:spPr>
          <c:invertIfNegative val="0"/>
          <c:val>
            <c:numRef>
              <c:f>'8.3'!$B$16:$M$16</c:f>
              <c:numCache>
                <c:formatCode>#,##0.0</c:formatCode>
                <c:ptCount val="12"/>
                <c:pt idx="0">
                  <c:v>32.75844</c:v>
                </c:pt>
                <c:pt idx="1">
                  <c:v>33.209130000000002</c:v>
                </c:pt>
                <c:pt idx="2">
                  <c:v>15.30659</c:v>
                </c:pt>
                <c:pt idx="3">
                  <c:v>0.19700000000000001</c:v>
                </c:pt>
                <c:pt idx="4">
                  <c:v>0.16</c:v>
                </c:pt>
                <c:pt idx="5">
                  <c:v>0.14799999999999999</c:v>
                </c:pt>
                <c:pt idx="6">
                  <c:v>0.13400000000000001</c:v>
                </c:pt>
                <c:pt idx="7">
                  <c:v>0.11700000000000001</c:v>
                </c:pt>
                <c:pt idx="8">
                  <c:v>0.155</c:v>
                </c:pt>
                <c:pt idx="9">
                  <c:v>0.21299999999999999</c:v>
                </c:pt>
                <c:pt idx="10">
                  <c:v>1.2135499999999999</c:v>
                </c:pt>
                <c:pt idx="11">
                  <c:v>0.38100000000000001</c:v>
                </c:pt>
              </c:numCache>
            </c:numRef>
          </c:val>
        </c:ser>
        <c:ser>
          <c:idx val="7"/>
          <c:order val="7"/>
          <c:tx>
            <c:strRef>
              <c:f>'8.3'!$A$17</c:f>
              <c:strCache>
                <c:ptCount val="1"/>
                <c:pt idx="0">
                  <c:v>Jaderné palivo</c:v>
                </c:pt>
              </c:strCache>
            </c:strRef>
          </c:tx>
          <c:invertIfNegative val="0"/>
          <c:val>
            <c:numRef>
              <c:f>'8.3'!$B$17:$M$17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8"/>
          <c:order val="8"/>
          <c:tx>
            <c:strRef>
              <c:f>'8.3'!$A$18</c:f>
              <c:strCache>
                <c:ptCount val="1"/>
                <c:pt idx="0">
                  <c:v>Koks</c:v>
                </c:pt>
              </c:strCache>
            </c:strRef>
          </c:tx>
          <c:invertIfNegative val="0"/>
          <c:val>
            <c:numRef>
              <c:f>'8.3'!$B$18:$M$18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9"/>
          <c:order val="9"/>
          <c:tx>
            <c:strRef>
              <c:f>'8.3'!$A$19</c:f>
              <c:strCache>
                <c:ptCount val="1"/>
                <c:pt idx="0">
                  <c:v>Odpadní teplo</c:v>
                </c:pt>
              </c:strCache>
            </c:strRef>
          </c:tx>
          <c:invertIfNegative val="0"/>
          <c:val>
            <c:numRef>
              <c:f>'8.3'!$B$19:$M$19</c:f>
              <c:numCache>
                <c:formatCode>#,##0.0</c:formatCode>
                <c:ptCount val="12"/>
                <c:pt idx="0">
                  <c:v>10.25714</c:v>
                </c:pt>
                <c:pt idx="1">
                  <c:v>9.0213400000000004</c:v>
                </c:pt>
                <c:pt idx="2">
                  <c:v>9.4424799999999998</c:v>
                </c:pt>
                <c:pt idx="3">
                  <c:v>4.32789</c:v>
                </c:pt>
                <c:pt idx="4">
                  <c:v>2.18831</c:v>
                </c:pt>
                <c:pt idx="5">
                  <c:v>1.8357399999999999</c:v>
                </c:pt>
                <c:pt idx="6">
                  <c:v>1.8000999999999998</c:v>
                </c:pt>
                <c:pt idx="7">
                  <c:v>1.66126</c:v>
                </c:pt>
                <c:pt idx="8">
                  <c:v>1.4866300000000001</c:v>
                </c:pt>
                <c:pt idx="9">
                  <c:v>5.39581</c:v>
                </c:pt>
                <c:pt idx="10">
                  <c:v>8.0379100000000001</c:v>
                </c:pt>
                <c:pt idx="11">
                  <c:v>9.3174100000000006</c:v>
                </c:pt>
              </c:numCache>
            </c:numRef>
          </c:val>
        </c:ser>
        <c:ser>
          <c:idx val="10"/>
          <c:order val="10"/>
          <c:tx>
            <c:strRef>
              <c:f>'8.3'!$A$20</c:f>
              <c:strCache>
                <c:ptCount val="1"/>
                <c:pt idx="0">
                  <c:v>Ostatní kapalná paliva</c:v>
                </c:pt>
              </c:strCache>
            </c:strRef>
          </c:tx>
          <c:invertIfNegative val="0"/>
          <c:val>
            <c:numRef>
              <c:f>'8.3'!$B$20:$M$20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1"/>
          <c:order val="11"/>
          <c:tx>
            <c:strRef>
              <c:f>'8.3'!$A$21</c:f>
              <c:strCache>
                <c:ptCount val="1"/>
                <c:pt idx="0">
                  <c:v>Ostatní pevná paliva</c:v>
                </c:pt>
              </c:strCache>
            </c:strRef>
          </c:tx>
          <c:invertIfNegative val="0"/>
          <c:val>
            <c:numRef>
              <c:f>'8.3'!$B$21:$M$21</c:f>
              <c:numCache>
                <c:formatCode>#,##0.0</c:formatCode>
                <c:ptCount val="12"/>
                <c:pt idx="0">
                  <c:v>88.9</c:v>
                </c:pt>
                <c:pt idx="1">
                  <c:v>102.316</c:v>
                </c:pt>
                <c:pt idx="2">
                  <c:v>74.325999999999993</c:v>
                </c:pt>
                <c:pt idx="3">
                  <c:v>41.969000000000001</c:v>
                </c:pt>
                <c:pt idx="4">
                  <c:v>116.123</c:v>
                </c:pt>
                <c:pt idx="5">
                  <c:v>102.04600000000001</c:v>
                </c:pt>
                <c:pt idx="6">
                  <c:v>103.81399999999999</c:v>
                </c:pt>
                <c:pt idx="7">
                  <c:v>97.103999999999999</c:v>
                </c:pt>
                <c:pt idx="8">
                  <c:v>108.967</c:v>
                </c:pt>
                <c:pt idx="9">
                  <c:v>77.296999999999997</c:v>
                </c:pt>
                <c:pt idx="10">
                  <c:v>41.783709999999999</c:v>
                </c:pt>
                <c:pt idx="11">
                  <c:v>73.792000000000002</c:v>
                </c:pt>
              </c:numCache>
            </c:numRef>
          </c:val>
        </c:ser>
        <c:ser>
          <c:idx val="12"/>
          <c:order val="12"/>
          <c:tx>
            <c:strRef>
              <c:f>'8.3'!$A$22</c:f>
              <c:strCache>
                <c:ptCount val="1"/>
                <c:pt idx="0">
                  <c:v>Ostatní plyny</c:v>
                </c:pt>
              </c:strCache>
            </c:strRef>
          </c:tx>
          <c:invertIfNegative val="0"/>
          <c:val>
            <c:numRef>
              <c:f>'8.3'!$B$22:$M$22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3"/>
          <c:order val="13"/>
          <c:tx>
            <c:strRef>
              <c:f>'8.3'!$A$23</c:f>
              <c:strCache>
                <c:ptCount val="1"/>
                <c:pt idx="0">
                  <c:v>Ostatní</c:v>
                </c:pt>
              </c:strCache>
            </c:strRef>
          </c:tx>
          <c:invertIfNegative val="0"/>
          <c:val>
            <c:numRef>
              <c:f>'8.3'!$B$23:$M$23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'8.3'!$A$24</c:f>
              <c:strCache>
                <c:ptCount val="1"/>
                <c:pt idx="0">
                  <c:v>Topné oleje</c:v>
                </c:pt>
              </c:strCache>
            </c:strRef>
          </c:tx>
          <c:invertIfNegative val="0"/>
          <c:val>
            <c:numRef>
              <c:f>'8.3'!$B$24:$M$24</c:f>
              <c:numCache>
                <c:formatCode>#,##0.0</c:formatCode>
                <c:ptCount val="12"/>
                <c:pt idx="0">
                  <c:v>3.6503999999999995E-2</c:v>
                </c:pt>
                <c:pt idx="1">
                  <c:v>3.0671E-2</c:v>
                </c:pt>
                <c:pt idx="2">
                  <c:v>2.5652999999999999E-2</c:v>
                </c:pt>
                <c:pt idx="3">
                  <c:v>1.9996E-2</c:v>
                </c:pt>
                <c:pt idx="4">
                  <c:v>5.7899999999999998E-4</c:v>
                </c:pt>
                <c:pt idx="5">
                  <c:v>8.933E-3</c:v>
                </c:pt>
                <c:pt idx="6">
                  <c:v>0</c:v>
                </c:pt>
                <c:pt idx="7">
                  <c:v>3.47E-3</c:v>
                </c:pt>
                <c:pt idx="8">
                  <c:v>7.9740000000000002E-3</c:v>
                </c:pt>
                <c:pt idx="9">
                  <c:v>1.6310999999999999E-2</c:v>
                </c:pt>
                <c:pt idx="10">
                  <c:v>1.3326000000000001E-2</c:v>
                </c:pt>
                <c:pt idx="11">
                  <c:v>3.6957999999999998E-2</c:v>
                </c:pt>
              </c:numCache>
            </c:numRef>
          </c:val>
        </c:ser>
        <c:ser>
          <c:idx val="15"/>
          <c:order val="15"/>
          <c:tx>
            <c:strRef>
              <c:f>'8.3'!$A$25</c:f>
              <c:strCache>
                <c:ptCount val="1"/>
                <c:pt idx="0">
                  <c:v>Zemní plyn</c:v>
                </c:pt>
              </c:strCache>
            </c:strRef>
          </c:tx>
          <c:spPr>
            <a:solidFill>
              <a:srgbClr val="EBE600"/>
            </a:solidFill>
          </c:spPr>
          <c:invertIfNegative val="0"/>
          <c:val>
            <c:numRef>
              <c:f>'8.3'!$B$25:$M$25</c:f>
              <c:numCache>
                <c:formatCode>#,##0.0</c:formatCode>
                <c:ptCount val="12"/>
                <c:pt idx="0">
                  <c:v>631.43876086101977</c:v>
                </c:pt>
                <c:pt idx="1">
                  <c:v>658.22151544992425</c:v>
                </c:pt>
                <c:pt idx="2">
                  <c:v>616.65872849274126</c:v>
                </c:pt>
                <c:pt idx="3">
                  <c:v>196.32145200000005</c:v>
                </c:pt>
                <c:pt idx="4">
                  <c:v>69.397442000000012</c:v>
                </c:pt>
                <c:pt idx="5">
                  <c:v>62.423725999999995</c:v>
                </c:pt>
                <c:pt idx="6">
                  <c:v>56.84626646657118</c:v>
                </c:pt>
                <c:pt idx="7">
                  <c:v>53.775213172118775</c:v>
                </c:pt>
                <c:pt idx="8">
                  <c:v>93.250060994309152</c:v>
                </c:pt>
                <c:pt idx="9">
                  <c:v>244.84224000000006</c:v>
                </c:pt>
                <c:pt idx="10">
                  <c:v>490.51323000000002</c:v>
                </c:pt>
                <c:pt idx="11">
                  <c:v>660.84622400000012</c:v>
                </c:pt>
              </c:numCache>
            </c:numRef>
          </c:val>
        </c:ser>
        <c:dLbls>
          <c:showLegendKey val="0"/>
          <c:showVal val="0"/>
          <c:showCatName val="0"/>
          <c:showSerName val="0"/>
          <c:showPercent val="0"/>
          <c:showBubbleSize val="0"/>
        </c:dLbls>
        <c:gapWidth val="150"/>
        <c:overlap val="100"/>
        <c:axId val="80116736"/>
        <c:axId val="80118528"/>
      </c:barChart>
      <c:catAx>
        <c:axId val="80116736"/>
        <c:scaling>
          <c:orientation val="minMax"/>
        </c:scaling>
        <c:delete val="0"/>
        <c:axPos val="b"/>
        <c:numFmt formatCode="General" sourceLinked="1"/>
        <c:majorTickMark val="none"/>
        <c:minorTickMark val="none"/>
        <c:tickLblPos val="nextTo"/>
        <c:txPr>
          <a:bodyPr/>
          <a:lstStyle/>
          <a:p>
            <a:pPr>
              <a:defRPr sz="900"/>
            </a:pPr>
            <a:endParaRPr lang="cs-CZ"/>
          </a:p>
        </c:txPr>
        <c:crossAx val="80118528"/>
        <c:crosses val="autoZero"/>
        <c:auto val="1"/>
        <c:lblAlgn val="ctr"/>
        <c:lblOffset val="100"/>
        <c:noMultiLvlLbl val="0"/>
      </c:catAx>
      <c:valAx>
        <c:axId val="801185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0116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'8.3'!$U$10:$U$25</c:f>
              <c:numCache>
                <c:formatCode>0.0%</c:formatCode>
                <c:ptCount val="16"/>
              </c:numCache>
            </c:numRef>
          </c:cat>
          <c:val>
            <c:numRef>
              <c:f>'8.3'!$P$10:$P$25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'8.3'!$U$27:$U$34</c:f>
              <c:numCache>
                <c:formatCode>#,##0.0</c:formatCode>
                <c:ptCount val="8"/>
              </c:numCache>
            </c:numRef>
          </c:cat>
          <c:val>
            <c:numRef>
              <c:f>'8.3'!$P$27:$P$34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'8.4'!$A$27</c:f>
              <c:strCache>
                <c:ptCount val="1"/>
                <c:pt idx="0">
                  <c:v>Průmysl</c:v>
                </c:pt>
              </c:strCache>
            </c:strRef>
          </c:tx>
          <c:invertIfNegative val="0"/>
          <c:val>
            <c:numRef>
              <c:f>'8.4'!$B$27:$M$27</c:f>
              <c:numCache>
                <c:formatCode>#,##0.0</c:formatCode>
                <c:ptCount val="12"/>
                <c:pt idx="0">
                  <c:v>15.966610000000001</c:v>
                </c:pt>
                <c:pt idx="1">
                  <c:v>17.699280000000002</c:v>
                </c:pt>
                <c:pt idx="2">
                  <c:v>17.095014000000003</c:v>
                </c:pt>
                <c:pt idx="3">
                  <c:v>12.289216</c:v>
                </c:pt>
                <c:pt idx="4">
                  <c:v>11.970514</c:v>
                </c:pt>
                <c:pt idx="5">
                  <c:v>11.533601999999998</c:v>
                </c:pt>
                <c:pt idx="6">
                  <c:v>2.1050500000000003</c:v>
                </c:pt>
                <c:pt idx="7">
                  <c:v>2.1524399999999999</c:v>
                </c:pt>
                <c:pt idx="8">
                  <c:v>3.3735300000000001</c:v>
                </c:pt>
                <c:pt idx="9">
                  <c:v>8.6050719999999998</c:v>
                </c:pt>
                <c:pt idx="10">
                  <c:v>13.520290000000001</c:v>
                </c:pt>
                <c:pt idx="11">
                  <c:v>15.822263999999999</c:v>
                </c:pt>
              </c:numCache>
            </c:numRef>
          </c:val>
        </c:ser>
        <c:ser>
          <c:idx val="1"/>
          <c:order val="1"/>
          <c:tx>
            <c:strRef>
              <c:f>'8.4'!$A$28</c:f>
              <c:strCache>
                <c:ptCount val="1"/>
                <c:pt idx="0">
                  <c:v>Energetika</c:v>
                </c:pt>
              </c:strCache>
            </c:strRef>
          </c:tx>
          <c:invertIfNegative val="0"/>
          <c:val>
            <c:numRef>
              <c:f>'8.4'!$B$28:$M$28</c:f>
              <c:numCache>
                <c:formatCode>#,##0.0</c:formatCode>
                <c:ptCount val="12"/>
                <c:pt idx="0">
                  <c:v>1.64767</c:v>
                </c:pt>
                <c:pt idx="1">
                  <c:v>1.4852400000000001</c:v>
                </c:pt>
                <c:pt idx="2">
                  <c:v>1.6161099999999999</c:v>
                </c:pt>
                <c:pt idx="3">
                  <c:v>1.6214500000000001</c:v>
                </c:pt>
                <c:pt idx="4">
                  <c:v>2.17963</c:v>
                </c:pt>
                <c:pt idx="5">
                  <c:v>1.6550499999999999</c:v>
                </c:pt>
                <c:pt idx="6">
                  <c:v>6.25434</c:v>
                </c:pt>
                <c:pt idx="7">
                  <c:v>11.34197</c:v>
                </c:pt>
                <c:pt idx="8">
                  <c:v>6.9533100000000001</c:v>
                </c:pt>
                <c:pt idx="9">
                  <c:v>1.4598</c:v>
                </c:pt>
                <c:pt idx="10">
                  <c:v>2.1100300000000001</c:v>
                </c:pt>
                <c:pt idx="11">
                  <c:v>1.62906</c:v>
                </c:pt>
              </c:numCache>
            </c:numRef>
          </c:val>
        </c:ser>
        <c:ser>
          <c:idx val="2"/>
          <c:order val="2"/>
          <c:tx>
            <c:strRef>
              <c:f>'8.4'!$A$29</c:f>
              <c:strCache>
                <c:ptCount val="1"/>
                <c:pt idx="0">
                  <c:v>Doprava</c:v>
                </c:pt>
              </c:strCache>
            </c:strRef>
          </c:tx>
          <c:invertIfNegative val="0"/>
          <c:val>
            <c:numRef>
              <c:f>'8.4'!$B$29:$M$29</c:f>
              <c:numCache>
                <c:formatCode>#,##0.0</c:formatCode>
                <c:ptCount val="12"/>
                <c:pt idx="0">
                  <c:v>2.3895249999999999</c:v>
                </c:pt>
                <c:pt idx="1">
                  <c:v>2.7165749999999997</c:v>
                </c:pt>
                <c:pt idx="2">
                  <c:v>2.641375</c:v>
                </c:pt>
                <c:pt idx="3">
                  <c:v>2.1663299999999999</c:v>
                </c:pt>
                <c:pt idx="4">
                  <c:v>2.2236750000000001</c:v>
                </c:pt>
                <c:pt idx="5">
                  <c:v>2.0554999999999999</c:v>
                </c:pt>
                <c:pt idx="6">
                  <c:v>0.32703499999999996</c:v>
                </c:pt>
                <c:pt idx="7">
                  <c:v>0.32082299999999997</c:v>
                </c:pt>
                <c:pt idx="8">
                  <c:v>0.60730700000000004</c:v>
                </c:pt>
                <c:pt idx="9">
                  <c:v>1.4506430000000001</c:v>
                </c:pt>
                <c:pt idx="10">
                  <c:v>2.2988400000000002</c:v>
                </c:pt>
                <c:pt idx="11">
                  <c:v>2.6932930000000002</c:v>
                </c:pt>
              </c:numCache>
            </c:numRef>
          </c:val>
        </c:ser>
        <c:ser>
          <c:idx val="3"/>
          <c:order val="3"/>
          <c:tx>
            <c:strRef>
              <c:f>'8.4'!$A$30</c:f>
              <c:strCache>
                <c:ptCount val="1"/>
                <c:pt idx="0">
                  <c:v>Stavebnictví</c:v>
                </c:pt>
              </c:strCache>
            </c:strRef>
          </c:tx>
          <c:invertIfNegative val="0"/>
          <c:val>
            <c:numRef>
              <c:f>'8.4'!$B$30:$M$30</c:f>
              <c:numCache>
                <c:formatCode>#,##0.0</c:formatCode>
                <c:ptCount val="12"/>
                <c:pt idx="0">
                  <c:v>2.1035599999999999</c:v>
                </c:pt>
                <c:pt idx="1">
                  <c:v>2.2347399999999999</c:v>
                </c:pt>
                <c:pt idx="2">
                  <c:v>2.0928400000000003</c:v>
                </c:pt>
                <c:pt idx="3">
                  <c:v>1.6987699999999999</c:v>
                </c:pt>
                <c:pt idx="4">
                  <c:v>1.66659</c:v>
                </c:pt>
                <c:pt idx="5">
                  <c:v>1.54573</c:v>
                </c:pt>
                <c:pt idx="6">
                  <c:v>0.26700000000000002</c:v>
                </c:pt>
                <c:pt idx="7">
                  <c:v>0.35622000000000004</c:v>
                </c:pt>
                <c:pt idx="8">
                  <c:v>0.54864999999999997</c:v>
                </c:pt>
                <c:pt idx="9">
                  <c:v>1.37097</c:v>
                </c:pt>
                <c:pt idx="10">
                  <c:v>1.92913</c:v>
                </c:pt>
                <c:pt idx="11">
                  <c:v>2.2112500000000002</c:v>
                </c:pt>
              </c:numCache>
            </c:numRef>
          </c:val>
        </c:ser>
        <c:ser>
          <c:idx val="4"/>
          <c:order val="4"/>
          <c:tx>
            <c:strRef>
              <c:f>'8.4'!$A$31</c:f>
              <c:strCache>
                <c:ptCount val="1"/>
                <c:pt idx="0">
                  <c:v>Zemědělství a lesnictví</c:v>
                </c:pt>
              </c:strCache>
            </c:strRef>
          </c:tx>
          <c:invertIfNegative val="0"/>
          <c:val>
            <c:numRef>
              <c:f>'8.4'!$B$31:$M$31</c:f>
              <c:numCache>
                <c:formatCode>#,##0.0</c:formatCode>
                <c:ptCount val="12"/>
                <c:pt idx="0">
                  <c:v>0.95974000000000004</c:v>
                </c:pt>
                <c:pt idx="1">
                  <c:v>0.58228000000000002</c:v>
                </c:pt>
                <c:pt idx="2">
                  <c:v>1.1351099999999998</c:v>
                </c:pt>
                <c:pt idx="3">
                  <c:v>0.58165</c:v>
                </c:pt>
                <c:pt idx="4">
                  <c:v>0.44901999999999997</c:v>
                </c:pt>
                <c:pt idx="5">
                  <c:v>0.51744000000000001</c:v>
                </c:pt>
                <c:pt idx="6">
                  <c:v>0.39406000000000002</c:v>
                </c:pt>
                <c:pt idx="7">
                  <c:v>0.38732</c:v>
                </c:pt>
                <c:pt idx="8">
                  <c:v>0.55861000000000005</c:v>
                </c:pt>
                <c:pt idx="9">
                  <c:v>0.75036999999999998</c:v>
                </c:pt>
                <c:pt idx="10">
                  <c:v>0.64978000000000002</c:v>
                </c:pt>
                <c:pt idx="11">
                  <c:v>0.89088999999999996</c:v>
                </c:pt>
              </c:numCache>
            </c:numRef>
          </c:val>
        </c:ser>
        <c:ser>
          <c:idx val="5"/>
          <c:order val="5"/>
          <c:tx>
            <c:strRef>
              <c:f>'8.4'!$A$32</c:f>
              <c:strCache>
                <c:ptCount val="1"/>
                <c:pt idx="0">
                  <c:v>Domácnosti</c:v>
                </c:pt>
              </c:strCache>
            </c:strRef>
          </c:tx>
          <c:invertIfNegative val="0"/>
          <c:val>
            <c:numRef>
              <c:f>'8.4'!$B$32:$M$32</c:f>
              <c:numCache>
                <c:formatCode>#,##0.0</c:formatCode>
                <c:ptCount val="12"/>
                <c:pt idx="0">
                  <c:v>160.83567599999995</c:v>
                </c:pt>
                <c:pt idx="1">
                  <c:v>168.60137899999998</c:v>
                </c:pt>
                <c:pt idx="2">
                  <c:v>162.00801800000002</c:v>
                </c:pt>
                <c:pt idx="3">
                  <c:v>105.44850700000001</c:v>
                </c:pt>
                <c:pt idx="4">
                  <c:v>90.127807000000004</c:v>
                </c:pt>
                <c:pt idx="5">
                  <c:v>78.927802999999997</c:v>
                </c:pt>
                <c:pt idx="6">
                  <c:v>29.070971999999998</c:v>
                </c:pt>
                <c:pt idx="7">
                  <c:v>27.860484</c:v>
                </c:pt>
                <c:pt idx="8">
                  <c:v>41.771013999999994</c:v>
                </c:pt>
                <c:pt idx="9">
                  <c:v>95.876907000000003</c:v>
                </c:pt>
                <c:pt idx="10">
                  <c:v>133.288802</c:v>
                </c:pt>
                <c:pt idx="11">
                  <c:v>161.88148199999998</c:v>
                </c:pt>
              </c:numCache>
            </c:numRef>
          </c:val>
        </c:ser>
        <c:ser>
          <c:idx val="6"/>
          <c:order val="6"/>
          <c:tx>
            <c:strRef>
              <c:f>'8.4'!$A$33</c:f>
              <c:strCache>
                <c:ptCount val="1"/>
                <c:pt idx="0">
                  <c:v>Obchod, služby, školství, zdravotnictví</c:v>
                </c:pt>
              </c:strCache>
            </c:strRef>
          </c:tx>
          <c:invertIfNegative val="0"/>
          <c:val>
            <c:numRef>
              <c:f>'8.4'!$B$33:$M$33</c:f>
              <c:numCache>
                <c:formatCode>#,##0.0</c:formatCode>
                <c:ptCount val="12"/>
                <c:pt idx="0">
                  <c:v>95.544844999999995</c:v>
                </c:pt>
                <c:pt idx="1">
                  <c:v>103.472022</c:v>
                </c:pt>
                <c:pt idx="2">
                  <c:v>99.458411000000012</c:v>
                </c:pt>
                <c:pt idx="3">
                  <c:v>68.739231999999987</c:v>
                </c:pt>
                <c:pt idx="4">
                  <c:v>60.889801000000006</c:v>
                </c:pt>
                <c:pt idx="5">
                  <c:v>54.14680700000001</c:v>
                </c:pt>
                <c:pt idx="6">
                  <c:v>17.472190000000001</c:v>
                </c:pt>
                <c:pt idx="7">
                  <c:v>15.955731000000002</c:v>
                </c:pt>
                <c:pt idx="8">
                  <c:v>24.559301000000001</c:v>
                </c:pt>
                <c:pt idx="9">
                  <c:v>57.230829</c:v>
                </c:pt>
                <c:pt idx="10">
                  <c:v>79.600860999999995</c:v>
                </c:pt>
                <c:pt idx="11">
                  <c:v>96.074564999999993</c:v>
                </c:pt>
              </c:numCache>
            </c:numRef>
          </c:val>
        </c:ser>
        <c:ser>
          <c:idx val="7"/>
          <c:order val="7"/>
          <c:tx>
            <c:strRef>
              <c:f>'8.4'!$A$34</c:f>
              <c:strCache>
                <c:ptCount val="1"/>
                <c:pt idx="0">
                  <c:v>Ostatní</c:v>
                </c:pt>
              </c:strCache>
            </c:strRef>
          </c:tx>
          <c:invertIfNegative val="0"/>
          <c:val>
            <c:numRef>
              <c:f>'8.4'!$B$34:$M$34</c:f>
              <c:numCache>
                <c:formatCode>#,##0.0</c:formatCode>
                <c:ptCount val="12"/>
                <c:pt idx="0">
                  <c:v>19.682449999999999</c:v>
                </c:pt>
                <c:pt idx="1">
                  <c:v>21.431720000000002</c:v>
                </c:pt>
                <c:pt idx="2">
                  <c:v>21.560190000000002</c:v>
                </c:pt>
                <c:pt idx="3">
                  <c:v>18.96012</c:v>
                </c:pt>
                <c:pt idx="4">
                  <c:v>20.498259999999998</c:v>
                </c:pt>
                <c:pt idx="5">
                  <c:v>20.128899999999998</c:v>
                </c:pt>
                <c:pt idx="6">
                  <c:v>4.06257</c:v>
                </c:pt>
                <c:pt idx="7">
                  <c:v>4.0588899999999999</c:v>
                </c:pt>
                <c:pt idx="8">
                  <c:v>6.0026099999999998</c:v>
                </c:pt>
                <c:pt idx="9">
                  <c:v>12.560649</c:v>
                </c:pt>
                <c:pt idx="10">
                  <c:v>17.986819999999998</c:v>
                </c:pt>
                <c:pt idx="11">
                  <c:v>20.00657</c:v>
                </c:pt>
              </c:numCache>
            </c:numRef>
          </c:val>
        </c:ser>
        <c:dLbls>
          <c:showLegendKey val="0"/>
          <c:showVal val="0"/>
          <c:showCatName val="0"/>
          <c:showSerName val="0"/>
          <c:showPercent val="0"/>
          <c:showBubbleSize val="0"/>
        </c:dLbls>
        <c:gapWidth val="150"/>
        <c:overlap val="100"/>
        <c:axId val="80273408"/>
        <c:axId val="80274944"/>
      </c:barChart>
      <c:catAx>
        <c:axId val="80273408"/>
        <c:scaling>
          <c:orientation val="minMax"/>
        </c:scaling>
        <c:delete val="0"/>
        <c:axPos val="b"/>
        <c:numFmt formatCode="General" sourceLinked="1"/>
        <c:majorTickMark val="none"/>
        <c:minorTickMark val="none"/>
        <c:tickLblPos val="nextTo"/>
        <c:txPr>
          <a:bodyPr/>
          <a:lstStyle/>
          <a:p>
            <a:pPr>
              <a:defRPr sz="900"/>
            </a:pPr>
            <a:endParaRPr lang="cs-CZ"/>
          </a:p>
        </c:txPr>
        <c:crossAx val="80274944"/>
        <c:crosses val="autoZero"/>
        <c:auto val="1"/>
        <c:lblAlgn val="ctr"/>
        <c:lblOffset val="100"/>
        <c:noMultiLvlLbl val="0"/>
      </c:catAx>
      <c:valAx>
        <c:axId val="80274944"/>
        <c:scaling>
          <c:orientation val="minMax"/>
          <c:max val="600"/>
        </c:scaling>
        <c:delete val="0"/>
        <c:axPos val="l"/>
        <c:majorGridlines/>
        <c:numFmt formatCode="#,##0" sourceLinked="0"/>
        <c:majorTickMark val="out"/>
        <c:minorTickMark val="none"/>
        <c:tickLblPos val="nextTo"/>
        <c:spPr>
          <a:ln>
            <a:noFill/>
          </a:ln>
        </c:spPr>
        <c:txPr>
          <a:bodyPr/>
          <a:lstStyle/>
          <a:p>
            <a:pPr>
              <a:defRPr sz="900"/>
            </a:pPr>
            <a:endParaRPr lang="cs-CZ"/>
          </a:p>
        </c:txPr>
        <c:crossAx val="802734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'8.4'!$M$39</c:f>
              <c:strCache>
                <c:ptCount val="1"/>
                <c:pt idx="0">
                  <c:v>Instalovaný výkon</c:v>
                </c:pt>
              </c:strCache>
            </c:strRef>
          </c:tx>
          <c:invertIfNegative val="0"/>
          <c:val>
            <c:numRef>
              <c:f>'8.4'!$N$39</c:f>
              <c:numCache>
                <c:formatCode>0.0%</c:formatCode>
                <c:ptCount val="1"/>
                <c:pt idx="0">
                  <c:v>7.414687355353014E-2</c:v>
                </c:pt>
              </c:numCache>
            </c:numRef>
          </c:val>
        </c:ser>
        <c:ser>
          <c:idx val="1"/>
          <c:order val="1"/>
          <c:tx>
            <c:strRef>
              <c:f>'8.4'!$M$40</c:f>
              <c:strCache>
                <c:ptCount val="1"/>
                <c:pt idx="0">
                  <c:v>Výroba tepla brutto</c:v>
                </c:pt>
              </c:strCache>
            </c:strRef>
          </c:tx>
          <c:invertIfNegative val="0"/>
          <c:val>
            <c:numRef>
              <c:f>'8.4'!$N$40</c:f>
              <c:numCache>
                <c:formatCode>0.0%</c:formatCode>
                <c:ptCount val="1"/>
                <c:pt idx="0">
                  <c:v>9.8109823355028034E-2</c:v>
                </c:pt>
              </c:numCache>
            </c:numRef>
          </c:val>
        </c:ser>
        <c:ser>
          <c:idx val="2"/>
          <c:order val="2"/>
          <c:tx>
            <c:strRef>
              <c:f>'8.4'!$M$41</c:f>
              <c:strCache>
                <c:ptCount val="1"/>
                <c:pt idx="0">
                  <c:v>Dodávky tepla</c:v>
                </c:pt>
              </c:strCache>
            </c:strRef>
          </c:tx>
          <c:invertIfNegative val="0"/>
          <c:val>
            <c:numRef>
              <c:f>'8.4'!$N$41</c:f>
              <c:numCache>
                <c:formatCode>0.0%</c:formatCode>
                <c:ptCount val="1"/>
                <c:pt idx="0">
                  <c:v>4.3589458258507234E-2</c:v>
                </c:pt>
              </c:numCache>
            </c:numRef>
          </c:val>
        </c:ser>
        <c:dLbls>
          <c:showLegendKey val="0"/>
          <c:showVal val="0"/>
          <c:showCatName val="0"/>
          <c:showSerName val="0"/>
          <c:showPercent val="0"/>
          <c:showBubbleSize val="0"/>
        </c:dLbls>
        <c:gapWidth val="150"/>
        <c:axId val="80288384"/>
        <c:axId val="80294272"/>
      </c:barChart>
      <c:catAx>
        <c:axId val="80288384"/>
        <c:scaling>
          <c:orientation val="maxMin"/>
        </c:scaling>
        <c:delete val="0"/>
        <c:axPos val="l"/>
        <c:numFmt formatCode="General" sourceLinked="1"/>
        <c:majorTickMark val="none"/>
        <c:minorTickMark val="none"/>
        <c:tickLblPos val="none"/>
        <c:crossAx val="80294272"/>
        <c:crosses val="autoZero"/>
        <c:auto val="1"/>
        <c:lblAlgn val="ctr"/>
        <c:lblOffset val="100"/>
        <c:noMultiLvlLbl val="0"/>
      </c:catAx>
      <c:valAx>
        <c:axId val="802942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8028838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'8.4'!$A$10</c:f>
              <c:strCache>
                <c:ptCount val="1"/>
                <c:pt idx="0">
                  <c:v>Biomasa</c:v>
                </c:pt>
              </c:strCache>
            </c:strRef>
          </c:tx>
          <c:spPr>
            <a:solidFill>
              <a:schemeClr val="accent3">
                <a:lumMod val="75000"/>
              </a:schemeClr>
            </a:solidFill>
          </c:spPr>
          <c:invertIfNegative val="0"/>
          <c:val>
            <c:numRef>
              <c:f>'8.4'!$B$10:$M$10</c:f>
              <c:numCache>
                <c:formatCode>#,##0.0</c:formatCode>
                <c:ptCount val="12"/>
                <c:pt idx="0">
                  <c:v>25.801223999999998</c:v>
                </c:pt>
                <c:pt idx="1">
                  <c:v>25.254404000000001</c:v>
                </c:pt>
                <c:pt idx="2">
                  <c:v>29.287754</c:v>
                </c:pt>
                <c:pt idx="3">
                  <c:v>19.642844</c:v>
                </c:pt>
                <c:pt idx="4">
                  <c:v>19.64236</c:v>
                </c:pt>
                <c:pt idx="5">
                  <c:v>12.789782000000001</c:v>
                </c:pt>
                <c:pt idx="6">
                  <c:v>8.1503530000000008</c:v>
                </c:pt>
                <c:pt idx="7">
                  <c:v>11.487631</c:v>
                </c:pt>
                <c:pt idx="8">
                  <c:v>14.677659</c:v>
                </c:pt>
                <c:pt idx="9">
                  <c:v>39.270358000000002</c:v>
                </c:pt>
                <c:pt idx="10">
                  <c:v>38.254873000000003</c:v>
                </c:pt>
                <c:pt idx="11">
                  <c:v>34.924246999999994</c:v>
                </c:pt>
              </c:numCache>
            </c:numRef>
          </c:val>
        </c:ser>
        <c:ser>
          <c:idx val="1"/>
          <c:order val="1"/>
          <c:tx>
            <c:strRef>
              <c:f>'8.4'!$A$11</c:f>
              <c:strCache>
                <c:ptCount val="1"/>
                <c:pt idx="0">
                  <c:v>Bioplyn</c:v>
                </c:pt>
              </c:strCache>
            </c:strRef>
          </c:tx>
          <c:spPr>
            <a:solidFill>
              <a:schemeClr val="bg2">
                <a:lumMod val="50000"/>
              </a:schemeClr>
            </a:solidFill>
          </c:spPr>
          <c:invertIfNegative val="0"/>
          <c:val>
            <c:numRef>
              <c:f>'8.4'!$B$11:$M$11</c:f>
              <c:numCache>
                <c:formatCode>#,##0.0</c:formatCode>
                <c:ptCount val="12"/>
                <c:pt idx="0">
                  <c:v>1.083</c:v>
                </c:pt>
                <c:pt idx="1">
                  <c:v>0.59399999999999997</c:v>
                </c:pt>
                <c:pt idx="2">
                  <c:v>1.1279999999999999</c:v>
                </c:pt>
                <c:pt idx="3">
                  <c:v>0.65400000000000003</c:v>
                </c:pt>
                <c:pt idx="4">
                  <c:v>0.44</c:v>
                </c:pt>
                <c:pt idx="5">
                  <c:v>0.51200000000000001</c:v>
                </c:pt>
                <c:pt idx="6">
                  <c:v>0.38200000000000001</c:v>
                </c:pt>
                <c:pt idx="7">
                  <c:v>0.375</c:v>
                </c:pt>
                <c:pt idx="8">
                  <c:v>0.64600000000000002</c:v>
                </c:pt>
                <c:pt idx="9">
                  <c:v>0.73699999999999999</c:v>
                </c:pt>
                <c:pt idx="10">
                  <c:v>0.66</c:v>
                </c:pt>
                <c:pt idx="11">
                  <c:v>0.90500000000000003</c:v>
                </c:pt>
              </c:numCache>
            </c:numRef>
          </c:val>
        </c:ser>
        <c:ser>
          <c:idx val="2"/>
          <c:order val="2"/>
          <c:tx>
            <c:strRef>
              <c:f>'8.4'!$A$12</c:f>
              <c:strCache>
                <c:ptCount val="1"/>
                <c:pt idx="0">
                  <c:v>Černé uhlí</c:v>
                </c:pt>
              </c:strCache>
            </c:strRef>
          </c:tx>
          <c:spPr>
            <a:solidFill>
              <a:schemeClr val="tx1"/>
            </a:solidFill>
          </c:spPr>
          <c:invertIfNegative val="0"/>
          <c:val>
            <c:numRef>
              <c:f>'8.4'!$B$12:$M$12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3"/>
          <c:tx>
            <c:strRef>
              <c:f>'8.4'!$A$13</c:f>
              <c:strCache>
                <c:ptCount val="1"/>
                <c:pt idx="0">
                  <c:v>Elektrická energie</c:v>
                </c:pt>
              </c:strCache>
            </c:strRef>
          </c:tx>
          <c:invertIfNegative val="0"/>
          <c:val>
            <c:numRef>
              <c:f>'8.4'!$B$13:$M$13</c:f>
              <c:numCache>
                <c:formatCode>#,##0.0</c:formatCode>
                <c:ptCount val="12"/>
                <c:pt idx="0">
                  <c:v>0</c:v>
                </c:pt>
                <c:pt idx="1">
                  <c:v>0</c:v>
                </c:pt>
                <c:pt idx="2">
                  <c:v>0</c:v>
                </c:pt>
                <c:pt idx="3">
                  <c:v>0</c:v>
                </c:pt>
                <c:pt idx="4">
                  <c:v>0</c:v>
                </c:pt>
                <c:pt idx="5">
                  <c:v>5.0099999999999997E-3</c:v>
                </c:pt>
                <c:pt idx="6">
                  <c:v>1.5349999999999999E-3</c:v>
                </c:pt>
                <c:pt idx="7">
                  <c:v>1.4479999999999999E-3</c:v>
                </c:pt>
                <c:pt idx="8">
                  <c:v>6.5700000000000003E-4</c:v>
                </c:pt>
                <c:pt idx="9">
                  <c:v>0</c:v>
                </c:pt>
                <c:pt idx="10">
                  <c:v>0</c:v>
                </c:pt>
                <c:pt idx="11">
                  <c:v>0</c:v>
                </c:pt>
              </c:numCache>
            </c:numRef>
          </c:val>
        </c:ser>
        <c:ser>
          <c:idx val="4"/>
          <c:order val="4"/>
          <c:tx>
            <c:strRef>
              <c:f>'8.4'!$A$14</c:f>
              <c:strCache>
                <c:ptCount val="1"/>
                <c:pt idx="0">
                  <c:v>Energie prostředí (tepelné čerpadlo)</c:v>
                </c:pt>
              </c:strCache>
            </c:strRef>
          </c:tx>
          <c:invertIfNegative val="0"/>
          <c:val>
            <c:numRef>
              <c:f>'8.4'!$B$14:$M$14</c:f>
              <c:numCache>
                <c:formatCode>#,##0.0</c:formatCode>
                <c:ptCount val="12"/>
                <c:pt idx="0">
                  <c:v>0.35095999999999999</c:v>
                </c:pt>
                <c:pt idx="1">
                  <c:v>0.22681000000000001</c:v>
                </c:pt>
                <c:pt idx="2">
                  <c:v>0.29913000000000001</c:v>
                </c:pt>
                <c:pt idx="3">
                  <c:v>6.0000000000000001E-3</c:v>
                </c:pt>
                <c:pt idx="4">
                  <c:v>0.43879000000000001</c:v>
                </c:pt>
                <c:pt idx="5">
                  <c:v>0.36436000000000002</c:v>
                </c:pt>
                <c:pt idx="6">
                  <c:v>0.27333999999999997</c:v>
                </c:pt>
                <c:pt idx="7">
                  <c:v>0.22213999999999998</c:v>
                </c:pt>
                <c:pt idx="8">
                  <c:v>0.22272999999999998</c:v>
                </c:pt>
                <c:pt idx="9">
                  <c:v>0.42884</c:v>
                </c:pt>
                <c:pt idx="10">
                  <c:v>0.37801000000000001</c:v>
                </c:pt>
                <c:pt idx="11">
                  <c:v>0.35811999999999999</c:v>
                </c:pt>
              </c:numCache>
            </c:numRef>
          </c:val>
        </c:ser>
        <c:ser>
          <c:idx val="5"/>
          <c:order val="5"/>
          <c:tx>
            <c:strRef>
              <c:f>'8.4'!$A$15</c:f>
              <c:strCache>
                <c:ptCount val="1"/>
                <c:pt idx="0">
                  <c:v>Energie Slunce (solární kolektor)</c:v>
                </c:pt>
              </c:strCache>
            </c:strRef>
          </c:tx>
          <c:invertIfNegative val="0"/>
          <c:val>
            <c:numRef>
              <c:f>'8.4'!$B$15:$M$15</c:f>
              <c:numCache>
                <c:formatCode>#,##0.0</c:formatCode>
                <c:ptCount val="12"/>
                <c:pt idx="0">
                  <c:v>1E-3</c:v>
                </c:pt>
                <c:pt idx="1">
                  <c:v>1E-3</c:v>
                </c:pt>
                <c:pt idx="2">
                  <c:v>2E-3</c:v>
                </c:pt>
                <c:pt idx="3">
                  <c:v>0.37995999999999996</c:v>
                </c:pt>
                <c:pt idx="4">
                  <c:v>5.5399999999999998E-3</c:v>
                </c:pt>
                <c:pt idx="5">
                  <c:v>1.1710000000000002E-2</c:v>
                </c:pt>
                <c:pt idx="6">
                  <c:v>1.2960000000000001E-2</c:v>
                </c:pt>
                <c:pt idx="7">
                  <c:v>8.9499999999999996E-3</c:v>
                </c:pt>
                <c:pt idx="8">
                  <c:v>3.0000000000000001E-3</c:v>
                </c:pt>
                <c:pt idx="9">
                  <c:v>3.0000000000000001E-3</c:v>
                </c:pt>
                <c:pt idx="10">
                  <c:v>1E-3</c:v>
                </c:pt>
                <c:pt idx="11">
                  <c:v>1E-3</c:v>
                </c:pt>
              </c:numCache>
            </c:numRef>
          </c:val>
        </c:ser>
        <c:ser>
          <c:idx val="6"/>
          <c:order val="6"/>
          <c:tx>
            <c:strRef>
              <c:f>'8.4'!$A$16</c:f>
              <c:strCache>
                <c:ptCount val="1"/>
                <c:pt idx="0">
                  <c:v>Hnědé uhlí</c:v>
                </c:pt>
              </c:strCache>
            </c:strRef>
          </c:tx>
          <c:spPr>
            <a:solidFill>
              <a:srgbClr val="6E4932"/>
            </a:solidFill>
          </c:spPr>
          <c:invertIfNegative val="0"/>
          <c:val>
            <c:numRef>
              <c:f>'8.4'!$B$16:$M$16</c:f>
              <c:numCache>
                <c:formatCode>#,##0.0</c:formatCode>
                <c:ptCount val="12"/>
                <c:pt idx="0">
                  <c:v>421.28575999999998</c:v>
                </c:pt>
                <c:pt idx="1">
                  <c:v>430.21352999999999</c:v>
                </c:pt>
                <c:pt idx="2">
                  <c:v>396.84463</c:v>
                </c:pt>
                <c:pt idx="3">
                  <c:v>181.96133</c:v>
                </c:pt>
                <c:pt idx="4">
                  <c:v>110.85863999999999</c:v>
                </c:pt>
                <c:pt idx="5">
                  <c:v>79.537790000000001</c:v>
                </c:pt>
                <c:pt idx="6">
                  <c:v>82.068160000000006</c:v>
                </c:pt>
                <c:pt idx="7">
                  <c:v>65.298580000000001</c:v>
                </c:pt>
                <c:pt idx="8">
                  <c:v>100.00289000000001</c:v>
                </c:pt>
                <c:pt idx="9">
                  <c:v>201.60216800000001</c:v>
                </c:pt>
                <c:pt idx="10">
                  <c:v>292.70977199999999</c:v>
                </c:pt>
                <c:pt idx="11">
                  <c:v>365.64167799999996</c:v>
                </c:pt>
              </c:numCache>
            </c:numRef>
          </c:val>
        </c:ser>
        <c:ser>
          <c:idx val="7"/>
          <c:order val="7"/>
          <c:tx>
            <c:strRef>
              <c:f>'8.4'!$A$17</c:f>
              <c:strCache>
                <c:ptCount val="1"/>
                <c:pt idx="0">
                  <c:v>Jaderné palivo</c:v>
                </c:pt>
              </c:strCache>
            </c:strRef>
          </c:tx>
          <c:invertIfNegative val="0"/>
          <c:val>
            <c:numRef>
              <c:f>'8.4'!$B$17:$M$17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8"/>
          <c:order val="8"/>
          <c:tx>
            <c:strRef>
              <c:f>'8.4'!$A$18</c:f>
              <c:strCache>
                <c:ptCount val="1"/>
                <c:pt idx="0">
                  <c:v>Koks</c:v>
                </c:pt>
              </c:strCache>
            </c:strRef>
          </c:tx>
          <c:invertIfNegative val="0"/>
          <c:val>
            <c:numRef>
              <c:f>'8.4'!$B$18:$M$18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9"/>
          <c:order val="9"/>
          <c:tx>
            <c:strRef>
              <c:f>'8.4'!$A$19</c:f>
              <c:strCache>
                <c:ptCount val="1"/>
                <c:pt idx="0">
                  <c:v>Odpadní teplo</c:v>
                </c:pt>
              </c:strCache>
            </c:strRef>
          </c:tx>
          <c:invertIfNegative val="0"/>
          <c:val>
            <c:numRef>
              <c:f>'8.4'!$B$19:$M$19</c:f>
              <c:numCache>
                <c:formatCode>#,##0.0</c:formatCode>
                <c:ptCount val="12"/>
                <c:pt idx="0">
                  <c:v>0</c:v>
                </c:pt>
                <c:pt idx="1">
                  <c:v>0</c:v>
                </c:pt>
                <c:pt idx="2">
                  <c:v>0</c:v>
                </c:pt>
                <c:pt idx="3">
                  <c:v>0</c:v>
                </c:pt>
                <c:pt idx="4">
                  <c:v>3.1940000000000003E-2</c:v>
                </c:pt>
                <c:pt idx="5">
                  <c:v>3.1879999999999999E-2</c:v>
                </c:pt>
                <c:pt idx="6">
                  <c:v>2.768E-2</c:v>
                </c:pt>
                <c:pt idx="7">
                  <c:v>1.8949999999999998E-2</c:v>
                </c:pt>
                <c:pt idx="8">
                  <c:v>3.4680000000000002E-2</c:v>
                </c:pt>
                <c:pt idx="9">
                  <c:v>0</c:v>
                </c:pt>
                <c:pt idx="10">
                  <c:v>0</c:v>
                </c:pt>
                <c:pt idx="11">
                  <c:v>0</c:v>
                </c:pt>
              </c:numCache>
            </c:numRef>
          </c:val>
        </c:ser>
        <c:ser>
          <c:idx val="10"/>
          <c:order val="10"/>
          <c:tx>
            <c:strRef>
              <c:f>'8.4'!$A$20</c:f>
              <c:strCache>
                <c:ptCount val="1"/>
                <c:pt idx="0">
                  <c:v>Ostatní kapalná paliva</c:v>
                </c:pt>
              </c:strCache>
            </c:strRef>
          </c:tx>
          <c:invertIfNegative val="0"/>
          <c:val>
            <c:numRef>
              <c:f>'8.4'!$B$20:$M$20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1"/>
          <c:order val="11"/>
          <c:tx>
            <c:strRef>
              <c:f>'8.4'!$A$21</c:f>
              <c:strCache>
                <c:ptCount val="1"/>
                <c:pt idx="0">
                  <c:v>Ostatní pevná paliva</c:v>
                </c:pt>
              </c:strCache>
            </c:strRef>
          </c:tx>
          <c:invertIfNegative val="0"/>
          <c:val>
            <c:numRef>
              <c:f>'8.4'!$B$21:$M$21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2"/>
          <c:order val="12"/>
          <c:tx>
            <c:strRef>
              <c:f>'8.4'!$A$22</c:f>
              <c:strCache>
                <c:ptCount val="1"/>
                <c:pt idx="0">
                  <c:v>Ostatní plyny</c:v>
                </c:pt>
              </c:strCache>
            </c:strRef>
          </c:tx>
          <c:invertIfNegative val="0"/>
          <c:val>
            <c:numRef>
              <c:f>'8.4'!$B$22:$M$22</c:f>
              <c:numCache>
                <c:formatCode>#,##0.0</c:formatCode>
                <c:ptCount val="12"/>
                <c:pt idx="0">
                  <c:v>39.035519999999998</c:v>
                </c:pt>
                <c:pt idx="1">
                  <c:v>29.369490000000003</c:v>
                </c:pt>
                <c:pt idx="2">
                  <c:v>34.186300000000003</c:v>
                </c:pt>
                <c:pt idx="3">
                  <c:v>9.390130000000001</c:v>
                </c:pt>
                <c:pt idx="4">
                  <c:v>28.147760000000002</c:v>
                </c:pt>
                <c:pt idx="5">
                  <c:v>2.6476000000000002</c:v>
                </c:pt>
                <c:pt idx="6">
                  <c:v>4.4090400000000001</c:v>
                </c:pt>
                <c:pt idx="7">
                  <c:v>2.2891900000000001</c:v>
                </c:pt>
                <c:pt idx="8">
                  <c:v>10.541040000000001</c:v>
                </c:pt>
                <c:pt idx="9">
                  <c:v>6.3048899999999994</c:v>
                </c:pt>
                <c:pt idx="10">
                  <c:v>7.8975899999999992</c:v>
                </c:pt>
                <c:pt idx="11">
                  <c:v>9.0366599999999995</c:v>
                </c:pt>
              </c:numCache>
            </c:numRef>
          </c:val>
        </c:ser>
        <c:ser>
          <c:idx val="13"/>
          <c:order val="13"/>
          <c:tx>
            <c:strRef>
              <c:f>'8.4'!$A$23</c:f>
              <c:strCache>
                <c:ptCount val="1"/>
                <c:pt idx="0">
                  <c:v>Ostatní</c:v>
                </c:pt>
              </c:strCache>
            </c:strRef>
          </c:tx>
          <c:invertIfNegative val="0"/>
          <c:val>
            <c:numRef>
              <c:f>'8.4'!$B$23:$M$23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'8.4'!$A$24</c:f>
              <c:strCache>
                <c:ptCount val="1"/>
                <c:pt idx="0">
                  <c:v>Topné oleje</c:v>
                </c:pt>
              </c:strCache>
            </c:strRef>
          </c:tx>
          <c:invertIfNegative val="0"/>
          <c:val>
            <c:numRef>
              <c:f>'8.4'!$B$24:$M$24</c:f>
              <c:numCache>
                <c:formatCode>#,##0.0</c:formatCode>
                <c:ptCount val="12"/>
                <c:pt idx="0">
                  <c:v>0.13</c:v>
                </c:pt>
                <c:pt idx="1">
                  <c:v>9.1999999999999998E-2</c:v>
                </c:pt>
                <c:pt idx="2">
                  <c:v>0.1</c:v>
                </c:pt>
                <c:pt idx="3">
                  <c:v>0.13500000000000001</c:v>
                </c:pt>
                <c:pt idx="4">
                  <c:v>0</c:v>
                </c:pt>
                <c:pt idx="5">
                  <c:v>0</c:v>
                </c:pt>
                <c:pt idx="6">
                  <c:v>0</c:v>
                </c:pt>
                <c:pt idx="7">
                  <c:v>0</c:v>
                </c:pt>
                <c:pt idx="8">
                  <c:v>0</c:v>
                </c:pt>
                <c:pt idx="9">
                  <c:v>0</c:v>
                </c:pt>
                <c:pt idx="10">
                  <c:v>0</c:v>
                </c:pt>
                <c:pt idx="11">
                  <c:v>0</c:v>
                </c:pt>
              </c:numCache>
            </c:numRef>
          </c:val>
        </c:ser>
        <c:ser>
          <c:idx val="15"/>
          <c:order val="15"/>
          <c:tx>
            <c:strRef>
              <c:f>'8.4'!$A$25</c:f>
              <c:strCache>
                <c:ptCount val="1"/>
                <c:pt idx="0">
                  <c:v>Zemní plyn</c:v>
                </c:pt>
              </c:strCache>
            </c:strRef>
          </c:tx>
          <c:spPr>
            <a:solidFill>
              <a:srgbClr val="EBE600"/>
            </a:solidFill>
          </c:spPr>
          <c:invertIfNegative val="0"/>
          <c:val>
            <c:numRef>
              <c:f>'8.4'!$B$25:$M$25</c:f>
              <c:numCache>
                <c:formatCode>#,##0.0</c:formatCode>
                <c:ptCount val="12"/>
                <c:pt idx="0">
                  <c:v>98.42602500000001</c:v>
                </c:pt>
                <c:pt idx="1">
                  <c:v>102.551587</c:v>
                </c:pt>
                <c:pt idx="2">
                  <c:v>94.829443000000012</c:v>
                </c:pt>
                <c:pt idx="3">
                  <c:v>42.581442999999993</c:v>
                </c:pt>
                <c:pt idx="4">
                  <c:v>23.902191000000002</c:v>
                </c:pt>
                <c:pt idx="5">
                  <c:v>14.854087000000002</c:v>
                </c:pt>
                <c:pt idx="6">
                  <c:v>19.300663</c:v>
                </c:pt>
                <c:pt idx="7">
                  <c:v>28.696487000000001</c:v>
                </c:pt>
                <c:pt idx="8">
                  <c:v>21.029</c:v>
                </c:pt>
                <c:pt idx="9">
                  <c:v>47.810837999999997</c:v>
                </c:pt>
                <c:pt idx="10">
                  <c:v>71.375542999999993</c:v>
                </c:pt>
                <c:pt idx="11">
                  <c:v>91.323149999999998</c:v>
                </c:pt>
              </c:numCache>
            </c:numRef>
          </c:val>
        </c:ser>
        <c:dLbls>
          <c:showLegendKey val="0"/>
          <c:showVal val="0"/>
          <c:showCatName val="0"/>
          <c:showSerName val="0"/>
          <c:showPercent val="0"/>
          <c:showBubbleSize val="0"/>
        </c:dLbls>
        <c:gapWidth val="150"/>
        <c:overlap val="100"/>
        <c:axId val="80359808"/>
        <c:axId val="80361344"/>
      </c:barChart>
      <c:catAx>
        <c:axId val="80359808"/>
        <c:scaling>
          <c:orientation val="minMax"/>
        </c:scaling>
        <c:delete val="0"/>
        <c:axPos val="b"/>
        <c:numFmt formatCode="General" sourceLinked="1"/>
        <c:majorTickMark val="none"/>
        <c:minorTickMark val="none"/>
        <c:tickLblPos val="nextTo"/>
        <c:txPr>
          <a:bodyPr/>
          <a:lstStyle/>
          <a:p>
            <a:pPr>
              <a:defRPr sz="900"/>
            </a:pPr>
            <a:endParaRPr lang="cs-CZ"/>
          </a:p>
        </c:txPr>
        <c:crossAx val="80361344"/>
        <c:crosses val="autoZero"/>
        <c:auto val="1"/>
        <c:lblAlgn val="ctr"/>
        <c:lblOffset val="100"/>
        <c:noMultiLvlLbl val="0"/>
      </c:catAx>
      <c:valAx>
        <c:axId val="80361344"/>
        <c:scaling>
          <c:orientation val="minMax"/>
          <c:max val="600"/>
        </c:scaling>
        <c:delete val="0"/>
        <c:axPos val="l"/>
        <c:majorGridlines/>
        <c:numFmt formatCode="#,##0" sourceLinked="0"/>
        <c:majorTickMark val="out"/>
        <c:minorTickMark val="none"/>
        <c:tickLblPos val="nextTo"/>
        <c:spPr>
          <a:ln>
            <a:noFill/>
          </a:ln>
        </c:spPr>
        <c:txPr>
          <a:bodyPr/>
          <a:lstStyle/>
          <a:p>
            <a:pPr>
              <a:defRPr sz="900"/>
            </a:pPr>
            <a:endParaRPr lang="cs-CZ"/>
          </a:p>
        </c:txPr>
        <c:crossAx val="803598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'8.4'!$U$10:$U$25</c:f>
              <c:numCache>
                <c:formatCode>0.0%</c:formatCode>
                <c:ptCount val="16"/>
              </c:numCache>
            </c:numRef>
          </c:cat>
          <c:val>
            <c:numRef>
              <c:f>'8.4'!$P$10:$P$25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48802432"/>
        <c:axId val="48808320"/>
      </c:barChart>
      <c:catAx>
        <c:axId val="48802432"/>
        <c:scaling>
          <c:orientation val="minMax"/>
        </c:scaling>
        <c:delete val="1"/>
        <c:axPos val="b"/>
        <c:numFmt formatCode="General" sourceLinked="1"/>
        <c:majorTickMark val="out"/>
        <c:minorTickMark val="none"/>
        <c:tickLblPos val="nextTo"/>
        <c:crossAx val="48808320"/>
        <c:crosses val="autoZero"/>
        <c:auto val="1"/>
        <c:lblAlgn val="ctr"/>
        <c:lblOffset val="100"/>
        <c:noMultiLvlLbl val="0"/>
      </c:catAx>
      <c:valAx>
        <c:axId val="48808320"/>
        <c:scaling>
          <c:orientation val="minMax"/>
        </c:scaling>
        <c:delete val="1"/>
        <c:axPos val="l"/>
        <c:numFmt formatCode="0.0%" sourceLinked="1"/>
        <c:majorTickMark val="out"/>
        <c:minorTickMark val="none"/>
        <c:tickLblPos val="nextTo"/>
        <c:crossAx val="488024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'8.4'!$U$27:$U$34</c:f>
              <c:numCache>
                <c:formatCode>#,##0.0</c:formatCode>
                <c:ptCount val="8"/>
              </c:numCache>
            </c:numRef>
          </c:cat>
          <c:val>
            <c:numRef>
              <c:f>'8.4'!$P$27:$P$34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'8.5'!$A$27</c:f>
              <c:strCache>
                <c:ptCount val="1"/>
                <c:pt idx="0">
                  <c:v>Průmysl</c:v>
                </c:pt>
              </c:strCache>
            </c:strRef>
          </c:tx>
          <c:invertIfNegative val="0"/>
          <c:val>
            <c:numRef>
              <c:f>'8.5'!$B$27:$M$27</c:f>
              <c:numCache>
                <c:formatCode>#,##0.0</c:formatCode>
                <c:ptCount val="12"/>
                <c:pt idx="0">
                  <c:v>16.204879999999999</c:v>
                </c:pt>
                <c:pt idx="1">
                  <c:v>15.330714999999998</c:v>
                </c:pt>
                <c:pt idx="2">
                  <c:v>14.988719999999999</c:v>
                </c:pt>
                <c:pt idx="3">
                  <c:v>3.8715499999999996</c:v>
                </c:pt>
                <c:pt idx="4">
                  <c:v>2.1831799999999997</c:v>
                </c:pt>
                <c:pt idx="5">
                  <c:v>1.914566</c:v>
                </c:pt>
                <c:pt idx="6">
                  <c:v>1.6523709999999998</c:v>
                </c:pt>
                <c:pt idx="7">
                  <c:v>1.259862</c:v>
                </c:pt>
                <c:pt idx="8">
                  <c:v>1.658274</c:v>
                </c:pt>
                <c:pt idx="9">
                  <c:v>6.1082420000000015</c:v>
                </c:pt>
                <c:pt idx="10">
                  <c:v>10.283037999999999</c:v>
                </c:pt>
                <c:pt idx="11">
                  <c:v>12.991992</c:v>
                </c:pt>
              </c:numCache>
            </c:numRef>
          </c:val>
        </c:ser>
        <c:ser>
          <c:idx val="1"/>
          <c:order val="1"/>
          <c:tx>
            <c:strRef>
              <c:f>'8.5'!$A$28</c:f>
              <c:strCache>
                <c:ptCount val="1"/>
                <c:pt idx="0">
                  <c:v>Energetika</c:v>
                </c:pt>
              </c:strCache>
            </c:strRef>
          </c:tx>
          <c:invertIfNegative val="0"/>
          <c:val>
            <c:numRef>
              <c:f>'8.5'!$B$28:$M$28</c:f>
              <c:numCache>
                <c:formatCode>#,##0.0</c:formatCode>
                <c:ptCount val="12"/>
                <c:pt idx="0">
                  <c:v>6.8339099999999995</c:v>
                </c:pt>
                <c:pt idx="1">
                  <c:v>6.0559200000000004</c:v>
                </c:pt>
                <c:pt idx="2">
                  <c:v>5.2776699999999996</c:v>
                </c:pt>
                <c:pt idx="3">
                  <c:v>3.7907899999999999</c:v>
                </c:pt>
                <c:pt idx="4">
                  <c:v>1.8517300000000001</c:v>
                </c:pt>
                <c:pt idx="5">
                  <c:v>1.3153699999999999</c:v>
                </c:pt>
                <c:pt idx="6">
                  <c:v>1.31419</c:v>
                </c:pt>
                <c:pt idx="7">
                  <c:v>1.31148</c:v>
                </c:pt>
                <c:pt idx="8">
                  <c:v>1.5772999999999999</c:v>
                </c:pt>
                <c:pt idx="9">
                  <c:v>3.5277699999999999</c:v>
                </c:pt>
                <c:pt idx="10">
                  <c:v>5.2109700000000005</c:v>
                </c:pt>
                <c:pt idx="11">
                  <c:v>6.0895000000000001</c:v>
                </c:pt>
              </c:numCache>
            </c:numRef>
          </c:val>
        </c:ser>
        <c:ser>
          <c:idx val="2"/>
          <c:order val="2"/>
          <c:tx>
            <c:strRef>
              <c:f>'8.5'!$A$29</c:f>
              <c:strCache>
                <c:ptCount val="1"/>
                <c:pt idx="0">
                  <c:v>Doprava</c:v>
                </c:pt>
              </c:strCache>
            </c:strRef>
          </c:tx>
          <c:invertIfNegative val="0"/>
          <c:val>
            <c:numRef>
              <c:f>'8.5'!$B$29:$M$29</c:f>
              <c:numCache>
                <c:formatCode>#,##0.0</c:formatCode>
                <c:ptCount val="12"/>
                <c:pt idx="0">
                  <c:v>0.44196999999999997</c:v>
                </c:pt>
                <c:pt idx="1">
                  <c:v>0.53803000000000001</c:v>
                </c:pt>
                <c:pt idx="2">
                  <c:v>0.42704999999999993</c:v>
                </c:pt>
                <c:pt idx="3">
                  <c:v>0.12103</c:v>
                </c:pt>
                <c:pt idx="4">
                  <c:v>1.7999999999999999E-2</c:v>
                </c:pt>
                <c:pt idx="5">
                  <c:v>1.6449999999999999E-2</c:v>
                </c:pt>
                <c:pt idx="6">
                  <c:v>1.4630000000000001E-2</c:v>
                </c:pt>
                <c:pt idx="7">
                  <c:v>1.5990000000000001E-2</c:v>
                </c:pt>
                <c:pt idx="8">
                  <c:v>1.704E-2</c:v>
                </c:pt>
                <c:pt idx="9">
                  <c:v>0.12445000000000001</c:v>
                </c:pt>
                <c:pt idx="10">
                  <c:v>0.36253999999999997</c:v>
                </c:pt>
                <c:pt idx="11">
                  <c:v>0.48842000000000002</c:v>
                </c:pt>
              </c:numCache>
            </c:numRef>
          </c:val>
        </c:ser>
        <c:ser>
          <c:idx val="3"/>
          <c:order val="3"/>
          <c:tx>
            <c:strRef>
              <c:f>'8.5'!$A$30</c:f>
              <c:strCache>
                <c:ptCount val="1"/>
                <c:pt idx="0">
                  <c:v>Stavebnictví</c:v>
                </c:pt>
              </c:strCache>
            </c:strRef>
          </c:tx>
          <c:invertIfNegative val="0"/>
          <c:val>
            <c:numRef>
              <c:f>'8.5'!$B$30:$M$30</c:f>
              <c:numCache>
                <c:formatCode>#,##0.0</c:formatCode>
                <c:ptCount val="12"/>
                <c:pt idx="0">
                  <c:v>0.35960000000000003</c:v>
                </c:pt>
                <c:pt idx="1">
                  <c:v>0.38769999999999999</c:v>
                </c:pt>
                <c:pt idx="2">
                  <c:v>0.36069999999999997</c:v>
                </c:pt>
                <c:pt idx="3">
                  <c:v>0.1158</c:v>
                </c:pt>
                <c:pt idx="4">
                  <c:v>2.7399999999999997E-2</c:v>
                </c:pt>
                <c:pt idx="5">
                  <c:v>2.2200000000000001E-2</c:v>
                </c:pt>
                <c:pt idx="6">
                  <c:v>1.3800000000000002E-2</c:v>
                </c:pt>
                <c:pt idx="7">
                  <c:v>1.44E-2</c:v>
                </c:pt>
                <c:pt idx="8">
                  <c:v>5.8799999999999998E-2</c:v>
                </c:pt>
                <c:pt idx="9">
                  <c:v>0.1414</c:v>
                </c:pt>
                <c:pt idx="10">
                  <c:v>0.2432</c:v>
                </c:pt>
                <c:pt idx="11">
                  <c:v>0.36506</c:v>
                </c:pt>
              </c:numCache>
            </c:numRef>
          </c:val>
        </c:ser>
        <c:ser>
          <c:idx val="4"/>
          <c:order val="4"/>
          <c:tx>
            <c:strRef>
              <c:f>'8.5'!$A$31</c:f>
              <c:strCache>
                <c:ptCount val="1"/>
                <c:pt idx="0">
                  <c:v>Zemědělství a lesnictví</c:v>
                </c:pt>
              </c:strCache>
            </c:strRef>
          </c:tx>
          <c:invertIfNegative val="0"/>
          <c:val>
            <c:numRef>
              <c:f>'8.5'!$B$31:$M$31</c:f>
              <c:numCache>
                <c:formatCode>#,##0.0</c:formatCode>
                <c:ptCount val="12"/>
                <c:pt idx="0">
                  <c:v>1.4760140000000002</c:v>
                </c:pt>
                <c:pt idx="1">
                  <c:v>1.516176</c:v>
                </c:pt>
                <c:pt idx="2">
                  <c:v>1.943608</c:v>
                </c:pt>
                <c:pt idx="3">
                  <c:v>1.350725</c:v>
                </c:pt>
                <c:pt idx="4">
                  <c:v>0.91402299999999992</c:v>
                </c:pt>
                <c:pt idx="5">
                  <c:v>0.4511</c:v>
                </c:pt>
                <c:pt idx="6">
                  <c:v>0.50905</c:v>
                </c:pt>
                <c:pt idx="7">
                  <c:v>0.62748000000000004</c:v>
                </c:pt>
                <c:pt idx="8">
                  <c:v>0.61876399999999998</c:v>
                </c:pt>
                <c:pt idx="9">
                  <c:v>0.94850600000000007</c:v>
                </c:pt>
                <c:pt idx="10">
                  <c:v>1.296726</c:v>
                </c:pt>
                <c:pt idx="11">
                  <c:v>1.527549</c:v>
                </c:pt>
              </c:numCache>
            </c:numRef>
          </c:val>
        </c:ser>
        <c:ser>
          <c:idx val="5"/>
          <c:order val="5"/>
          <c:tx>
            <c:strRef>
              <c:f>'8.5'!$A$32</c:f>
              <c:strCache>
                <c:ptCount val="1"/>
                <c:pt idx="0">
                  <c:v>Domácnosti</c:v>
                </c:pt>
              </c:strCache>
            </c:strRef>
          </c:tx>
          <c:invertIfNegative val="0"/>
          <c:val>
            <c:numRef>
              <c:f>'8.5'!$B$32:$M$32</c:f>
              <c:numCache>
                <c:formatCode>#,##0.0</c:formatCode>
                <c:ptCount val="12"/>
                <c:pt idx="0">
                  <c:v>106.82773499999999</c:v>
                </c:pt>
                <c:pt idx="1">
                  <c:v>108.09571800000001</c:v>
                </c:pt>
                <c:pt idx="2">
                  <c:v>104.26981499999998</c:v>
                </c:pt>
                <c:pt idx="3">
                  <c:v>40.530108000000006</c:v>
                </c:pt>
                <c:pt idx="4">
                  <c:v>19.503530999999999</c:v>
                </c:pt>
                <c:pt idx="5">
                  <c:v>17.068395000000002</c:v>
                </c:pt>
                <c:pt idx="6">
                  <c:v>15.825564999999999</c:v>
                </c:pt>
                <c:pt idx="7">
                  <c:v>14.981374000000002</c:v>
                </c:pt>
                <c:pt idx="8">
                  <c:v>20.748314999999995</c:v>
                </c:pt>
                <c:pt idx="9">
                  <c:v>50.571357000000006</c:v>
                </c:pt>
                <c:pt idx="10">
                  <c:v>81.261979000000011</c:v>
                </c:pt>
                <c:pt idx="11">
                  <c:v>108.146891</c:v>
                </c:pt>
              </c:numCache>
            </c:numRef>
          </c:val>
        </c:ser>
        <c:ser>
          <c:idx val="6"/>
          <c:order val="6"/>
          <c:tx>
            <c:strRef>
              <c:f>'8.5'!$A$33</c:f>
              <c:strCache>
                <c:ptCount val="1"/>
                <c:pt idx="0">
                  <c:v>Obchod, služby, školství, zdravotnictví</c:v>
                </c:pt>
              </c:strCache>
            </c:strRef>
          </c:tx>
          <c:invertIfNegative val="0"/>
          <c:val>
            <c:numRef>
              <c:f>'8.5'!$B$33:$M$33</c:f>
              <c:numCache>
                <c:formatCode>#,##0.0</c:formatCode>
                <c:ptCount val="12"/>
                <c:pt idx="0">
                  <c:v>40.823088000000006</c:v>
                </c:pt>
                <c:pt idx="1">
                  <c:v>46.092535000000005</c:v>
                </c:pt>
                <c:pt idx="2">
                  <c:v>36.319282999999999</c:v>
                </c:pt>
                <c:pt idx="3">
                  <c:v>13.052883000000001</c:v>
                </c:pt>
                <c:pt idx="4">
                  <c:v>5.8371200000000005</c:v>
                </c:pt>
                <c:pt idx="5">
                  <c:v>4.716126</c:v>
                </c:pt>
                <c:pt idx="6">
                  <c:v>4.2133910000000006</c:v>
                </c:pt>
                <c:pt idx="7">
                  <c:v>4.0386500000000005</c:v>
                </c:pt>
                <c:pt idx="8">
                  <c:v>7.0576739999999996</c:v>
                </c:pt>
                <c:pt idx="9">
                  <c:v>16.122733</c:v>
                </c:pt>
                <c:pt idx="10">
                  <c:v>30.649386440735331</c:v>
                </c:pt>
                <c:pt idx="11">
                  <c:v>39.625720000000001</c:v>
                </c:pt>
              </c:numCache>
            </c:numRef>
          </c:val>
        </c:ser>
        <c:ser>
          <c:idx val="7"/>
          <c:order val="7"/>
          <c:tx>
            <c:strRef>
              <c:f>'8.5'!$A$34</c:f>
              <c:strCache>
                <c:ptCount val="1"/>
                <c:pt idx="0">
                  <c:v>Ostatní</c:v>
                </c:pt>
              </c:strCache>
            </c:strRef>
          </c:tx>
          <c:invertIfNegative val="0"/>
          <c:val>
            <c:numRef>
              <c:f>'8.5'!$B$34:$M$34</c:f>
              <c:numCache>
                <c:formatCode>#,##0.0</c:formatCode>
                <c:ptCount val="12"/>
                <c:pt idx="0">
                  <c:v>6.2150000000000004E-2</c:v>
                </c:pt>
                <c:pt idx="1">
                  <c:v>6.7129999999999995E-2</c:v>
                </c:pt>
                <c:pt idx="2">
                  <c:v>6.3660000000000008E-2</c:v>
                </c:pt>
                <c:pt idx="3">
                  <c:v>1.291E-2</c:v>
                </c:pt>
                <c:pt idx="4">
                  <c:v>5.8999999999999992E-4</c:v>
                </c:pt>
                <c:pt idx="5">
                  <c:v>0</c:v>
                </c:pt>
                <c:pt idx="6">
                  <c:v>0</c:v>
                </c:pt>
                <c:pt idx="7">
                  <c:v>0</c:v>
                </c:pt>
                <c:pt idx="8">
                  <c:v>6.9999999999999999E-4</c:v>
                </c:pt>
                <c:pt idx="9">
                  <c:v>2.9700000000000004E-2</c:v>
                </c:pt>
                <c:pt idx="10">
                  <c:v>5.1249999999999997E-2</c:v>
                </c:pt>
                <c:pt idx="11">
                  <c:v>7.7929999999999999E-2</c:v>
                </c:pt>
              </c:numCache>
            </c:numRef>
          </c:val>
        </c:ser>
        <c:dLbls>
          <c:showLegendKey val="0"/>
          <c:showVal val="0"/>
          <c:showCatName val="0"/>
          <c:showSerName val="0"/>
          <c:showPercent val="0"/>
          <c:showBubbleSize val="0"/>
        </c:dLbls>
        <c:gapWidth val="150"/>
        <c:overlap val="100"/>
        <c:axId val="80602624"/>
        <c:axId val="80604160"/>
      </c:barChart>
      <c:catAx>
        <c:axId val="80602624"/>
        <c:scaling>
          <c:orientation val="minMax"/>
        </c:scaling>
        <c:delete val="0"/>
        <c:axPos val="b"/>
        <c:numFmt formatCode="General" sourceLinked="1"/>
        <c:majorTickMark val="none"/>
        <c:minorTickMark val="none"/>
        <c:tickLblPos val="nextTo"/>
        <c:txPr>
          <a:bodyPr/>
          <a:lstStyle/>
          <a:p>
            <a:pPr>
              <a:defRPr sz="900"/>
            </a:pPr>
            <a:endParaRPr lang="cs-CZ"/>
          </a:p>
        </c:txPr>
        <c:crossAx val="80604160"/>
        <c:crosses val="autoZero"/>
        <c:auto val="1"/>
        <c:lblAlgn val="ctr"/>
        <c:lblOffset val="100"/>
        <c:noMultiLvlLbl val="0"/>
      </c:catAx>
      <c:valAx>
        <c:axId val="80604160"/>
        <c:scaling>
          <c:orientation val="minMax"/>
          <c:max val="250"/>
        </c:scaling>
        <c:delete val="0"/>
        <c:axPos val="l"/>
        <c:majorGridlines/>
        <c:numFmt formatCode="#,##0" sourceLinked="0"/>
        <c:majorTickMark val="out"/>
        <c:minorTickMark val="none"/>
        <c:tickLblPos val="nextTo"/>
        <c:spPr>
          <a:ln>
            <a:noFill/>
          </a:ln>
        </c:spPr>
        <c:txPr>
          <a:bodyPr/>
          <a:lstStyle/>
          <a:p>
            <a:pPr>
              <a:defRPr sz="900"/>
            </a:pPr>
            <a:endParaRPr lang="cs-CZ"/>
          </a:p>
        </c:txPr>
        <c:crossAx val="806026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'8.5'!$M$39</c:f>
              <c:strCache>
                <c:ptCount val="1"/>
                <c:pt idx="0">
                  <c:v>Instalovaný výkon</c:v>
                </c:pt>
              </c:strCache>
            </c:strRef>
          </c:tx>
          <c:invertIfNegative val="0"/>
          <c:val>
            <c:numRef>
              <c:f>'8.5'!$N$39</c:f>
              <c:numCache>
                <c:formatCode>0.0%</c:formatCode>
                <c:ptCount val="1"/>
                <c:pt idx="0">
                  <c:v>1.4015321504257603E-2</c:v>
                </c:pt>
              </c:numCache>
            </c:numRef>
          </c:val>
        </c:ser>
        <c:ser>
          <c:idx val="1"/>
          <c:order val="1"/>
          <c:tx>
            <c:strRef>
              <c:f>'8.5'!$M$40</c:f>
              <c:strCache>
                <c:ptCount val="1"/>
                <c:pt idx="0">
                  <c:v>Výroba tepla brutto</c:v>
                </c:pt>
              </c:strCache>
            </c:strRef>
          </c:tx>
          <c:invertIfNegative val="0"/>
          <c:val>
            <c:numRef>
              <c:f>'8.5'!$N$40</c:f>
              <c:numCache>
                <c:formatCode>0.0%</c:formatCode>
                <c:ptCount val="1"/>
                <c:pt idx="0">
                  <c:v>2.2064431518816995E-2</c:v>
                </c:pt>
              </c:numCache>
            </c:numRef>
          </c:val>
        </c:ser>
        <c:ser>
          <c:idx val="2"/>
          <c:order val="2"/>
          <c:tx>
            <c:strRef>
              <c:f>'8.5'!$M$41</c:f>
              <c:strCache>
                <c:ptCount val="1"/>
                <c:pt idx="0">
                  <c:v>Dodávky tepla</c:v>
                </c:pt>
              </c:strCache>
            </c:strRef>
          </c:tx>
          <c:invertIfNegative val="0"/>
          <c:val>
            <c:numRef>
              <c:f>'8.5'!$N$41</c:f>
              <c:numCache>
                <c:formatCode>0.0%</c:formatCode>
                <c:ptCount val="1"/>
                <c:pt idx="0">
                  <c:v>1.6512214899420504E-2</c:v>
                </c:pt>
              </c:numCache>
            </c:numRef>
          </c:val>
        </c:ser>
        <c:dLbls>
          <c:showLegendKey val="0"/>
          <c:showVal val="0"/>
          <c:showCatName val="0"/>
          <c:showSerName val="0"/>
          <c:showPercent val="0"/>
          <c:showBubbleSize val="0"/>
        </c:dLbls>
        <c:gapWidth val="150"/>
        <c:axId val="80638336"/>
        <c:axId val="80639872"/>
      </c:barChart>
      <c:catAx>
        <c:axId val="80638336"/>
        <c:scaling>
          <c:orientation val="maxMin"/>
        </c:scaling>
        <c:delete val="0"/>
        <c:axPos val="l"/>
        <c:numFmt formatCode="General" sourceLinked="1"/>
        <c:majorTickMark val="none"/>
        <c:minorTickMark val="none"/>
        <c:tickLblPos val="none"/>
        <c:crossAx val="80639872"/>
        <c:crosses val="autoZero"/>
        <c:auto val="1"/>
        <c:lblAlgn val="ctr"/>
        <c:lblOffset val="100"/>
        <c:noMultiLvlLbl val="0"/>
      </c:catAx>
      <c:valAx>
        <c:axId val="806398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8063833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'8.5'!$A$10</c:f>
              <c:strCache>
                <c:ptCount val="1"/>
                <c:pt idx="0">
                  <c:v>Biomasa</c:v>
                </c:pt>
              </c:strCache>
            </c:strRef>
          </c:tx>
          <c:spPr>
            <a:solidFill>
              <a:schemeClr val="accent3">
                <a:lumMod val="75000"/>
              </a:schemeClr>
            </a:solidFill>
          </c:spPr>
          <c:invertIfNegative val="0"/>
          <c:val>
            <c:numRef>
              <c:f>'8.5'!$B$10:$M$10</c:f>
              <c:numCache>
                <c:formatCode>#,##0.0</c:formatCode>
                <c:ptCount val="12"/>
                <c:pt idx="0">
                  <c:v>83.424050000000008</c:v>
                </c:pt>
                <c:pt idx="1">
                  <c:v>88.82932000000001</c:v>
                </c:pt>
                <c:pt idx="2">
                  <c:v>85.358418</c:v>
                </c:pt>
                <c:pt idx="3">
                  <c:v>30.253600000000002</c:v>
                </c:pt>
                <c:pt idx="4">
                  <c:v>12.05439</c:v>
                </c:pt>
                <c:pt idx="5">
                  <c:v>10.341430000000001</c:v>
                </c:pt>
                <c:pt idx="6">
                  <c:v>8.8840000000000003</c:v>
                </c:pt>
                <c:pt idx="7">
                  <c:v>7.3570000000000002</c:v>
                </c:pt>
                <c:pt idx="8">
                  <c:v>10.9594</c:v>
                </c:pt>
                <c:pt idx="9">
                  <c:v>34.935290000000002</c:v>
                </c:pt>
                <c:pt idx="10">
                  <c:v>65.246160000000003</c:v>
                </c:pt>
                <c:pt idx="11">
                  <c:v>82.402079999999998</c:v>
                </c:pt>
              </c:numCache>
            </c:numRef>
          </c:val>
        </c:ser>
        <c:ser>
          <c:idx val="1"/>
          <c:order val="1"/>
          <c:tx>
            <c:strRef>
              <c:f>'8.5'!$A$11</c:f>
              <c:strCache>
                <c:ptCount val="1"/>
                <c:pt idx="0">
                  <c:v>Bioplyn</c:v>
                </c:pt>
              </c:strCache>
            </c:strRef>
          </c:tx>
          <c:spPr>
            <a:solidFill>
              <a:schemeClr val="bg2">
                <a:lumMod val="50000"/>
              </a:schemeClr>
            </a:solidFill>
          </c:spPr>
          <c:invertIfNegative val="0"/>
          <c:val>
            <c:numRef>
              <c:f>'8.5'!$B$11:$M$11</c:f>
              <c:numCache>
                <c:formatCode>#,##0.0</c:formatCode>
                <c:ptCount val="12"/>
                <c:pt idx="0">
                  <c:v>8.2870380000000008</c:v>
                </c:pt>
                <c:pt idx="1">
                  <c:v>9.1982550000000014</c:v>
                </c:pt>
                <c:pt idx="2">
                  <c:v>9.5061989999999987</c:v>
                </c:pt>
                <c:pt idx="3">
                  <c:v>6.3827110000000005</c:v>
                </c:pt>
                <c:pt idx="4">
                  <c:v>5.2614930000000006</c:v>
                </c:pt>
                <c:pt idx="5">
                  <c:v>4.2708930000000001</c:v>
                </c:pt>
                <c:pt idx="6">
                  <c:v>3.7255460000000005</c:v>
                </c:pt>
                <c:pt idx="7">
                  <c:v>3.1108020000000001</c:v>
                </c:pt>
                <c:pt idx="8">
                  <c:v>3.4817650000000002</c:v>
                </c:pt>
                <c:pt idx="9">
                  <c:v>4.554697</c:v>
                </c:pt>
                <c:pt idx="10">
                  <c:v>5.4246730000000003</c:v>
                </c:pt>
                <c:pt idx="11">
                  <c:v>6.2027520000000003</c:v>
                </c:pt>
              </c:numCache>
            </c:numRef>
          </c:val>
        </c:ser>
        <c:ser>
          <c:idx val="2"/>
          <c:order val="2"/>
          <c:tx>
            <c:strRef>
              <c:f>'8.5'!$A$12</c:f>
              <c:strCache>
                <c:ptCount val="1"/>
                <c:pt idx="0">
                  <c:v>Černé uhlí</c:v>
                </c:pt>
              </c:strCache>
            </c:strRef>
          </c:tx>
          <c:spPr>
            <a:solidFill>
              <a:schemeClr val="tx1"/>
            </a:solidFill>
          </c:spPr>
          <c:invertIfNegative val="0"/>
          <c:val>
            <c:numRef>
              <c:f>'8.5'!$B$12:$M$12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3"/>
          <c:tx>
            <c:strRef>
              <c:f>'8.5'!$A$13</c:f>
              <c:strCache>
                <c:ptCount val="1"/>
                <c:pt idx="0">
                  <c:v>Elektrická energie</c:v>
                </c:pt>
              </c:strCache>
            </c:strRef>
          </c:tx>
          <c:invertIfNegative val="0"/>
          <c:val>
            <c:numRef>
              <c:f>'8.5'!$B$13:$M$13</c:f>
              <c:numCache>
                <c:formatCode>#,##0.0</c:formatCode>
                <c:ptCount val="12"/>
                <c:pt idx="0">
                  <c:v>8.9999999999999993E-3</c:v>
                </c:pt>
                <c:pt idx="1">
                  <c:v>2.1000000000000001E-2</c:v>
                </c:pt>
                <c:pt idx="2">
                  <c:v>0.02</c:v>
                </c:pt>
                <c:pt idx="3">
                  <c:v>1.4E-2</c:v>
                </c:pt>
                <c:pt idx="4">
                  <c:v>1E-3</c:v>
                </c:pt>
                <c:pt idx="5">
                  <c:v>0</c:v>
                </c:pt>
                <c:pt idx="6">
                  <c:v>1E-3</c:v>
                </c:pt>
                <c:pt idx="7">
                  <c:v>4.0000000000000001E-3</c:v>
                </c:pt>
                <c:pt idx="8">
                  <c:v>8.9999999999999993E-3</c:v>
                </c:pt>
                <c:pt idx="9">
                  <c:v>1.2E-2</c:v>
                </c:pt>
                <c:pt idx="10">
                  <c:v>5.0000000000000001E-3</c:v>
                </c:pt>
                <c:pt idx="11">
                  <c:v>0.01</c:v>
                </c:pt>
              </c:numCache>
            </c:numRef>
          </c:val>
        </c:ser>
        <c:ser>
          <c:idx val="4"/>
          <c:order val="4"/>
          <c:tx>
            <c:strRef>
              <c:f>'8.5'!$A$14</c:f>
              <c:strCache>
                <c:ptCount val="1"/>
                <c:pt idx="0">
                  <c:v>Energie prostředí (tepelné čerpadlo)</c:v>
                </c:pt>
              </c:strCache>
            </c:strRef>
          </c:tx>
          <c:invertIfNegative val="0"/>
          <c:val>
            <c:numRef>
              <c:f>'8.5'!$B$14:$M$14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5"/>
          <c:order val="5"/>
          <c:tx>
            <c:strRef>
              <c:f>'8.5'!$A$15</c:f>
              <c:strCache>
                <c:ptCount val="1"/>
                <c:pt idx="0">
                  <c:v>Energie Slunce (solární kolektor)</c:v>
                </c:pt>
              </c:strCache>
            </c:strRef>
          </c:tx>
          <c:invertIfNegative val="0"/>
          <c:val>
            <c:numRef>
              <c:f>'8.5'!$B$15:$M$15</c:f>
              <c:numCache>
                <c:formatCode>#,##0.0</c:formatCode>
                <c:ptCount val="12"/>
                <c:pt idx="0">
                  <c:v>2.2000000000000001E-3</c:v>
                </c:pt>
                <c:pt idx="1">
                  <c:v>6.7000000000000002E-3</c:v>
                </c:pt>
                <c:pt idx="2">
                  <c:v>9.4000000000000004E-3</c:v>
                </c:pt>
                <c:pt idx="3">
                  <c:v>2.4E-2</c:v>
                </c:pt>
                <c:pt idx="4">
                  <c:v>2.69E-2</c:v>
                </c:pt>
                <c:pt idx="5">
                  <c:v>2.1700000000000001E-2</c:v>
                </c:pt>
                <c:pt idx="6">
                  <c:v>2.18E-2</c:v>
                </c:pt>
                <c:pt idx="7">
                  <c:v>2.35E-2</c:v>
                </c:pt>
                <c:pt idx="8">
                  <c:v>1.77E-2</c:v>
                </c:pt>
                <c:pt idx="9">
                  <c:v>1.1800000000000001E-2</c:v>
                </c:pt>
                <c:pt idx="10">
                  <c:v>4.0999999999999995E-3</c:v>
                </c:pt>
                <c:pt idx="11">
                  <c:v>2.7000000000000001E-3</c:v>
                </c:pt>
              </c:numCache>
            </c:numRef>
          </c:val>
        </c:ser>
        <c:ser>
          <c:idx val="6"/>
          <c:order val="6"/>
          <c:tx>
            <c:strRef>
              <c:f>'8.5'!$A$16</c:f>
              <c:strCache>
                <c:ptCount val="1"/>
                <c:pt idx="0">
                  <c:v>Hnědé uhlí</c:v>
                </c:pt>
              </c:strCache>
            </c:strRef>
          </c:tx>
          <c:spPr>
            <a:solidFill>
              <a:srgbClr val="6E4932"/>
            </a:solidFill>
          </c:spPr>
          <c:invertIfNegative val="0"/>
          <c:val>
            <c:numRef>
              <c:f>'8.5'!$B$16:$M$16</c:f>
              <c:numCache>
                <c:formatCode>#,##0.0</c:formatCode>
                <c:ptCount val="12"/>
                <c:pt idx="0">
                  <c:v>41.777723999999999</c:v>
                </c:pt>
                <c:pt idx="1">
                  <c:v>42.561444999999999</c:v>
                </c:pt>
                <c:pt idx="2">
                  <c:v>40.907668999999999</c:v>
                </c:pt>
                <c:pt idx="3">
                  <c:v>13.735888000000001</c:v>
                </c:pt>
                <c:pt idx="4">
                  <c:v>5.9179629999999994</c:v>
                </c:pt>
                <c:pt idx="5">
                  <c:v>0.51500000000000001</c:v>
                </c:pt>
                <c:pt idx="6">
                  <c:v>0.46800000000000003</c:v>
                </c:pt>
                <c:pt idx="7">
                  <c:v>0.44700000000000001</c:v>
                </c:pt>
                <c:pt idx="8">
                  <c:v>4.5771980000000001</c:v>
                </c:pt>
                <c:pt idx="9">
                  <c:v>16.329097999999998</c:v>
                </c:pt>
                <c:pt idx="10">
                  <c:v>30.985959999999999</c:v>
                </c:pt>
                <c:pt idx="11">
                  <c:v>42.539589999999997</c:v>
                </c:pt>
              </c:numCache>
            </c:numRef>
          </c:val>
        </c:ser>
        <c:ser>
          <c:idx val="7"/>
          <c:order val="7"/>
          <c:tx>
            <c:strRef>
              <c:f>'8.5'!$A$17</c:f>
              <c:strCache>
                <c:ptCount val="1"/>
                <c:pt idx="0">
                  <c:v>Jaderné palivo</c:v>
                </c:pt>
              </c:strCache>
            </c:strRef>
          </c:tx>
          <c:invertIfNegative val="0"/>
          <c:val>
            <c:numRef>
              <c:f>'8.5'!$B$17:$M$17</c:f>
              <c:numCache>
                <c:formatCode>#,##0.0</c:formatCode>
                <c:ptCount val="12"/>
                <c:pt idx="0">
                  <c:v>6.8339099999999995</c:v>
                </c:pt>
                <c:pt idx="1">
                  <c:v>6.0559200000000004</c:v>
                </c:pt>
                <c:pt idx="2">
                  <c:v>5.2776699999999996</c:v>
                </c:pt>
                <c:pt idx="3">
                  <c:v>3.7907899999999999</c:v>
                </c:pt>
                <c:pt idx="4">
                  <c:v>1.8517300000000001</c:v>
                </c:pt>
                <c:pt idx="5">
                  <c:v>1.3153699999999999</c:v>
                </c:pt>
                <c:pt idx="6">
                  <c:v>1.31419</c:v>
                </c:pt>
                <c:pt idx="7">
                  <c:v>1.31148</c:v>
                </c:pt>
                <c:pt idx="8">
                  <c:v>1.5772999999999999</c:v>
                </c:pt>
                <c:pt idx="9">
                  <c:v>3.5277699999999999</c:v>
                </c:pt>
                <c:pt idx="10">
                  <c:v>5.2109700000000005</c:v>
                </c:pt>
                <c:pt idx="11">
                  <c:v>6.0895000000000001</c:v>
                </c:pt>
              </c:numCache>
            </c:numRef>
          </c:val>
        </c:ser>
        <c:ser>
          <c:idx val="8"/>
          <c:order val="8"/>
          <c:tx>
            <c:strRef>
              <c:f>'8.5'!$A$18</c:f>
              <c:strCache>
                <c:ptCount val="1"/>
                <c:pt idx="0">
                  <c:v>Koks</c:v>
                </c:pt>
              </c:strCache>
            </c:strRef>
          </c:tx>
          <c:invertIfNegative val="0"/>
          <c:val>
            <c:numRef>
              <c:f>'8.5'!$B$18:$M$18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9"/>
          <c:order val="9"/>
          <c:tx>
            <c:strRef>
              <c:f>'8.5'!$A$19</c:f>
              <c:strCache>
                <c:ptCount val="1"/>
                <c:pt idx="0">
                  <c:v>Odpadní teplo</c:v>
                </c:pt>
              </c:strCache>
            </c:strRef>
          </c:tx>
          <c:invertIfNegative val="0"/>
          <c:val>
            <c:numRef>
              <c:f>'8.5'!$B$19:$M$19</c:f>
              <c:numCache>
                <c:formatCode>#,##0.0</c:formatCode>
                <c:ptCount val="12"/>
                <c:pt idx="0">
                  <c:v>1.9262080000000001</c:v>
                </c:pt>
                <c:pt idx="1">
                  <c:v>1.712377</c:v>
                </c:pt>
                <c:pt idx="2">
                  <c:v>2.096282</c:v>
                </c:pt>
                <c:pt idx="3">
                  <c:v>2.420013</c:v>
                </c:pt>
                <c:pt idx="4">
                  <c:v>1.595604</c:v>
                </c:pt>
                <c:pt idx="5">
                  <c:v>3.245301</c:v>
                </c:pt>
                <c:pt idx="6">
                  <c:v>1.4736289999999999</c:v>
                </c:pt>
                <c:pt idx="7">
                  <c:v>2.1228189999999998</c:v>
                </c:pt>
                <c:pt idx="8">
                  <c:v>2.075005</c:v>
                </c:pt>
                <c:pt idx="9">
                  <c:v>2.1694830000000001</c:v>
                </c:pt>
                <c:pt idx="10">
                  <c:v>2.3695120000000003</c:v>
                </c:pt>
                <c:pt idx="11">
                  <c:v>0.86827900000000002</c:v>
                </c:pt>
              </c:numCache>
            </c:numRef>
          </c:val>
        </c:ser>
        <c:ser>
          <c:idx val="10"/>
          <c:order val="10"/>
          <c:tx>
            <c:strRef>
              <c:f>'8.5'!$A$20</c:f>
              <c:strCache>
                <c:ptCount val="1"/>
                <c:pt idx="0">
                  <c:v>Ostatní kapalná paliva</c:v>
                </c:pt>
              </c:strCache>
            </c:strRef>
          </c:tx>
          <c:invertIfNegative val="0"/>
          <c:val>
            <c:numRef>
              <c:f>'8.5'!$B$20:$M$20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1"/>
          <c:order val="11"/>
          <c:tx>
            <c:strRef>
              <c:f>'8.5'!$A$21</c:f>
              <c:strCache>
                <c:ptCount val="1"/>
                <c:pt idx="0">
                  <c:v>Ostatní pevná paliva</c:v>
                </c:pt>
              </c:strCache>
            </c:strRef>
          </c:tx>
          <c:invertIfNegative val="0"/>
          <c:val>
            <c:numRef>
              <c:f>'8.5'!$B$21:$M$21</c:f>
              <c:numCache>
                <c:formatCode>#,##0.0</c:formatCode>
                <c:ptCount val="12"/>
                <c:pt idx="0">
                  <c:v>0.84699999999999998</c:v>
                </c:pt>
                <c:pt idx="1">
                  <c:v>0.68</c:v>
                </c:pt>
                <c:pt idx="2">
                  <c:v>0.64800000000000002</c:v>
                </c:pt>
                <c:pt idx="3">
                  <c:v>0.14000000000000001</c:v>
                </c:pt>
                <c:pt idx="4">
                  <c:v>0.122</c:v>
                </c:pt>
                <c:pt idx="5">
                  <c:v>0.13300000000000001</c:v>
                </c:pt>
                <c:pt idx="6">
                  <c:v>0.14499999999999999</c:v>
                </c:pt>
                <c:pt idx="7">
                  <c:v>0.122</c:v>
                </c:pt>
                <c:pt idx="8">
                  <c:v>0.13200000000000001</c:v>
                </c:pt>
                <c:pt idx="9">
                  <c:v>1.01</c:v>
                </c:pt>
                <c:pt idx="10">
                  <c:v>0.88200000000000001</c:v>
                </c:pt>
                <c:pt idx="11">
                  <c:v>0.66300000000000003</c:v>
                </c:pt>
              </c:numCache>
            </c:numRef>
          </c:val>
        </c:ser>
        <c:ser>
          <c:idx val="12"/>
          <c:order val="12"/>
          <c:tx>
            <c:strRef>
              <c:f>'8.5'!$A$22</c:f>
              <c:strCache>
                <c:ptCount val="1"/>
                <c:pt idx="0">
                  <c:v>Ostatní plyny</c:v>
                </c:pt>
              </c:strCache>
            </c:strRef>
          </c:tx>
          <c:invertIfNegative val="0"/>
          <c:val>
            <c:numRef>
              <c:f>'8.5'!$B$22:$M$22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3"/>
          <c:order val="13"/>
          <c:tx>
            <c:strRef>
              <c:f>'8.5'!$A$23</c:f>
              <c:strCache>
                <c:ptCount val="1"/>
                <c:pt idx="0">
                  <c:v>Ostatní</c:v>
                </c:pt>
              </c:strCache>
            </c:strRef>
          </c:tx>
          <c:invertIfNegative val="0"/>
          <c:val>
            <c:numRef>
              <c:f>'8.5'!$B$23:$M$23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'8.5'!$A$24</c:f>
              <c:strCache>
                <c:ptCount val="1"/>
                <c:pt idx="0">
                  <c:v>Topné oleje</c:v>
                </c:pt>
              </c:strCache>
            </c:strRef>
          </c:tx>
          <c:invertIfNegative val="0"/>
          <c:val>
            <c:numRef>
              <c:f>'8.5'!$B$24:$M$24</c:f>
              <c:numCache>
                <c:formatCode>#,##0.0</c:formatCode>
                <c:ptCount val="12"/>
                <c:pt idx="0">
                  <c:v>2.8730230000000003</c:v>
                </c:pt>
                <c:pt idx="1">
                  <c:v>0.83704600000000007</c:v>
                </c:pt>
                <c:pt idx="2">
                  <c:v>0.38700000000000001</c:v>
                </c:pt>
                <c:pt idx="3">
                  <c:v>6.0000000000000001E-3</c:v>
                </c:pt>
                <c:pt idx="4">
                  <c:v>0.378</c:v>
                </c:pt>
                <c:pt idx="5">
                  <c:v>1.3080000000000001</c:v>
                </c:pt>
                <c:pt idx="6">
                  <c:v>1.099</c:v>
                </c:pt>
                <c:pt idx="7">
                  <c:v>0.94699999999999995</c:v>
                </c:pt>
                <c:pt idx="8">
                  <c:v>0.45400000000000001</c:v>
                </c:pt>
                <c:pt idx="9">
                  <c:v>1.7000000000000001E-2</c:v>
                </c:pt>
                <c:pt idx="10">
                  <c:v>2.3E-2</c:v>
                </c:pt>
                <c:pt idx="11">
                  <c:v>2.9000000000000001E-2</c:v>
                </c:pt>
              </c:numCache>
            </c:numRef>
          </c:val>
        </c:ser>
        <c:ser>
          <c:idx val="15"/>
          <c:order val="15"/>
          <c:tx>
            <c:strRef>
              <c:f>'8.5'!$A$25</c:f>
              <c:strCache>
                <c:ptCount val="1"/>
                <c:pt idx="0">
                  <c:v>Zemní plyn</c:v>
                </c:pt>
              </c:strCache>
            </c:strRef>
          </c:tx>
          <c:spPr>
            <a:solidFill>
              <a:srgbClr val="EBE600"/>
            </a:solidFill>
          </c:spPr>
          <c:invertIfNegative val="0"/>
          <c:val>
            <c:numRef>
              <c:f>'8.5'!$B$25:$M$25</c:f>
              <c:numCache>
                <c:formatCode>#,##0.0</c:formatCode>
                <c:ptCount val="12"/>
                <c:pt idx="0">
                  <c:v>79.796785999999983</c:v>
                </c:pt>
                <c:pt idx="1">
                  <c:v>79.739412000000002</c:v>
                </c:pt>
                <c:pt idx="2">
                  <c:v>75.242816000000019</c:v>
                </c:pt>
                <c:pt idx="3">
                  <c:v>30.18425899999999</c:v>
                </c:pt>
                <c:pt idx="4">
                  <c:v>19.785305000000001</c:v>
                </c:pt>
                <c:pt idx="5">
                  <c:v>18.740728000000001</c:v>
                </c:pt>
                <c:pt idx="6">
                  <c:v>19.507154999999994</c:v>
                </c:pt>
                <c:pt idx="7">
                  <c:v>17.610896</c:v>
                </c:pt>
                <c:pt idx="8">
                  <c:v>23.185371999999997</c:v>
                </c:pt>
                <c:pt idx="9">
                  <c:v>47.266180999999996</c:v>
                </c:pt>
                <c:pt idx="10">
                  <c:v>59.476293400000003</c:v>
                </c:pt>
                <c:pt idx="11">
                  <c:v>79.024598999999995</c:v>
                </c:pt>
              </c:numCache>
            </c:numRef>
          </c:val>
        </c:ser>
        <c:dLbls>
          <c:showLegendKey val="0"/>
          <c:showVal val="0"/>
          <c:showCatName val="0"/>
          <c:showSerName val="0"/>
          <c:showPercent val="0"/>
          <c:showBubbleSize val="0"/>
        </c:dLbls>
        <c:gapWidth val="150"/>
        <c:overlap val="100"/>
        <c:axId val="80840576"/>
        <c:axId val="80842112"/>
      </c:barChart>
      <c:catAx>
        <c:axId val="80840576"/>
        <c:scaling>
          <c:orientation val="minMax"/>
        </c:scaling>
        <c:delete val="0"/>
        <c:axPos val="b"/>
        <c:numFmt formatCode="General" sourceLinked="1"/>
        <c:majorTickMark val="none"/>
        <c:minorTickMark val="none"/>
        <c:tickLblPos val="nextTo"/>
        <c:txPr>
          <a:bodyPr/>
          <a:lstStyle/>
          <a:p>
            <a:pPr>
              <a:defRPr sz="900"/>
            </a:pPr>
            <a:endParaRPr lang="cs-CZ"/>
          </a:p>
        </c:txPr>
        <c:crossAx val="80842112"/>
        <c:crosses val="autoZero"/>
        <c:auto val="1"/>
        <c:lblAlgn val="ctr"/>
        <c:lblOffset val="100"/>
        <c:noMultiLvlLbl val="0"/>
      </c:catAx>
      <c:valAx>
        <c:axId val="808421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08405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'8.5'!$U$10:$U$25</c:f>
              <c:numCache>
                <c:formatCode>0.0%</c:formatCode>
                <c:ptCount val="16"/>
              </c:numCache>
            </c:numRef>
          </c:cat>
          <c:val>
            <c:numRef>
              <c:f>'8.5'!$P$10:$P$25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'8.5'!$U$27:$U$34</c:f>
              <c:numCache>
                <c:formatCode>#,##0.0</c:formatCode>
                <c:ptCount val="8"/>
              </c:numCache>
            </c:numRef>
          </c:cat>
          <c:val>
            <c:numRef>
              <c:f>'8.5'!$P$27:$P$34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'8.6'!$A$27</c:f>
              <c:strCache>
                <c:ptCount val="1"/>
                <c:pt idx="0">
                  <c:v>Průmysl</c:v>
                </c:pt>
              </c:strCache>
            </c:strRef>
          </c:tx>
          <c:invertIfNegative val="0"/>
          <c:val>
            <c:numRef>
              <c:f>'8.6'!$B$27:$M$27</c:f>
              <c:numCache>
                <c:formatCode>#,##0.0</c:formatCode>
                <c:ptCount val="12"/>
                <c:pt idx="0">
                  <c:v>78.4799724883773</c:v>
                </c:pt>
                <c:pt idx="1">
                  <c:v>77.619920652046218</c:v>
                </c:pt>
                <c:pt idx="2">
                  <c:v>80.283316186468895</c:v>
                </c:pt>
                <c:pt idx="3">
                  <c:v>50.953746999999993</c:v>
                </c:pt>
                <c:pt idx="4">
                  <c:v>45.932524000000008</c:v>
                </c:pt>
                <c:pt idx="5">
                  <c:v>39.909391999999997</c:v>
                </c:pt>
                <c:pt idx="6">
                  <c:v>36.431428999999994</c:v>
                </c:pt>
                <c:pt idx="7">
                  <c:v>30.881034</c:v>
                </c:pt>
                <c:pt idx="8">
                  <c:v>38.959783999999999</c:v>
                </c:pt>
                <c:pt idx="9">
                  <c:v>57.553476000000003</c:v>
                </c:pt>
                <c:pt idx="10">
                  <c:v>67.539455419469832</c:v>
                </c:pt>
                <c:pt idx="11">
                  <c:v>69.074146999999996</c:v>
                </c:pt>
              </c:numCache>
            </c:numRef>
          </c:val>
        </c:ser>
        <c:ser>
          <c:idx val="1"/>
          <c:order val="1"/>
          <c:tx>
            <c:strRef>
              <c:f>'8.6'!$A$28</c:f>
              <c:strCache>
                <c:ptCount val="1"/>
                <c:pt idx="0">
                  <c:v>Energetika</c:v>
                </c:pt>
              </c:strCache>
            </c:strRef>
          </c:tx>
          <c:invertIfNegative val="0"/>
          <c:val>
            <c:numRef>
              <c:f>'8.6'!$B$28:$M$28</c:f>
              <c:numCache>
                <c:formatCode>#,##0.0</c:formatCode>
                <c:ptCount val="12"/>
                <c:pt idx="0">
                  <c:v>1.74224</c:v>
                </c:pt>
                <c:pt idx="1">
                  <c:v>1.79596</c:v>
                </c:pt>
                <c:pt idx="2">
                  <c:v>1.8086199999999999</c:v>
                </c:pt>
                <c:pt idx="3">
                  <c:v>0.90303999999999995</c:v>
                </c:pt>
                <c:pt idx="4">
                  <c:v>0.61727999999999994</c:v>
                </c:pt>
                <c:pt idx="5">
                  <c:v>0.53398000000000001</c:v>
                </c:pt>
                <c:pt idx="6">
                  <c:v>0.44133999999999995</c:v>
                </c:pt>
                <c:pt idx="7">
                  <c:v>0.52105999999999997</c:v>
                </c:pt>
                <c:pt idx="8">
                  <c:v>0.60726999999999998</c:v>
                </c:pt>
                <c:pt idx="9">
                  <c:v>1.0672000000000001</c:v>
                </c:pt>
                <c:pt idx="10">
                  <c:v>1.3708399999999998</c:v>
                </c:pt>
                <c:pt idx="11">
                  <c:v>1.7120899999999999</c:v>
                </c:pt>
              </c:numCache>
            </c:numRef>
          </c:val>
        </c:ser>
        <c:ser>
          <c:idx val="2"/>
          <c:order val="2"/>
          <c:tx>
            <c:strRef>
              <c:f>'8.6'!$A$29</c:f>
              <c:strCache>
                <c:ptCount val="1"/>
                <c:pt idx="0">
                  <c:v>Doprava</c:v>
                </c:pt>
              </c:strCache>
            </c:strRef>
          </c:tx>
          <c:invertIfNegative val="0"/>
          <c:val>
            <c:numRef>
              <c:f>'8.6'!$B$29:$M$29</c:f>
              <c:numCache>
                <c:formatCode>#,##0.0</c:formatCode>
                <c:ptCount val="12"/>
                <c:pt idx="0">
                  <c:v>0.29919999999999997</c:v>
                </c:pt>
                <c:pt idx="1">
                  <c:v>0.29310000000000003</c:v>
                </c:pt>
                <c:pt idx="2">
                  <c:v>0.28439999999999999</c:v>
                </c:pt>
                <c:pt idx="3">
                  <c:v>0.1711</c:v>
                </c:pt>
                <c:pt idx="4">
                  <c:v>8.4599999999999995E-2</c:v>
                </c:pt>
                <c:pt idx="5">
                  <c:v>8.7900000000000006E-2</c:v>
                </c:pt>
                <c:pt idx="6">
                  <c:v>9.3200000000000005E-2</c:v>
                </c:pt>
                <c:pt idx="7">
                  <c:v>7.1900000000000006E-2</c:v>
                </c:pt>
                <c:pt idx="8">
                  <c:v>8.7599999999999997E-2</c:v>
                </c:pt>
                <c:pt idx="9">
                  <c:v>0.13650000000000001</c:v>
                </c:pt>
                <c:pt idx="10">
                  <c:v>0.2094</c:v>
                </c:pt>
                <c:pt idx="11">
                  <c:v>0.26389999999999997</c:v>
                </c:pt>
              </c:numCache>
            </c:numRef>
          </c:val>
        </c:ser>
        <c:ser>
          <c:idx val="3"/>
          <c:order val="3"/>
          <c:tx>
            <c:strRef>
              <c:f>'8.6'!$A$30</c:f>
              <c:strCache>
                <c:ptCount val="1"/>
                <c:pt idx="0">
                  <c:v>Stavebnictví</c:v>
                </c:pt>
              </c:strCache>
            </c:strRef>
          </c:tx>
          <c:invertIfNegative val="0"/>
          <c:val>
            <c:numRef>
              <c:f>'8.6'!$B$30:$M$30</c:f>
              <c:numCache>
                <c:formatCode>#,##0.0</c:formatCode>
                <c:ptCount val="12"/>
                <c:pt idx="0">
                  <c:v>0.28029999999999999</c:v>
                </c:pt>
                <c:pt idx="1">
                  <c:v>0.29830000000000001</c:v>
                </c:pt>
                <c:pt idx="2">
                  <c:v>0.15609999999999999</c:v>
                </c:pt>
                <c:pt idx="3">
                  <c:v>0.1019</c:v>
                </c:pt>
                <c:pt idx="4">
                  <c:v>2.1999999999999999E-2</c:v>
                </c:pt>
                <c:pt idx="5">
                  <c:v>7.0000000000000001E-3</c:v>
                </c:pt>
                <c:pt idx="6">
                  <c:v>7.0000000000000001E-3</c:v>
                </c:pt>
                <c:pt idx="7">
                  <c:v>7.0000000000000001E-3</c:v>
                </c:pt>
                <c:pt idx="8">
                  <c:v>3.2000000000000001E-2</c:v>
                </c:pt>
                <c:pt idx="9">
                  <c:v>0.14930000000000002</c:v>
                </c:pt>
                <c:pt idx="10">
                  <c:v>0.21559999999999999</c:v>
                </c:pt>
                <c:pt idx="11">
                  <c:v>0.13290000000000002</c:v>
                </c:pt>
              </c:numCache>
            </c:numRef>
          </c:val>
        </c:ser>
        <c:ser>
          <c:idx val="4"/>
          <c:order val="4"/>
          <c:tx>
            <c:strRef>
              <c:f>'8.6'!$A$31</c:f>
              <c:strCache>
                <c:ptCount val="1"/>
                <c:pt idx="0">
                  <c:v>Zemědělství a lesnictví</c:v>
                </c:pt>
              </c:strCache>
            </c:strRef>
          </c:tx>
          <c:invertIfNegative val="0"/>
          <c:val>
            <c:numRef>
              <c:f>'8.6'!$B$31:$M$31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5"/>
          <c:order val="5"/>
          <c:tx>
            <c:strRef>
              <c:f>'8.6'!$A$32</c:f>
              <c:strCache>
                <c:ptCount val="1"/>
                <c:pt idx="0">
                  <c:v>Domácnosti</c:v>
                </c:pt>
              </c:strCache>
            </c:strRef>
          </c:tx>
          <c:invertIfNegative val="0"/>
          <c:val>
            <c:numRef>
              <c:f>'8.6'!$B$32:$M$32</c:f>
              <c:numCache>
                <c:formatCode>#,##0.0</c:formatCode>
                <c:ptCount val="12"/>
                <c:pt idx="0">
                  <c:v>99.779079999999993</c:v>
                </c:pt>
                <c:pt idx="1">
                  <c:v>100.01759299999998</c:v>
                </c:pt>
                <c:pt idx="2">
                  <c:v>99.994027999999986</c:v>
                </c:pt>
                <c:pt idx="3">
                  <c:v>32.860104</c:v>
                </c:pt>
                <c:pt idx="4">
                  <c:v>16.671887999999999</c:v>
                </c:pt>
                <c:pt idx="5">
                  <c:v>13.95865</c:v>
                </c:pt>
                <c:pt idx="6">
                  <c:v>16.360959999999999</c:v>
                </c:pt>
                <c:pt idx="7">
                  <c:v>13.478870000000001</c:v>
                </c:pt>
                <c:pt idx="8">
                  <c:v>20.332459999999998</c:v>
                </c:pt>
                <c:pt idx="9">
                  <c:v>44.914121000000016</c:v>
                </c:pt>
                <c:pt idx="10">
                  <c:v>70.412897614565068</c:v>
                </c:pt>
                <c:pt idx="11">
                  <c:v>100.87455799999999</c:v>
                </c:pt>
              </c:numCache>
            </c:numRef>
          </c:val>
        </c:ser>
        <c:ser>
          <c:idx val="6"/>
          <c:order val="6"/>
          <c:tx>
            <c:strRef>
              <c:f>'8.6'!$A$33</c:f>
              <c:strCache>
                <c:ptCount val="1"/>
                <c:pt idx="0">
                  <c:v>Obchod, služby, školství, zdravotnictví</c:v>
                </c:pt>
              </c:strCache>
            </c:strRef>
          </c:tx>
          <c:invertIfNegative val="0"/>
          <c:val>
            <c:numRef>
              <c:f>'8.6'!$B$33:$M$33</c:f>
              <c:numCache>
                <c:formatCode>#,##0.0</c:formatCode>
                <c:ptCount val="12"/>
                <c:pt idx="0">
                  <c:v>48.696471999999993</c:v>
                </c:pt>
                <c:pt idx="1">
                  <c:v>48.698989000000012</c:v>
                </c:pt>
                <c:pt idx="2">
                  <c:v>48.280293</c:v>
                </c:pt>
                <c:pt idx="3">
                  <c:v>15.804446000000004</c:v>
                </c:pt>
                <c:pt idx="4">
                  <c:v>7.9864039999999994</c:v>
                </c:pt>
                <c:pt idx="5">
                  <c:v>7.6929789999999993</c:v>
                </c:pt>
                <c:pt idx="6">
                  <c:v>7.0432129999999997</c:v>
                </c:pt>
                <c:pt idx="7">
                  <c:v>6.0849899999999995</c:v>
                </c:pt>
                <c:pt idx="8">
                  <c:v>9.6375100000000007</c:v>
                </c:pt>
                <c:pt idx="9">
                  <c:v>21.703190999999997</c:v>
                </c:pt>
                <c:pt idx="10">
                  <c:v>33.506744896864838</c:v>
                </c:pt>
                <c:pt idx="11">
                  <c:v>45.703933999999997</c:v>
                </c:pt>
              </c:numCache>
            </c:numRef>
          </c:val>
        </c:ser>
        <c:ser>
          <c:idx val="7"/>
          <c:order val="7"/>
          <c:tx>
            <c:strRef>
              <c:f>'8.6'!$A$34</c:f>
              <c:strCache>
                <c:ptCount val="1"/>
                <c:pt idx="0">
                  <c:v>Ostatní</c:v>
                </c:pt>
              </c:strCache>
            </c:strRef>
          </c:tx>
          <c:invertIfNegative val="0"/>
          <c:val>
            <c:numRef>
              <c:f>'8.6'!$B$34:$M$34</c:f>
              <c:numCache>
                <c:formatCode>#,##0.0</c:formatCode>
                <c:ptCount val="12"/>
                <c:pt idx="0">
                  <c:v>3.9402759999999999</c:v>
                </c:pt>
                <c:pt idx="1">
                  <c:v>3.9596060000000004</c:v>
                </c:pt>
                <c:pt idx="2">
                  <c:v>3.7879139999999998</c:v>
                </c:pt>
                <c:pt idx="3">
                  <c:v>1.8772599999999999</c:v>
                </c:pt>
                <c:pt idx="4">
                  <c:v>0.64479300000000006</c:v>
                </c:pt>
                <c:pt idx="5">
                  <c:v>0.5620170000000001</c:v>
                </c:pt>
                <c:pt idx="6">
                  <c:v>0.57786900000000008</c:v>
                </c:pt>
                <c:pt idx="7">
                  <c:v>0.39969900000000003</c:v>
                </c:pt>
                <c:pt idx="8">
                  <c:v>0.9501679999999999</c:v>
                </c:pt>
                <c:pt idx="9">
                  <c:v>2.9951969999999997</c:v>
                </c:pt>
                <c:pt idx="10">
                  <c:v>4.6818669999999996</c:v>
                </c:pt>
                <c:pt idx="11">
                  <c:v>5.9960790000000008</c:v>
                </c:pt>
              </c:numCache>
            </c:numRef>
          </c:val>
        </c:ser>
        <c:dLbls>
          <c:showLegendKey val="0"/>
          <c:showVal val="0"/>
          <c:showCatName val="0"/>
          <c:showSerName val="0"/>
          <c:showPercent val="0"/>
          <c:showBubbleSize val="0"/>
        </c:dLbls>
        <c:gapWidth val="150"/>
        <c:overlap val="100"/>
        <c:axId val="80985088"/>
        <c:axId val="80999168"/>
      </c:barChart>
      <c:catAx>
        <c:axId val="80985088"/>
        <c:scaling>
          <c:orientation val="minMax"/>
        </c:scaling>
        <c:delete val="0"/>
        <c:axPos val="b"/>
        <c:numFmt formatCode="General" sourceLinked="1"/>
        <c:majorTickMark val="none"/>
        <c:minorTickMark val="none"/>
        <c:tickLblPos val="nextTo"/>
        <c:txPr>
          <a:bodyPr/>
          <a:lstStyle/>
          <a:p>
            <a:pPr>
              <a:defRPr sz="900"/>
            </a:pPr>
            <a:endParaRPr lang="cs-CZ"/>
          </a:p>
        </c:txPr>
        <c:crossAx val="80999168"/>
        <c:crosses val="autoZero"/>
        <c:auto val="1"/>
        <c:lblAlgn val="ctr"/>
        <c:lblOffset val="100"/>
        <c:noMultiLvlLbl val="0"/>
      </c:catAx>
      <c:valAx>
        <c:axId val="80999168"/>
        <c:scaling>
          <c:orientation val="minMax"/>
          <c:max val="500"/>
        </c:scaling>
        <c:delete val="0"/>
        <c:axPos val="l"/>
        <c:majorGridlines/>
        <c:numFmt formatCode="#,##0" sourceLinked="0"/>
        <c:majorTickMark val="out"/>
        <c:minorTickMark val="none"/>
        <c:tickLblPos val="nextTo"/>
        <c:spPr>
          <a:ln>
            <a:noFill/>
          </a:ln>
        </c:spPr>
        <c:txPr>
          <a:bodyPr/>
          <a:lstStyle/>
          <a:p>
            <a:pPr>
              <a:defRPr sz="900"/>
            </a:pPr>
            <a:endParaRPr lang="cs-CZ"/>
          </a:p>
        </c:txPr>
        <c:crossAx val="809850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'8.6'!$M$39</c:f>
              <c:strCache>
                <c:ptCount val="1"/>
                <c:pt idx="0">
                  <c:v>Instalovaný výkon</c:v>
                </c:pt>
              </c:strCache>
            </c:strRef>
          </c:tx>
          <c:invertIfNegative val="0"/>
          <c:val>
            <c:numRef>
              <c:f>'8.6'!$N$39</c:f>
              <c:numCache>
                <c:formatCode>0.0%</c:formatCode>
                <c:ptCount val="1"/>
                <c:pt idx="0">
                  <c:v>2.5117219134552685E-2</c:v>
                </c:pt>
              </c:numCache>
            </c:numRef>
          </c:val>
        </c:ser>
        <c:ser>
          <c:idx val="1"/>
          <c:order val="1"/>
          <c:tx>
            <c:strRef>
              <c:f>'8.6'!$M$40</c:f>
              <c:strCache>
                <c:ptCount val="1"/>
                <c:pt idx="0">
                  <c:v>Výroba tepla brutto</c:v>
                </c:pt>
              </c:strCache>
            </c:strRef>
          </c:tx>
          <c:invertIfNegative val="0"/>
          <c:val>
            <c:numRef>
              <c:f>'8.6'!$N$40</c:f>
              <c:numCache>
                <c:formatCode>0.0%</c:formatCode>
                <c:ptCount val="1"/>
                <c:pt idx="0">
                  <c:v>2.8520413535092271E-2</c:v>
                </c:pt>
              </c:numCache>
            </c:numRef>
          </c:val>
        </c:ser>
        <c:ser>
          <c:idx val="2"/>
          <c:order val="2"/>
          <c:tx>
            <c:strRef>
              <c:f>'8.6'!$M$41</c:f>
              <c:strCache>
                <c:ptCount val="1"/>
                <c:pt idx="0">
                  <c:v>Dodávky tepla</c:v>
                </c:pt>
              </c:strCache>
            </c:strRef>
          </c:tx>
          <c:invertIfNegative val="0"/>
          <c:val>
            <c:numRef>
              <c:f>'8.6'!$N$41</c:f>
              <c:numCache>
                <c:formatCode>0.0%</c:formatCode>
                <c:ptCount val="1"/>
                <c:pt idx="0">
                  <c:v>3.3929705438128809E-2</c:v>
                </c:pt>
              </c:numCache>
            </c:numRef>
          </c:val>
        </c:ser>
        <c:dLbls>
          <c:showLegendKey val="0"/>
          <c:showVal val="0"/>
          <c:showCatName val="0"/>
          <c:showSerName val="0"/>
          <c:showPercent val="0"/>
          <c:showBubbleSize val="0"/>
        </c:dLbls>
        <c:gapWidth val="150"/>
        <c:axId val="81155968"/>
        <c:axId val="81157504"/>
      </c:barChart>
      <c:catAx>
        <c:axId val="81155968"/>
        <c:scaling>
          <c:orientation val="maxMin"/>
        </c:scaling>
        <c:delete val="0"/>
        <c:axPos val="l"/>
        <c:numFmt formatCode="General" sourceLinked="1"/>
        <c:majorTickMark val="none"/>
        <c:minorTickMark val="none"/>
        <c:tickLblPos val="none"/>
        <c:crossAx val="81157504"/>
        <c:crosses val="autoZero"/>
        <c:auto val="1"/>
        <c:lblAlgn val="ctr"/>
        <c:lblOffset val="100"/>
        <c:noMultiLvlLbl val="0"/>
      </c:catAx>
      <c:valAx>
        <c:axId val="8115750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8115596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'8.6'!$A$10</c:f>
              <c:strCache>
                <c:ptCount val="1"/>
                <c:pt idx="0">
                  <c:v>Biomasa</c:v>
                </c:pt>
              </c:strCache>
            </c:strRef>
          </c:tx>
          <c:spPr>
            <a:solidFill>
              <a:schemeClr val="accent3">
                <a:lumMod val="75000"/>
              </a:schemeClr>
            </a:solidFill>
          </c:spPr>
          <c:invertIfNegative val="0"/>
          <c:val>
            <c:numRef>
              <c:f>'8.6'!$B$10:$M$10</c:f>
              <c:numCache>
                <c:formatCode>#,##0.0</c:formatCode>
                <c:ptCount val="12"/>
                <c:pt idx="0">
                  <c:v>29.131689999999999</c:v>
                </c:pt>
                <c:pt idx="1">
                  <c:v>45.06456</c:v>
                </c:pt>
                <c:pt idx="2">
                  <c:v>42.385210000000008</c:v>
                </c:pt>
                <c:pt idx="3">
                  <c:v>30.074420000000003</c:v>
                </c:pt>
                <c:pt idx="4">
                  <c:v>22.40587</c:v>
                </c:pt>
                <c:pt idx="5">
                  <c:v>28.45543</c:v>
                </c:pt>
                <c:pt idx="6">
                  <c:v>6.6695099999999998</c:v>
                </c:pt>
                <c:pt idx="7">
                  <c:v>0.14000000000000001</c:v>
                </c:pt>
                <c:pt idx="8">
                  <c:v>33.904220000000002</c:v>
                </c:pt>
                <c:pt idx="9">
                  <c:v>45.083229999999993</c:v>
                </c:pt>
                <c:pt idx="10">
                  <c:v>44.347639999999998</c:v>
                </c:pt>
                <c:pt idx="11">
                  <c:v>76.616720000000001</c:v>
                </c:pt>
              </c:numCache>
            </c:numRef>
          </c:val>
        </c:ser>
        <c:ser>
          <c:idx val="1"/>
          <c:order val="1"/>
          <c:tx>
            <c:strRef>
              <c:f>'8.6'!$A$11</c:f>
              <c:strCache>
                <c:ptCount val="1"/>
                <c:pt idx="0">
                  <c:v>Bioplyn</c:v>
                </c:pt>
              </c:strCache>
            </c:strRef>
          </c:tx>
          <c:spPr>
            <a:solidFill>
              <a:schemeClr val="bg2">
                <a:lumMod val="50000"/>
              </a:schemeClr>
            </a:solidFill>
          </c:spPr>
          <c:invertIfNegative val="0"/>
          <c:val>
            <c:numRef>
              <c:f>'8.6'!$B$11:$M$11</c:f>
              <c:numCache>
                <c:formatCode>#,##0.0</c:formatCode>
                <c:ptCount val="12"/>
                <c:pt idx="0">
                  <c:v>6.2309190000000001</c:v>
                </c:pt>
                <c:pt idx="1">
                  <c:v>5.1818739999999996</c:v>
                </c:pt>
                <c:pt idx="2">
                  <c:v>5.9311400000000001</c:v>
                </c:pt>
                <c:pt idx="3">
                  <c:v>3.7575509999999999</c:v>
                </c:pt>
                <c:pt idx="4">
                  <c:v>3.6046170000000002</c:v>
                </c:pt>
                <c:pt idx="5">
                  <c:v>3.5105280000000003</c:v>
                </c:pt>
                <c:pt idx="6">
                  <c:v>4.2118899999999995</c:v>
                </c:pt>
                <c:pt idx="7">
                  <c:v>2.6667480000000001</c:v>
                </c:pt>
                <c:pt idx="8">
                  <c:v>3.7852579999999998</c:v>
                </c:pt>
                <c:pt idx="9">
                  <c:v>4.9769880000000004</c:v>
                </c:pt>
                <c:pt idx="10">
                  <c:v>6.0262450000000003</c:v>
                </c:pt>
                <c:pt idx="11">
                  <c:v>6.9190710000000006</c:v>
                </c:pt>
              </c:numCache>
            </c:numRef>
          </c:val>
        </c:ser>
        <c:ser>
          <c:idx val="2"/>
          <c:order val="2"/>
          <c:tx>
            <c:strRef>
              <c:f>'8.6'!$A$12</c:f>
              <c:strCache>
                <c:ptCount val="1"/>
                <c:pt idx="0">
                  <c:v>Černé uhlí</c:v>
                </c:pt>
              </c:strCache>
            </c:strRef>
          </c:tx>
          <c:spPr>
            <a:solidFill>
              <a:schemeClr val="tx1"/>
            </a:solidFill>
          </c:spPr>
          <c:invertIfNegative val="0"/>
          <c:val>
            <c:numRef>
              <c:f>'8.6'!$B$12:$M$12</c:f>
              <c:numCache>
                <c:formatCode>#,##0.0</c:formatCode>
                <c:ptCount val="12"/>
                <c:pt idx="0">
                  <c:v>0</c:v>
                </c:pt>
                <c:pt idx="1">
                  <c:v>0</c:v>
                </c:pt>
                <c:pt idx="2">
                  <c:v>0</c:v>
                </c:pt>
                <c:pt idx="3">
                  <c:v>1.40605</c:v>
                </c:pt>
                <c:pt idx="4">
                  <c:v>0</c:v>
                </c:pt>
                <c:pt idx="5">
                  <c:v>0</c:v>
                </c:pt>
                <c:pt idx="6">
                  <c:v>0</c:v>
                </c:pt>
                <c:pt idx="7">
                  <c:v>0</c:v>
                </c:pt>
                <c:pt idx="8">
                  <c:v>0</c:v>
                </c:pt>
                <c:pt idx="9">
                  <c:v>1.5328299999999999</c:v>
                </c:pt>
                <c:pt idx="10">
                  <c:v>0</c:v>
                </c:pt>
                <c:pt idx="11">
                  <c:v>2.2346699999999999</c:v>
                </c:pt>
              </c:numCache>
            </c:numRef>
          </c:val>
        </c:ser>
        <c:ser>
          <c:idx val="3"/>
          <c:order val="3"/>
          <c:tx>
            <c:strRef>
              <c:f>'8.6'!$A$13</c:f>
              <c:strCache>
                <c:ptCount val="1"/>
                <c:pt idx="0">
                  <c:v>Elektrická energie</c:v>
                </c:pt>
              </c:strCache>
            </c:strRef>
          </c:tx>
          <c:invertIfNegative val="0"/>
          <c:val>
            <c:numRef>
              <c:f>'8.6'!$B$13:$M$13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4"/>
          <c:order val="4"/>
          <c:tx>
            <c:strRef>
              <c:f>'8.6'!$A$14</c:f>
              <c:strCache>
                <c:ptCount val="1"/>
                <c:pt idx="0">
                  <c:v>Energie prostředí (tepelné čerpadlo)</c:v>
                </c:pt>
              </c:strCache>
            </c:strRef>
          </c:tx>
          <c:invertIfNegative val="0"/>
          <c:val>
            <c:numRef>
              <c:f>'8.6'!$B$14:$M$14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5"/>
          <c:order val="5"/>
          <c:tx>
            <c:strRef>
              <c:f>'8.6'!$A$15</c:f>
              <c:strCache>
                <c:ptCount val="1"/>
                <c:pt idx="0">
                  <c:v>Energie Slunce (solární kolektor)</c:v>
                </c:pt>
              </c:strCache>
            </c:strRef>
          </c:tx>
          <c:invertIfNegative val="0"/>
          <c:val>
            <c:numRef>
              <c:f>'8.6'!$B$15:$M$15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'8.6'!$A$16</c:f>
              <c:strCache>
                <c:ptCount val="1"/>
                <c:pt idx="0">
                  <c:v>Hnědé uhlí</c:v>
                </c:pt>
              </c:strCache>
            </c:strRef>
          </c:tx>
          <c:spPr>
            <a:solidFill>
              <a:srgbClr val="6E4932"/>
            </a:solidFill>
          </c:spPr>
          <c:invertIfNegative val="0"/>
          <c:val>
            <c:numRef>
              <c:f>'8.6'!$B$16:$M$16</c:f>
              <c:numCache>
                <c:formatCode>#,##0.0</c:formatCode>
                <c:ptCount val="12"/>
                <c:pt idx="0">
                  <c:v>220.29285999999999</c:v>
                </c:pt>
                <c:pt idx="1">
                  <c:v>207.95969999999997</c:v>
                </c:pt>
                <c:pt idx="2">
                  <c:v>212.66329000000002</c:v>
                </c:pt>
                <c:pt idx="3">
                  <c:v>97.663250000000005</c:v>
                </c:pt>
                <c:pt idx="4">
                  <c:v>70.376249999999999</c:v>
                </c:pt>
                <c:pt idx="5">
                  <c:v>47.651360000000004</c:v>
                </c:pt>
                <c:pt idx="6">
                  <c:v>60.284080000000003</c:v>
                </c:pt>
                <c:pt idx="7">
                  <c:v>67.675629999999998</c:v>
                </c:pt>
                <c:pt idx="8">
                  <c:v>56.210320000000003</c:v>
                </c:pt>
                <c:pt idx="9">
                  <c:v>105.87936000000001</c:v>
                </c:pt>
                <c:pt idx="10">
                  <c:v>152.04325</c:v>
                </c:pt>
                <c:pt idx="11">
                  <c:v>168.10132000000002</c:v>
                </c:pt>
              </c:numCache>
            </c:numRef>
          </c:val>
        </c:ser>
        <c:ser>
          <c:idx val="7"/>
          <c:order val="7"/>
          <c:tx>
            <c:strRef>
              <c:f>'8.6'!$A$17</c:f>
              <c:strCache>
                <c:ptCount val="1"/>
                <c:pt idx="0">
                  <c:v>Jaderné palivo</c:v>
                </c:pt>
              </c:strCache>
            </c:strRef>
          </c:tx>
          <c:invertIfNegative val="0"/>
          <c:val>
            <c:numRef>
              <c:f>'8.6'!$B$17:$M$17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8"/>
          <c:order val="8"/>
          <c:tx>
            <c:strRef>
              <c:f>'8.6'!$A$18</c:f>
              <c:strCache>
                <c:ptCount val="1"/>
                <c:pt idx="0">
                  <c:v>Koks</c:v>
                </c:pt>
              </c:strCache>
            </c:strRef>
          </c:tx>
          <c:invertIfNegative val="0"/>
          <c:val>
            <c:numRef>
              <c:f>'8.6'!$B$18:$M$18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9"/>
          <c:order val="9"/>
          <c:tx>
            <c:strRef>
              <c:f>'8.6'!$A$19</c:f>
              <c:strCache>
                <c:ptCount val="1"/>
                <c:pt idx="0">
                  <c:v>Odpadní teplo</c:v>
                </c:pt>
              </c:strCache>
            </c:strRef>
          </c:tx>
          <c:invertIfNegative val="0"/>
          <c:val>
            <c:numRef>
              <c:f>'8.6'!$B$19:$M$19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0"/>
          <c:order val="10"/>
          <c:tx>
            <c:strRef>
              <c:f>'8.6'!$A$20</c:f>
              <c:strCache>
                <c:ptCount val="1"/>
                <c:pt idx="0">
                  <c:v>Ostatní kapalná paliva</c:v>
                </c:pt>
              </c:strCache>
            </c:strRef>
          </c:tx>
          <c:invertIfNegative val="0"/>
          <c:val>
            <c:numRef>
              <c:f>'8.6'!$B$20:$M$20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1"/>
          <c:order val="11"/>
          <c:tx>
            <c:strRef>
              <c:f>'8.6'!$A$21</c:f>
              <c:strCache>
                <c:ptCount val="1"/>
                <c:pt idx="0">
                  <c:v>Ostatní pevná paliva</c:v>
                </c:pt>
              </c:strCache>
            </c:strRef>
          </c:tx>
          <c:invertIfNegative val="0"/>
          <c:val>
            <c:numRef>
              <c:f>'8.6'!$B$21:$M$21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2"/>
          <c:order val="12"/>
          <c:tx>
            <c:strRef>
              <c:f>'8.6'!$A$22</c:f>
              <c:strCache>
                <c:ptCount val="1"/>
                <c:pt idx="0">
                  <c:v>Ostatní plyny</c:v>
                </c:pt>
              </c:strCache>
            </c:strRef>
          </c:tx>
          <c:invertIfNegative val="0"/>
          <c:val>
            <c:numRef>
              <c:f>'8.6'!$B$22:$M$22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3"/>
          <c:order val="13"/>
          <c:tx>
            <c:strRef>
              <c:f>'8.6'!$A$23</c:f>
              <c:strCache>
                <c:ptCount val="1"/>
                <c:pt idx="0">
                  <c:v>Ostatní</c:v>
                </c:pt>
              </c:strCache>
            </c:strRef>
          </c:tx>
          <c:invertIfNegative val="0"/>
          <c:val>
            <c:numRef>
              <c:f>'8.6'!$B$23:$M$23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'8.6'!$A$24</c:f>
              <c:strCache>
                <c:ptCount val="1"/>
                <c:pt idx="0">
                  <c:v>Topné oleje</c:v>
                </c:pt>
              </c:strCache>
            </c:strRef>
          </c:tx>
          <c:invertIfNegative val="0"/>
          <c:val>
            <c:numRef>
              <c:f>'8.6'!$B$24:$M$24</c:f>
              <c:numCache>
                <c:formatCode>#,##0.0</c:formatCode>
                <c:ptCount val="12"/>
                <c:pt idx="0">
                  <c:v>0.62239999999999995</c:v>
                </c:pt>
                <c:pt idx="1">
                  <c:v>1.7434000000000001</c:v>
                </c:pt>
                <c:pt idx="2">
                  <c:v>2.1215000000000002</c:v>
                </c:pt>
                <c:pt idx="3">
                  <c:v>0.16519999999999999</c:v>
                </c:pt>
                <c:pt idx="4">
                  <c:v>0</c:v>
                </c:pt>
                <c:pt idx="5">
                  <c:v>0</c:v>
                </c:pt>
                <c:pt idx="6">
                  <c:v>0</c:v>
                </c:pt>
                <c:pt idx="7">
                  <c:v>0</c:v>
                </c:pt>
                <c:pt idx="8">
                  <c:v>0</c:v>
                </c:pt>
                <c:pt idx="9">
                  <c:v>0</c:v>
                </c:pt>
                <c:pt idx="10">
                  <c:v>0</c:v>
                </c:pt>
                <c:pt idx="11">
                  <c:v>0</c:v>
                </c:pt>
              </c:numCache>
            </c:numRef>
          </c:val>
        </c:ser>
        <c:ser>
          <c:idx val="15"/>
          <c:order val="15"/>
          <c:tx>
            <c:strRef>
              <c:f>'8.6'!$A$25</c:f>
              <c:strCache>
                <c:ptCount val="1"/>
                <c:pt idx="0">
                  <c:v>Zemní plyn</c:v>
                </c:pt>
              </c:strCache>
            </c:strRef>
          </c:tx>
          <c:spPr>
            <a:solidFill>
              <a:srgbClr val="EBE600"/>
            </a:solidFill>
          </c:spPr>
          <c:invertIfNegative val="0"/>
          <c:val>
            <c:numRef>
              <c:f>'8.6'!$B$25:$M$25</c:f>
              <c:numCache>
                <c:formatCode>#,##0.0</c:formatCode>
                <c:ptCount val="12"/>
                <c:pt idx="0">
                  <c:v>155.03241648837729</c:v>
                </c:pt>
                <c:pt idx="1">
                  <c:v>154.68298565204626</c:v>
                </c:pt>
                <c:pt idx="2">
                  <c:v>155.36828018646889</c:v>
                </c:pt>
                <c:pt idx="3">
                  <c:v>61.424733999999994</c:v>
                </c:pt>
                <c:pt idx="4">
                  <c:v>39.853270999999999</c:v>
                </c:pt>
                <c:pt idx="5">
                  <c:v>39.488389000000005</c:v>
                </c:pt>
                <c:pt idx="6">
                  <c:v>37.982571</c:v>
                </c:pt>
                <c:pt idx="7">
                  <c:v>35.773296000000002</c:v>
                </c:pt>
                <c:pt idx="8">
                  <c:v>40.530303999999987</c:v>
                </c:pt>
                <c:pt idx="9">
                  <c:v>81.826551000000009</c:v>
                </c:pt>
                <c:pt idx="10">
                  <c:v>117.54128200000002</c:v>
                </c:pt>
                <c:pt idx="11">
                  <c:v>147.28250199999997</c:v>
                </c:pt>
              </c:numCache>
            </c:numRef>
          </c:val>
        </c:ser>
        <c:dLbls>
          <c:showLegendKey val="0"/>
          <c:showVal val="0"/>
          <c:showCatName val="0"/>
          <c:showSerName val="0"/>
          <c:showPercent val="0"/>
          <c:showBubbleSize val="0"/>
        </c:dLbls>
        <c:gapWidth val="150"/>
        <c:overlap val="100"/>
        <c:axId val="81284480"/>
        <c:axId val="81298560"/>
      </c:barChart>
      <c:catAx>
        <c:axId val="81284480"/>
        <c:scaling>
          <c:orientation val="minMax"/>
        </c:scaling>
        <c:delete val="0"/>
        <c:axPos val="b"/>
        <c:numFmt formatCode="General" sourceLinked="1"/>
        <c:majorTickMark val="none"/>
        <c:minorTickMark val="none"/>
        <c:tickLblPos val="nextTo"/>
        <c:txPr>
          <a:bodyPr/>
          <a:lstStyle/>
          <a:p>
            <a:pPr>
              <a:defRPr sz="900"/>
            </a:pPr>
            <a:endParaRPr lang="cs-CZ"/>
          </a:p>
        </c:txPr>
        <c:crossAx val="81298560"/>
        <c:crosses val="autoZero"/>
        <c:auto val="1"/>
        <c:lblAlgn val="ctr"/>
        <c:lblOffset val="100"/>
        <c:noMultiLvlLbl val="0"/>
      </c:catAx>
      <c:valAx>
        <c:axId val="812985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12844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'8.6'!$U$10:$U$25</c:f>
              <c:numCache>
                <c:formatCode>0.0%</c:formatCode>
                <c:ptCount val="16"/>
              </c:numCache>
            </c:numRef>
          </c:cat>
          <c:val>
            <c:numRef>
              <c:f>'8.6'!$P$10:$P$25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t>Podíl paliv na dodávkách tepla</a:t>
            </a:r>
          </a:p>
        </c:rich>
      </c:tx>
      <c:layout/>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6"/>
            <c:bubble3D val="0"/>
            <c:spPr>
              <a:solidFill>
                <a:srgbClr val="6E4932"/>
              </a:solidFill>
            </c:spPr>
          </c:dPt>
          <c:dPt>
            <c:idx val="15"/>
            <c:bubble3D val="0"/>
            <c:spPr>
              <a:solidFill>
                <a:srgbClr val="EBE600"/>
              </a:solidFill>
            </c:spPr>
          </c:dPt>
          <c:dLbls>
            <c:dLbl>
              <c:idx val="1"/>
              <c:layout>
                <c:manualLayout>
                  <c:x val="6.7348484848484852E-2"/>
                  <c:y val="-0.1163802978235968"/>
                </c:manualLayout>
              </c:layout>
              <c:numFmt formatCode="0.0%" sourceLinked="0"/>
              <c:spPr/>
              <c:txPr>
                <a:bodyPr/>
                <a:lstStyle/>
                <a:p>
                  <a:pPr>
                    <a:defRPr sz="900"/>
                  </a:pPr>
                  <a:endParaRPr lang="cs-CZ"/>
                </a:p>
              </c:txPr>
              <c:showLegendKey val="0"/>
              <c:showVal val="0"/>
              <c:showCatName val="0"/>
              <c:showSerName val="0"/>
              <c:showPercent val="1"/>
              <c:showBubbleSize val="0"/>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dLbl>
            <c:dLbl>
              <c:idx val="4"/>
              <c:delete val="1"/>
            </c:dLbl>
            <c:dLbl>
              <c:idx val="5"/>
              <c:delete val="1"/>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8.338383838383838E-2"/>
                  <c:y val="0.1309278350515464"/>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9"/>
              <c:layout>
                <c:manualLayout>
                  <c:x val="-0.12507575757575756"/>
                  <c:y val="4.3642611683848795E-2"/>
                </c:manualLayout>
              </c:layout>
              <c:tx>
                <c:rich>
                  <a:bodyPr/>
                  <a:lstStyle/>
                  <a:p>
                    <a:pPr>
                      <a:defRPr sz="900"/>
                    </a:pPr>
                    <a:r>
                      <a:rPr lang="en-US"/>
                      <a:t>1%</a:t>
                    </a:r>
                  </a:p>
                </c:rich>
              </c:tx>
              <c:numFmt formatCode="0.0%" sourceLinked="0"/>
              <c:spPr/>
              <c:showLegendKey val="0"/>
              <c:showVal val="0"/>
              <c:showCatName val="0"/>
              <c:showSerName val="0"/>
              <c:showPercent val="1"/>
              <c:showBubbleSize val="0"/>
            </c:dLbl>
            <c:dLbl>
              <c:idx val="10"/>
              <c:layout>
                <c:manualLayout>
                  <c:x val="-0.10262651515151515"/>
                  <c:y val="9.4558991981672391E-2"/>
                </c:manualLayout>
              </c:layout>
              <c:numFmt formatCode="0.0%" sourceLinked="0"/>
              <c:spPr/>
              <c:txPr>
                <a:bodyPr/>
                <a:lstStyle/>
                <a:p>
                  <a:pPr>
                    <a:defRPr sz="900"/>
                  </a:pPr>
                  <a:endParaRPr lang="cs-CZ"/>
                </a:p>
              </c:txPr>
              <c:showLegendKey val="0"/>
              <c:showVal val="0"/>
              <c:showCatName val="0"/>
              <c:showSerName val="0"/>
              <c:showPercent val="1"/>
              <c:showBubbleSize val="0"/>
            </c:dLbl>
            <c:dLbl>
              <c:idx val="13"/>
              <c:delete val="1"/>
            </c:dLbl>
            <c:dLbl>
              <c:idx val="14"/>
              <c:layout>
                <c:manualLayout>
                  <c:x val="-0.1314901515151515"/>
                  <c:y val="7.2737686139747997E-3"/>
                </c:manualLayout>
              </c:layout>
              <c:numFmt formatCode="0.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'5.1'!$B$25:$B$40</c:f>
              <c:numCache>
                <c:formatCode>#,##0.0</c:formatCode>
                <c:ptCount val="16"/>
                <c:pt idx="0">
                  <c:v>5753.8859050000001</c:v>
                </c:pt>
                <c:pt idx="1">
                  <c:v>537.19250999999997</c:v>
                </c:pt>
                <c:pt idx="2">
                  <c:v>11279.011147000001</c:v>
                </c:pt>
                <c:pt idx="3">
                  <c:v>11.94238</c:v>
                </c:pt>
                <c:pt idx="4">
                  <c:v>74.21772200481125</c:v>
                </c:pt>
                <c:pt idx="5">
                  <c:v>0.86835000000000007</c:v>
                </c:pt>
                <c:pt idx="6">
                  <c:v>40941.004321</c:v>
                </c:pt>
                <c:pt idx="7">
                  <c:v>236.42644000000001</c:v>
                </c:pt>
                <c:pt idx="8">
                  <c:v>0.64134000000000002</c:v>
                </c:pt>
                <c:pt idx="9">
                  <c:v>540.36816399999998</c:v>
                </c:pt>
                <c:pt idx="10">
                  <c:v>108.60781300000001</c:v>
                </c:pt>
                <c:pt idx="11">
                  <c:v>2872.8598033009525</c:v>
                </c:pt>
                <c:pt idx="12">
                  <c:v>4026.0788820000007</c:v>
                </c:pt>
                <c:pt idx="13">
                  <c:v>0</c:v>
                </c:pt>
                <c:pt idx="14">
                  <c:v>90.904353999999998</c:v>
                </c:pt>
                <c:pt idx="15">
                  <c:v>22076.557180141332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'8.6'!$U$27:$U$34</c:f>
              <c:numCache>
                <c:formatCode>#,##0.0</c:formatCode>
                <c:ptCount val="8"/>
              </c:numCache>
            </c:numRef>
          </c:cat>
          <c:val>
            <c:numRef>
              <c:f>'8.6'!$P$27:$P$34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'8.7'!$A$27</c:f>
              <c:strCache>
                <c:ptCount val="1"/>
                <c:pt idx="0">
                  <c:v>Průmysl</c:v>
                </c:pt>
              </c:strCache>
            </c:strRef>
          </c:tx>
          <c:invertIfNegative val="0"/>
          <c:val>
            <c:numRef>
              <c:f>'8.7'!$B$27:$M$27</c:f>
              <c:numCache>
                <c:formatCode>#,##0.0</c:formatCode>
                <c:ptCount val="12"/>
                <c:pt idx="0">
                  <c:v>20.625020999999997</c:v>
                </c:pt>
                <c:pt idx="1">
                  <c:v>23.059369999999998</c:v>
                </c:pt>
                <c:pt idx="2">
                  <c:v>21.445017</c:v>
                </c:pt>
                <c:pt idx="3">
                  <c:v>7.6311070000000001</c:v>
                </c:pt>
                <c:pt idx="4">
                  <c:v>7.6211070000000003</c:v>
                </c:pt>
                <c:pt idx="5">
                  <c:v>5.439076</c:v>
                </c:pt>
                <c:pt idx="6">
                  <c:v>3.5072170000000003</c:v>
                </c:pt>
                <c:pt idx="7">
                  <c:v>4.8626639999999997</c:v>
                </c:pt>
                <c:pt idx="8">
                  <c:v>3.7168649999999999</c:v>
                </c:pt>
                <c:pt idx="9">
                  <c:v>8.5466130000000007</c:v>
                </c:pt>
                <c:pt idx="10">
                  <c:v>18.486922000000003</c:v>
                </c:pt>
                <c:pt idx="11">
                  <c:v>21.074624</c:v>
                </c:pt>
              </c:numCache>
            </c:numRef>
          </c:val>
        </c:ser>
        <c:ser>
          <c:idx val="1"/>
          <c:order val="1"/>
          <c:tx>
            <c:strRef>
              <c:f>'8.7'!$A$28</c:f>
              <c:strCache>
                <c:ptCount val="1"/>
                <c:pt idx="0">
                  <c:v>Energetika</c:v>
                </c:pt>
              </c:strCache>
            </c:strRef>
          </c:tx>
          <c:invertIfNegative val="0"/>
          <c:val>
            <c:numRef>
              <c:f>'8.7'!$B$28:$M$28</c:f>
              <c:numCache>
                <c:formatCode>#,##0.0</c:formatCode>
                <c:ptCount val="12"/>
                <c:pt idx="0">
                  <c:v>1.1819999999999999</c:v>
                </c:pt>
                <c:pt idx="1">
                  <c:v>1.1950000000000001</c:v>
                </c:pt>
                <c:pt idx="2">
                  <c:v>1.0940000000000001</c:v>
                </c:pt>
                <c:pt idx="3">
                  <c:v>0.45900000000000002</c:v>
                </c:pt>
                <c:pt idx="4">
                  <c:v>0.13100000000000001</c:v>
                </c:pt>
                <c:pt idx="5">
                  <c:v>4.7E-2</c:v>
                </c:pt>
                <c:pt idx="6">
                  <c:v>5.0999999999999997E-2</c:v>
                </c:pt>
                <c:pt idx="7">
                  <c:v>4.7E-2</c:v>
                </c:pt>
                <c:pt idx="8">
                  <c:v>0.157</c:v>
                </c:pt>
                <c:pt idx="9">
                  <c:v>0.629</c:v>
                </c:pt>
                <c:pt idx="10">
                  <c:v>0.83399999999999996</c:v>
                </c:pt>
                <c:pt idx="11">
                  <c:v>1.131</c:v>
                </c:pt>
              </c:numCache>
            </c:numRef>
          </c:val>
        </c:ser>
        <c:ser>
          <c:idx val="2"/>
          <c:order val="2"/>
          <c:tx>
            <c:strRef>
              <c:f>'8.7'!$A$29</c:f>
              <c:strCache>
                <c:ptCount val="1"/>
                <c:pt idx="0">
                  <c:v>Doprava</c:v>
                </c:pt>
              </c:strCache>
            </c:strRef>
          </c:tx>
          <c:invertIfNegative val="0"/>
          <c:val>
            <c:numRef>
              <c:f>'8.7'!$B$29:$M$29</c:f>
              <c:numCache>
                <c:formatCode>#,##0.0</c:formatCode>
                <c:ptCount val="12"/>
                <c:pt idx="0">
                  <c:v>1.913</c:v>
                </c:pt>
                <c:pt idx="1">
                  <c:v>1.9239999999999999</c:v>
                </c:pt>
                <c:pt idx="2">
                  <c:v>1.833</c:v>
                </c:pt>
                <c:pt idx="3">
                  <c:v>0.60099999999999998</c:v>
                </c:pt>
                <c:pt idx="4">
                  <c:v>0.04</c:v>
                </c:pt>
                <c:pt idx="5">
                  <c:v>0</c:v>
                </c:pt>
                <c:pt idx="6">
                  <c:v>0</c:v>
                </c:pt>
                <c:pt idx="7">
                  <c:v>0</c:v>
                </c:pt>
                <c:pt idx="8">
                  <c:v>3.9E-2</c:v>
                </c:pt>
                <c:pt idx="9">
                  <c:v>0.67100000000000004</c:v>
                </c:pt>
                <c:pt idx="10">
                  <c:v>1.071</c:v>
                </c:pt>
                <c:pt idx="11">
                  <c:v>1.51</c:v>
                </c:pt>
              </c:numCache>
            </c:numRef>
          </c:val>
        </c:ser>
        <c:ser>
          <c:idx val="3"/>
          <c:order val="3"/>
          <c:tx>
            <c:strRef>
              <c:f>'8.7'!$A$30</c:f>
              <c:strCache>
                <c:ptCount val="1"/>
                <c:pt idx="0">
                  <c:v>Stavebnictví</c:v>
                </c:pt>
              </c:strCache>
            </c:strRef>
          </c:tx>
          <c:invertIfNegative val="0"/>
          <c:val>
            <c:numRef>
              <c:f>'8.7'!$B$30:$M$30</c:f>
              <c:numCache>
                <c:formatCode>#,##0.0</c:formatCode>
                <c:ptCount val="12"/>
                <c:pt idx="0">
                  <c:v>0.39510000000000001</c:v>
                </c:pt>
                <c:pt idx="1">
                  <c:v>0.3972</c:v>
                </c:pt>
                <c:pt idx="2">
                  <c:v>0.37580000000000002</c:v>
                </c:pt>
                <c:pt idx="3">
                  <c:v>8.6099999999999996E-2</c:v>
                </c:pt>
                <c:pt idx="4">
                  <c:v>4.0000000000000001E-3</c:v>
                </c:pt>
                <c:pt idx="5">
                  <c:v>0</c:v>
                </c:pt>
                <c:pt idx="6">
                  <c:v>0</c:v>
                </c:pt>
                <c:pt idx="7">
                  <c:v>0</c:v>
                </c:pt>
                <c:pt idx="8">
                  <c:v>0</c:v>
                </c:pt>
                <c:pt idx="9">
                  <c:v>6.9000000000000006E-2</c:v>
                </c:pt>
                <c:pt idx="10">
                  <c:v>0.14000000000000001</c:v>
                </c:pt>
                <c:pt idx="11">
                  <c:v>0.33839999999999998</c:v>
                </c:pt>
              </c:numCache>
            </c:numRef>
          </c:val>
        </c:ser>
        <c:ser>
          <c:idx val="4"/>
          <c:order val="4"/>
          <c:tx>
            <c:strRef>
              <c:f>'8.7'!$A$31</c:f>
              <c:strCache>
                <c:ptCount val="1"/>
                <c:pt idx="0">
                  <c:v>Zemědělství a lesnictví</c:v>
                </c:pt>
              </c:strCache>
            </c:strRef>
          </c:tx>
          <c:invertIfNegative val="0"/>
          <c:val>
            <c:numRef>
              <c:f>'8.7'!$B$31:$M$31</c:f>
              <c:numCache>
                <c:formatCode>#,##0.0</c:formatCode>
                <c:ptCount val="12"/>
                <c:pt idx="0">
                  <c:v>1.4377899999999999</c:v>
                </c:pt>
                <c:pt idx="1">
                  <c:v>1.17353</c:v>
                </c:pt>
                <c:pt idx="2">
                  <c:v>1.16021</c:v>
                </c:pt>
                <c:pt idx="3">
                  <c:v>1.05186</c:v>
                </c:pt>
                <c:pt idx="4">
                  <c:v>1.5492600000000001</c:v>
                </c:pt>
                <c:pt idx="5">
                  <c:v>1.3133800000000002</c:v>
                </c:pt>
                <c:pt idx="6">
                  <c:v>0.94980999999999993</c:v>
                </c:pt>
                <c:pt idx="7">
                  <c:v>0.96553</c:v>
                </c:pt>
                <c:pt idx="8">
                  <c:v>1.1152299999999999</c:v>
                </c:pt>
                <c:pt idx="9">
                  <c:v>1.20181</c:v>
                </c:pt>
                <c:pt idx="10">
                  <c:v>1.4877400000000001</c:v>
                </c:pt>
                <c:pt idx="11">
                  <c:v>1.4665900000000001</c:v>
                </c:pt>
              </c:numCache>
            </c:numRef>
          </c:val>
        </c:ser>
        <c:ser>
          <c:idx val="5"/>
          <c:order val="5"/>
          <c:tx>
            <c:strRef>
              <c:f>'8.7'!$A$32</c:f>
              <c:strCache>
                <c:ptCount val="1"/>
                <c:pt idx="0">
                  <c:v>Domácnosti</c:v>
                </c:pt>
              </c:strCache>
            </c:strRef>
          </c:tx>
          <c:invertIfNegative val="0"/>
          <c:val>
            <c:numRef>
              <c:f>'8.7'!$B$32:$M$32</c:f>
              <c:numCache>
                <c:formatCode>#,##0.0</c:formatCode>
                <c:ptCount val="12"/>
                <c:pt idx="0">
                  <c:v>151.69796899999997</c:v>
                </c:pt>
                <c:pt idx="1">
                  <c:v>156.90746499999997</c:v>
                </c:pt>
                <c:pt idx="2">
                  <c:v>148.42819600000001</c:v>
                </c:pt>
                <c:pt idx="3">
                  <c:v>60.659438999999999</c:v>
                </c:pt>
                <c:pt idx="4">
                  <c:v>33.375828999999996</c:v>
                </c:pt>
                <c:pt idx="5">
                  <c:v>24.720157000000004</c:v>
                </c:pt>
                <c:pt idx="6">
                  <c:v>25.485922000000006</c:v>
                </c:pt>
                <c:pt idx="7">
                  <c:v>23.968288999999999</c:v>
                </c:pt>
                <c:pt idx="8">
                  <c:v>36.085879999999996</c:v>
                </c:pt>
                <c:pt idx="9">
                  <c:v>71.243239000000003</c:v>
                </c:pt>
                <c:pt idx="10">
                  <c:v>108.05658899999999</c:v>
                </c:pt>
                <c:pt idx="11">
                  <c:v>154.34800300000001</c:v>
                </c:pt>
              </c:numCache>
            </c:numRef>
          </c:val>
        </c:ser>
        <c:ser>
          <c:idx val="6"/>
          <c:order val="6"/>
          <c:tx>
            <c:strRef>
              <c:f>'8.7'!$A$33</c:f>
              <c:strCache>
                <c:ptCount val="1"/>
                <c:pt idx="0">
                  <c:v>Obchod, služby, školství, zdravotnictví</c:v>
                </c:pt>
              </c:strCache>
            </c:strRef>
          </c:tx>
          <c:invertIfNegative val="0"/>
          <c:val>
            <c:numRef>
              <c:f>'8.7'!$B$33:$M$33</c:f>
              <c:numCache>
                <c:formatCode>#,##0.0</c:formatCode>
                <c:ptCount val="12"/>
                <c:pt idx="0">
                  <c:v>83.826485999999974</c:v>
                </c:pt>
                <c:pt idx="1">
                  <c:v>88.707813000000002</c:v>
                </c:pt>
                <c:pt idx="2">
                  <c:v>85.202778000000023</c:v>
                </c:pt>
                <c:pt idx="3">
                  <c:v>31.688374</c:v>
                </c:pt>
                <c:pt idx="4">
                  <c:v>15.516557000000001</c:v>
                </c:pt>
                <c:pt idx="5">
                  <c:v>11.059298</c:v>
                </c:pt>
                <c:pt idx="6">
                  <c:v>9.6687009999999987</c:v>
                </c:pt>
                <c:pt idx="7">
                  <c:v>9.3591250000000006</c:v>
                </c:pt>
                <c:pt idx="8">
                  <c:v>14.394115000000001</c:v>
                </c:pt>
                <c:pt idx="9">
                  <c:v>37.625587999999993</c:v>
                </c:pt>
                <c:pt idx="10">
                  <c:v>61.206609000000014</c:v>
                </c:pt>
                <c:pt idx="11">
                  <c:v>85.803749999999994</c:v>
                </c:pt>
              </c:numCache>
            </c:numRef>
          </c:val>
        </c:ser>
        <c:ser>
          <c:idx val="7"/>
          <c:order val="7"/>
          <c:tx>
            <c:strRef>
              <c:f>'8.7'!$A$34</c:f>
              <c:strCache>
                <c:ptCount val="1"/>
                <c:pt idx="0">
                  <c:v>Ostatní</c:v>
                </c:pt>
              </c:strCache>
            </c:strRef>
          </c:tx>
          <c:invertIfNegative val="0"/>
          <c:val>
            <c:numRef>
              <c:f>'8.7'!$B$34:$M$34</c:f>
              <c:numCache>
                <c:formatCode>#,##0.0</c:formatCode>
                <c:ptCount val="12"/>
                <c:pt idx="0">
                  <c:v>2.0286599999999999</c:v>
                </c:pt>
                <c:pt idx="1">
                  <c:v>1.8725699999999998</c:v>
                </c:pt>
                <c:pt idx="2">
                  <c:v>1.70258</c:v>
                </c:pt>
                <c:pt idx="3">
                  <c:v>0.81971000000000005</c:v>
                </c:pt>
                <c:pt idx="4">
                  <c:v>0.32312999999999997</c:v>
                </c:pt>
                <c:pt idx="5">
                  <c:v>0.14799999999999999</c:v>
                </c:pt>
                <c:pt idx="6">
                  <c:v>0.15662999999999999</c:v>
                </c:pt>
                <c:pt idx="7">
                  <c:v>0.12159</c:v>
                </c:pt>
                <c:pt idx="8">
                  <c:v>0.35890999999999995</c:v>
                </c:pt>
                <c:pt idx="9">
                  <c:v>0.90728999999999993</c:v>
                </c:pt>
                <c:pt idx="10">
                  <c:v>1.38493</c:v>
                </c:pt>
                <c:pt idx="11">
                  <c:v>1.8608600000000002</c:v>
                </c:pt>
              </c:numCache>
            </c:numRef>
          </c:val>
        </c:ser>
        <c:dLbls>
          <c:showLegendKey val="0"/>
          <c:showVal val="0"/>
          <c:showCatName val="0"/>
          <c:showSerName val="0"/>
          <c:showPercent val="0"/>
          <c:showBubbleSize val="0"/>
        </c:dLbls>
        <c:gapWidth val="150"/>
        <c:overlap val="100"/>
        <c:axId val="81552128"/>
        <c:axId val="81553664"/>
      </c:barChart>
      <c:catAx>
        <c:axId val="81552128"/>
        <c:scaling>
          <c:orientation val="minMax"/>
        </c:scaling>
        <c:delete val="0"/>
        <c:axPos val="b"/>
        <c:numFmt formatCode="General" sourceLinked="1"/>
        <c:majorTickMark val="none"/>
        <c:minorTickMark val="none"/>
        <c:tickLblPos val="nextTo"/>
        <c:txPr>
          <a:bodyPr/>
          <a:lstStyle/>
          <a:p>
            <a:pPr>
              <a:defRPr sz="900"/>
            </a:pPr>
            <a:endParaRPr lang="cs-CZ"/>
          </a:p>
        </c:txPr>
        <c:crossAx val="81553664"/>
        <c:crosses val="autoZero"/>
        <c:auto val="1"/>
        <c:lblAlgn val="ctr"/>
        <c:lblOffset val="100"/>
        <c:noMultiLvlLbl val="0"/>
      </c:catAx>
      <c:valAx>
        <c:axId val="81553664"/>
        <c:scaling>
          <c:orientation val="minMax"/>
          <c:max val="35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81552128"/>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'8.7'!$M$39</c:f>
              <c:strCache>
                <c:ptCount val="1"/>
                <c:pt idx="0">
                  <c:v>Instalovaný výkon</c:v>
                </c:pt>
              </c:strCache>
            </c:strRef>
          </c:tx>
          <c:invertIfNegative val="0"/>
          <c:val>
            <c:numRef>
              <c:f>'8.7'!$N$39</c:f>
              <c:numCache>
                <c:formatCode>0.0%</c:formatCode>
                <c:ptCount val="1"/>
                <c:pt idx="0">
                  <c:v>1.367769208086512E-2</c:v>
                </c:pt>
              </c:numCache>
            </c:numRef>
          </c:val>
        </c:ser>
        <c:ser>
          <c:idx val="1"/>
          <c:order val="1"/>
          <c:tx>
            <c:strRef>
              <c:f>'8.7'!$M$40</c:f>
              <c:strCache>
                <c:ptCount val="1"/>
                <c:pt idx="0">
                  <c:v>Výroba tepla brutto</c:v>
                </c:pt>
              </c:strCache>
            </c:strRef>
          </c:tx>
          <c:invertIfNegative val="0"/>
          <c:val>
            <c:numRef>
              <c:f>'8.7'!$N$40</c:f>
              <c:numCache>
                <c:formatCode>0.0%</c:formatCode>
                <c:ptCount val="1"/>
                <c:pt idx="0">
                  <c:v>1.6035077603313946E-2</c:v>
                </c:pt>
              </c:numCache>
            </c:numRef>
          </c:val>
        </c:ser>
        <c:ser>
          <c:idx val="2"/>
          <c:order val="2"/>
          <c:tx>
            <c:strRef>
              <c:f>'8.7'!$M$41</c:f>
              <c:strCache>
                <c:ptCount val="1"/>
                <c:pt idx="0">
                  <c:v>Dodávky tepla</c:v>
                </c:pt>
              </c:strCache>
            </c:strRef>
          </c:tx>
          <c:invertIfNegative val="0"/>
          <c:val>
            <c:numRef>
              <c:f>'8.7'!$N$41</c:f>
              <c:numCache>
                <c:formatCode>0.0%</c:formatCode>
                <c:ptCount val="1"/>
                <c:pt idx="0">
                  <c:v>2.4286774488632906E-2</c:v>
                </c:pt>
              </c:numCache>
            </c:numRef>
          </c:val>
        </c:ser>
        <c:dLbls>
          <c:showLegendKey val="0"/>
          <c:showVal val="0"/>
          <c:showCatName val="0"/>
          <c:showSerName val="0"/>
          <c:showPercent val="0"/>
          <c:showBubbleSize val="0"/>
        </c:dLbls>
        <c:gapWidth val="150"/>
        <c:axId val="81575296"/>
        <c:axId val="81585280"/>
      </c:barChart>
      <c:catAx>
        <c:axId val="81575296"/>
        <c:scaling>
          <c:orientation val="maxMin"/>
        </c:scaling>
        <c:delete val="0"/>
        <c:axPos val="l"/>
        <c:numFmt formatCode="General" sourceLinked="1"/>
        <c:majorTickMark val="none"/>
        <c:minorTickMark val="none"/>
        <c:tickLblPos val="none"/>
        <c:crossAx val="81585280"/>
        <c:crosses val="autoZero"/>
        <c:auto val="1"/>
        <c:lblAlgn val="ctr"/>
        <c:lblOffset val="100"/>
        <c:noMultiLvlLbl val="0"/>
      </c:catAx>
      <c:valAx>
        <c:axId val="8158528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8157529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'8.7'!$A$10</c:f>
              <c:strCache>
                <c:ptCount val="1"/>
                <c:pt idx="0">
                  <c:v>Biomasa</c:v>
                </c:pt>
              </c:strCache>
            </c:strRef>
          </c:tx>
          <c:spPr>
            <a:solidFill>
              <a:schemeClr val="accent3">
                <a:lumMod val="75000"/>
              </a:schemeClr>
            </a:solidFill>
          </c:spPr>
          <c:invertIfNegative val="0"/>
          <c:val>
            <c:numRef>
              <c:f>'8.7'!$B$10:$M$10</c:f>
              <c:numCache>
                <c:formatCode>#,##0.0</c:formatCode>
                <c:ptCount val="12"/>
                <c:pt idx="0">
                  <c:v>0.102018</c:v>
                </c:pt>
                <c:pt idx="1">
                  <c:v>0.16760800000000001</c:v>
                </c:pt>
                <c:pt idx="2">
                  <c:v>0.108541</c:v>
                </c:pt>
                <c:pt idx="3">
                  <c:v>2.6789999999999998E-2</c:v>
                </c:pt>
                <c:pt idx="4">
                  <c:v>4.0833000000000001E-2</c:v>
                </c:pt>
                <c:pt idx="5">
                  <c:v>0</c:v>
                </c:pt>
                <c:pt idx="6">
                  <c:v>0</c:v>
                </c:pt>
                <c:pt idx="7">
                  <c:v>0</c:v>
                </c:pt>
                <c:pt idx="8">
                  <c:v>3.5800000000000003E-3</c:v>
                </c:pt>
                <c:pt idx="9">
                  <c:v>2.6719999999999997E-2</c:v>
                </c:pt>
                <c:pt idx="10">
                  <c:v>2.801E-2</c:v>
                </c:pt>
                <c:pt idx="11">
                  <c:v>0.109597</c:v>
                </c:pt>
              </c:numCache>
            </c:numRef>
          </c:val>
        </c:ser>
        <c:ser>
          <c:idx val="1"/>
          <c:order val="1"/>
          <c:tx>
            <c:strRef>
              <c:f>'8.7'!$A$11</c:f>
              <c:strCache>
                <c:ptCount val="1"/>
                <c:pt idx="0">
                  <c:v>Bioplyn</c:v>
                </c:pt>
              </c:strCache>
            </c:strRef>
          </c:tx>
          <c:spPr>
            <a:solidFill>
              <a:schemeClr val="bg2">
                <a:lumMod val="50000"/>
              </a:schemeClr>
            </a:solidFill>
          </c:spPr>
          <c:invertIfNegative val="0"/>
          <c:val>
            <c:numRef>
              <c:f>'8.7'!$B$11:$M$11</c:f>
              <c:numCache>
                <c:formatCode>#,##0.0</c:formatCode>
                <c:ptCount val="12"/>
                <c:pt idx="0">
                  <c:v>1.4377899999999999</c:v>
                </c:pt>
                <c:pt idx="1">
                  <c:v>1.17353</c:v>
                </c:pt>
                <c:pt idx="2">
                  <c:v>1.16021</c:v>
                </c:pt>
                <c:pt idx="3">
                  <c:v>1.05186</c:v>
                </c:pt>
                <c:pt idx="4">
                  <c:v>1.5492600000000001</c:v>
                </c:pt>
                <c:pt idx="5">
                  <c:v>1.3133800000000002</c:v>
                </c:pt>
                <c:pt idx="6">
                  <c:v>0.94980999999999993</c:v>
                </c:pt>
                <c:pt idx="7">
                  <c:v>0.96553</c:v>
                </c:pt>
                <c:pt idx="8">
                  <c:v>1.1152299999999999</c:v>
                </c:pt>
                <c:pt idx="9">
                  <c:v>1.20181</c:v>
                </c:pt>
                <c:pt idx="10">
                  <c:v>1.4877400000000001</c:v>
                </c:pt>
                <c:pt idx="11">
                  <c:v>1.4665900000000001</c:v>
                </c:pt>
              </c:numCache>
            </c:numRef>
          </c:val>
        </c:ser>
        <c:ser>
          <c:idx val="2"/>
          <c:order val="2"/>
          <c:tx>
            <c:strRef>
              <c:f>'8.7'!$A$12</c:f>
              <c:strCache>
                <c:ptCount val="1"/>
                <c:pt idx="0">
                  <c:v>Černé uhlí</c:v>
                </c:pt>
              </c:strCache>
            </c:strRef>
          </c:tx>
          <c:spPr>
            <a:solidFill>
              <a:schemeClr val="tx1"/>
            </a:solidFill>
          </c:spPr>
          <c:invertIfNegative val="0"/>
          <c:val>
            <c:numRef>
              <c:f>'8.7'!$B$12:$M$12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3"/>
          <c:tx>
            <c:strRef>
              <c:f>'8.7'!$A$13</c:f>
              <c:strCache>
                <c:ptCount val="1"/>
                <c:pt idx="0">
                  <c:v>Elektrická energie</c:v>
                </c:pt>
              </c:strCache>
            </c:strRef>
          </c:tx>
          <c:invertIfNegative val="0"/>
          <c:val>
            <c:numRef>
              <c:f>'8.7'!$B$13:$M$13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4"/>
          <c:order val="4"/>
          <c:tx>
            <c:strRef>
              <c:f>'8.7'!$A$14</c:f>
              <c:strCache>
                <c:ptCount val="1"/>
                <c:pt idx="0">
                  <c:v>Energie prostředí (tepelné čerpadlo)</c:v>
                </c:pt>
              </c:strCache>
            </c:strRef>
          </c:tx>
          <c:invertIfNegative val="0"/>
          <c:val>
            <c:numRef>
              <c:f>'8.7'!$B$14:$M$14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5"/>
          <c:order val="5"/>
          <c:tx>
            <c:strRef>
              <c:f>'8.7'!$A$15</c:f>
              <c:strCache>
                <c:ptCount val="1"/>
                <c:pt idx="0">
                  <c:v>Energie Slunce (solární kolektor)</c:v>
                </c:pt>
              </c:strCache>
            </c:strRef>
          </c:tx>
          <c:invertIfNegative val="0"/>
          <c:val>
            <c:numRef>
              <c:f>'8.7'!$B$15:$M$15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'8.7'!$A$16</c:f>
              <c:strCache>
                <c:ptCount val="1"/>
                <c:pt idx="0">
                  <c:v>Hnědé uhlí</c:v>
                </c:pt>
              </c:strCache>
            </c:strRef>
          </c:tx>
          <c:spPr>
            <a:solidFill>
              <a:srgbClr val="6E4932"/>
            </a:solidFill>
          </c:spPr>
          <c:invertIfNegative val="0"/>
          <c:val>
            <c:numRef>
              <c:f>'8.7'!$B$16:$M$16</c:f>
              <c:numCache>
                <c:formatCode>#,##0.0</c:formatCode>
                <c:ptCount val="12"/>
                <c:pt idx="0">
                  <c:v>14.618979999999999</c:v>
                </c:pt>
                <c:pt idx="1">
                  <c:v>16.030909999999999</c:v>
                </c:pt>
                <c:pt idx="2">
                  <c:v>13.54636</c:v>
                </c:pt>
                <c:pt idx="3">
                  <c:v>6.3855500000000012</c:v>
                </c:pt>
                <c:pt idx="4">
                  <c:v>2.8111100000000002</c:v>
                </c:pt>
                <c:pt idx="5">
                  <c:v>1.543801</c:v>
                </c:pt>
                <c:pt idx="6">
                  <c:v>2.3466800000000001</c:v>
                </c:pt>
                <c:pt idx="7">
                  <c:v>2.6074479999999998</c:v>
                </c:pt>
                <c:pt idx="8">
                  <c:v>2.6533500000000001</c:v>
                </c:pt>
                <c:pt idx="9">
                  <c:v>6.5061260000000001</c:v>
                </c:pt>
                <c:pt idx="10">
                  <c:v>7.5385649999999993</c:v>
                </c:pt>
                <c:pt idx="11">
                  <c:v>16.565650000000002</c:v>
                </c:pt>
              </c:numCache>
            </c:numRef>
          </c:val>
        </c:ser>
        <c:ser>
          <c:idx val="7"/>
          <c:order val="7"/>
          <c:tx>
            <c:strRef>
              <c:f>'8.7'!$A$17</c:f>
              <c:strCache>
                <c:ptCount val="1"/>
                <c:pt idx="0">
                  <c:v>Jaderné palivo</c:v>
                </c:pt>
              </c:strCache>
            </c:strRef>
          </c:tx>
          <c:invertIfNegative val="0"/>
          <c:val>
            <c:numRef>
              <c:f>'8.7'!$B$17:$M$17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8"/>
          <c:order val="8"/>
          <c:tx>
            <c:strRef>
              <c:f>'8.7'!$A$18</c:f>
              <c:strCache>
                <c:ptCount val="1"/>
                <c:pt idx="0">
                  <c:v>Koks</c:v>
                </c:pt>
              </c:strCache>
            </c:strRef>
          </c:tx>
          <c:invertIfNegative val="0"/>
          <c:val>
            <c:numRef>
              <c:f>'8.7'!$B$18:$M$18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9"/>
          <c:order val="9"/>
          <c:tx>
            <c:strRef>
              <c:f>'8.7'!$A$19</c:f>
              <c:strCache>
                <c:ptCount val="1"/>
                <c:pt idx="0">
                  <c:v>Odpadní teplo</c:v>
                </c:pt>
              </c:strCache>
            </c:strRef>
          </c:tx>
          <c:invertIfNegative val="0"/>
          <c:val>
            <c:numRef>
              <c:f>'8.7'!$B$19:$M$19</c:f>
              <c:numCache>
                <c:formatCode>#,##0.0</c:formatCode>
                <c:ptCount val="12"/>
                <c:pt idx="0">
                  <c:v>0.40410000000000001</c:v>
                </c:pt>
                <c:pt idx="1">
                  <c:v>0.37410000000000004</c:v>
                </c:pt>
                <c:pt idx="2">
                  <c:v>0.42610000000000003</c:v>
                </c:pt>
                <c:pt idx="3">
                  <c:v>0.17180000000000001</c:v>
                </c:pt>
                <c:pt idx="4">
                  <c:v>0</c:v>
                </c:pt>
                <c:pt idx="5">
                  <c:v>2.3E-3</c:v>
                </c:pt>
                <c:pt idx="6">
                  <c:v>8.8300000000000003E-2</c:v>
                </c:pt>
                <c:pt idx="7">
                  <c:v>0.10779999999999999</c:v>
                </c:pt>
                <c:pt idx="8">
                  <c:v>0.14930000000000002</c:v>
                </c:pt>
                <c:pt idx="9">
                  <c:v>0.28370000000000001</c:v>
                </c:pt>
                <c:pt idx="10">
                  <c:v>0.35060000000000002</c:v>
                </c:pt>
                <c:pt idx="11">
                  <c:v>0.38580000000000003</c:v>
                </c:pt>
              </c:numCache>
            </c:numRef>
          </c:val>
        </c:ser>
        <c:ser>
          <c:idx val="10"/>
          <c:order val="10"/>
          <c:tx>
            <c:strRef>
              <c:f>'8.7'!$A$20</c:f>
              <c:strCache>
                <c:ptCount val="1"/>
                <c:pt idx="0">
                  <c:v>Ostatní kapalná paliva</c:v>
                </c:pt>
              </c:strCache>
            </c:strRef>
          </c:tx>
          <c:invertIfNegative val="0"/>
          <c:val>
            <c:numRef>
              <c:f>'8.7'!$B$20:$M$20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1"/>
          <c:order val="11"/>
          <c:tx>
            <c:strRef>
              <c:f>'8.7'!$A$21</c:f>
              <c:strCache>
                <c:ptCount val="1"/>
                <c:pt idx="0">
                  <c:v>Ostatní pevná paliva</c:v>
                </c:pt>
              </c:strCache>
            </c:strRef>
          </c:tx>
          <c:invertIfNegative val="0"/>
          <c:val>
            <c:numRef>
              <c:f>'8.7'!$B$21:$M$21</c:f>
              <c:numCache>
                <c:formatCode>#,##0.0</c:formatCode>
                <c:ptCount val="12"/>
                <c:pt idx="0">
                  <c:v>67.116</c:v>
                </c:pt>
                <c:pt idx="1">
                  <c:v>64.902000000000001</c:v>
                </c:pt>
                <c:pt idx="2">
                  <c:v>69.024000000000001</c:v>
                </c:pt>
                <c:pt idx="3">
                  <c:v>49.322000000000003</c:v>
                </c:pt>
                <c:pt idx="4">
                  <c:v>27.271000000000001</c:v>
                </c:pt>
                <c:pt idx="5">
                  <c:v>33.881</c:v>
                </c:pt>
                <c:pt idx="6">
                  <c:v>32.034999999999997</c:v>
                </c:pt>
                <c:pt idx="7">
                  <c:v>31.823</c:v>
                </c:pt>
                <c:pt idx="8">
                  <c:v>11.212999999999999</c:v>
                </c:pt>
                <c:pt idx="9">
                  <c:v>55.686</c:v>
                </c:pt>
                <c:pt idx="10">
                  <c:v>62.432000000000002</c:v>
                </c:pt>
                <c:pt idx="11">
                  <c:v>69.924000000000007</c:v>
                </c:pt>
              </c:numCache>
            </c:numRef>
          </c:val>
        </c:ser>
        <c:ser>
          <c:idx val="12"/>
          <c:order val="12"/>
          <c:tx>
            <c:strRef>
              <c:f>'8.7'!$A$22</c:f>
              <c:strCache>
                <c:ptCount val="1"/>
                <c:pt idx="0">
                  <c:v>Ostatní plyny</c:v>
                </c:pt>
              </c:strCache>
            </c:strRef>
          </c:tx>
          <c:invertIfNegative val="0"/>
          <c:val>
            <c:numRef>
              <c:f>'8.7'!$B$22:$M$22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3"/>
          <c:order val="13"/>
          <c:tx>
            <c:strRef>
              <c:f>'8.7'!$A$23</c:f>
              <c:strCache>
                <c:ptCount val="1"/>
                <c:pt idx="0">
                  <c:v>Ostatní</c:v>
                </c:pt>
              </c:strCache>
            </c:strRef>
          </c:tx>
          <c:invertIfNegative val="0"/>
          <c:val>
            <c:numRef>
              <c:f>'8.7'!$B$23:$M$23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'8.7'!$A$24</c:f>
              <c:strCache>
                <c:ptCount val="1"/>
                <c:pt idx="0">
                  <c:v>Topné oleje</c:v>
                </c:pt>
              </c:strCache>
            </c:strRef>
          </c:tx>
          <c:invertIfNegative val="0"/>
          <c:val>
            <c:numRef>
              <c:f>'8.7'!$B$24:$M$24</c:f>
              <c:numCache>
                <c:formatCode>#,##0.0</c:formatCode>
                <c:ptCount val="12"/>
                <c:pt idx="0">
                  <c:v>0.46</c:v>
                </c:pt>
                <c:pt idx="1">
                  <c:v>0</c:v>
                </c:pt>
                <c:pt idx="2">
                  <c:v>0</c:v>
                </c:pt>
                <c:pt idx="3">
                  <c:v>0</c:v>
                </c:pt>
                <c:pt idx="4">
                  <c:v>0</c:v>
                </c:pt>
                <c:pt idx="5">
                  <c:v>0</c:v>
                </c:pt>
                <c:pt idx="6">
                  <c:v>0</c:v>
                </c:pt>
                <c:pt idx="7">
                  <c:v>0</c:v>
                </c:pt>
                <c:pt idx="8">
                  <c:v>0</c:v>
                </c:pt>
                <c:pt idx="9">
                  <c:v>0</c:v>
                </c:pt>
                <c:pt idx="10">
                  <c:v>2.7539999999999999E-2</c:v>
                </c:pt>
                <c:pt idx="11">
                  <c:v>0</c:v>
                </c:pt>
              </c:numCache>
            </c:numRef>
          </c:val>
        </c:ser>
        <c:ser>
          <c:idx val="15"/>
          <c:order val="15"/>
          <c:tx>
            <c:strRef>
              <c:f>'8.7'!$A$25</c:f>
              <c:strCache>
                <c:ptCount val="1"/>
                <c:pt idx="0">
                  <c:v>Zemní plyn</c:v>
                </c:pt>
              </c:strCache>
            </c:strRef>
          </c:tx>
          <c:spPr>
            <a:solidFill>
              <a:srgbClr val="EBE600"/>
            </a:solidFill>
          </c:spPr>
          <c:invertIfNegative val="0"/>
          <c:val>
            <c:numRef>
              <c:f>'8.7'!$B$25:$M$25</c:f>
              <c:numCache>
                <c:formatCode>#,##0.0</c:formatCode>
                <c:ptCount val="12"/>
                <c:pt idx="0">
                  <c:v>226.04702799999998</c:v>
                </c:pt>
                <c:pt idx="1">
                  <c:v>243.81375800000004</c:v>
                </c:pt>
                <c:pt idx="2">
                  <c:v>227.14104399999999</c:v>
                </c:pt>
                <c:pt idx="3">
                  <c:v>76.367467000000005</c:v>
                </c:pt>
                <c:pt idx="4">
                  <c:v>52.606248000000008</c:v>
                </c:pt>
                <c:pt idx="5">
                  <c:v>32.778151000000001</c:v>
                </c:pt>
                <c:pt idx="6">
                  <c:v>29.086973397267258</c:v>
                </c:pt>
                <c:pt idx="7">
                  <c:v>27.378590378963832</c:v>
                </c:pt>
                <c:pt idx="8">
                  <c:v>58.023373816992148</c:v>
                </c:pt>
                <c:pt idx="9">
                  <c:v>99.111754415382038</c:v>
                </c:pt>
                <c:pt idx="10">
                  <c:v>167.02042141777406</c:v>
                </c:pt>
                <c:pt idx="11">
                  <c:v>224.73141842046991</c:v>
                </c:pt>
              </c:numCache>
            </c:numRef>
          </c:val>
        </c:ser>
        <c:dLbls>
          <c:showLegendKey val="0"/>
          <c:showVal val="0"/>
          <c:showCatName val="0"/>
          <c:showSerName val="0"/>
          <c:showPercent val="0"/>
          <c:showBubbleSize val="0"/>
        </c:dLbls>
        <c:gapWidth val="150"/>
        <c:overlap val="100"/>
        <c:axId val="81659008"/>
        <c:axId val="81660544"/>
      </c:barChart>
      <c:catAx>
        <c:axId val="81659008"/>
        <c:scaling>
          <c:orientation val="minMax"/>
        </c:scaling>
        <c:delete val="0"/>
        <c:axPos val="b"/>
        <c:numFmt formatCode="General" sourceLinked="1"/>
        <c:majorTickMark val="none"/>
        <c:minorTickMark val="none"/>
        <c:tickLblPos val="nextTo"/>
        <c:txPr>
          <a:bodyPr/>
          <a:lstStyle/>
          <a:p>
            <a:pPr>
              <a:defRPr sz="900"/>
            </a:pPr>
            <a:endParaRPr lang="cs-CZ"/>
          </a:p>
        </c:txPr>
        <c:crossAx val="81660544"/>
        <c:crosses val="autoZero"/>
        <c:auto val="1"/>
        <c:lblAlgn val="ctr"/>
        <c:lblOffset val="100"/>
        <c:noMultiLvlLbl val="0"/>
      </c:catAx>
      <c:valAx>
        <c:axId val="81660544"/>
        <c:scaling>
          <c:orientation val="minMax"/>
          <c:max val="35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81659008"/>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'8.7'!$U$10:$U$25</c:f>
              <c:numCache>
                <c:formatCode>0.0%</c:formatCode>
                <c:ptCount val="16"/>
              </c:numCache>
            </c:numRef>
          </c:cat>
          <c:val>
            <c:numRef>
              <c:f>'8.7'!$P$10:$P$25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'8.7'!$U$27:$U$34</c:f>
              <c:numCache>
                <c:formatCode>#,##0.0</c:formatCode>
                <c:ptCount val="8"/>
              </c:numCache>
            </c:numRef>
          </c:cat>
          <c:val>
            <c:numRef>
              <c:f>'8.7'!$P$27:$P$34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'8.8'!$A$27</c:f>
              <c:strCache>
                <c:ptCount val="1"/>
                <c:pt idx="0">
                  <c:v>Průmysl</c:v>
                </c:pt>
              </c:strCache>
            </c:strRef>
          </c:tx>
          <c:invertIfNegative val="0"/>
          <c:val>
            <c:numRef>
              <c:f>'8.8'!$B$27:$M$27</c:f>
              <c:numCache>
                <c:formatCode>#,##0.0</c:formatCode>
                <c:ptCount val="12"/>
                <c:pt idx="0">
                  <c:v>663.94446700000003</c:v>
                </c:pt>
                <c:pt idx="1">
                  <c:v>683.66270000000009</c:v>
                </c:pt>
                <c:pt idx="2">
                  <c:v>673.52958199999989</c:v>
                </c:pt>
                <c:pt idx="3">
                  <c:v>366.44595600000008</c:v>
                </c:pt>
                <c:pt idx="4">
                  <c:v>300.81876099999999</c:v>
                </c:pt>
                <c:pt idx="5">
                  <c:v>282.11847999999992</c:v>
                </c:pt>
                <c:pt idx="6">
                  <c:v>264.77028799999994</c:v>
                </c:pt>
                <c:pt idx="7">
                  <c:v>268.88105400000001</c:v>
                </c:pt>
                <c:pt idx="8">
                  <c:v>293.85326500000002</c:v>
                </c:pt>
                <c:pt idx="9">
                  <c:v>453.41576400000002</c:v>
                </c:pt>
                <c:pt idx="10">
                  <c:v>549.76405399999999</c:v>
                </c:pt>
                <c:pt idx="11">
                  <c:v>641.81010599999991</c:v>
                </c:pt>
              </c:numCache>
            </c:numRef>
          </c:val>
        </c:ser>
        <c:ser>
          <c:idx val="1"/>
          <c:order val="1"/>
          <c:tx>
            <c:strRef>
              <c:f>'8.8'!$A$28</c:f>
              <c:strCache>
                <c:ptCount val="1"/>
                <c:pt idx="0">
                  <c:v>Energetika</c:v>
                </c:pt>
              </c:strCache>
            </c:strRef>
          </c:tx>
          <c:invertIfNegative val="0"/>
          <c:val>
            <c:numRef>
              <c:f>'8.8'!$B$28:$M$28</c:f>
              <c:numCache>
                <c:formatCode>#,##0.0</c:formatCode>
                <c:ptCount val="12"/>
                <c:pt idx="0">
                  <c:v>110.13870499999999</c:v>
                </c:pt>
                <c:pt idx="1">
                  <c:v>129.47628699999999</c:v>
                </c:pt>
                <c:pt idx="2">
                  <c:v>121.903871</c:v>
                </c:pt>
                <c:pt idx="3">
                  <c:v>50.777621000000003</c:v>
                </c:pt>
                <c:pt idx="4">
                  <c:v>38.259115999999992</c:v>
                </c:pt>
                <c:pt idx="5">
                  <c:v>33.564642999999997</c:v>
                </c:pt>
                <c:pt idx="6">
                  <c:v>32.514054000000002</c:v>
                </c:pt>
                <c:pt idx="7">
                  <c:v>40.818812000000008</c:v>
                </c:pt>
                <c:pt idx="8">
                  <c:v>36.839646999999999</c:v>
                </c:pt>
                <c:pt idx="9">
                  <c:v>60.901892000000004</c:v>
                </c:pt>
                <c:pt idx="10">
                  <c:v>88.109073000000009</c:v>
                </c:pt>
                <c:pt idx="11">
                  <c:v>115.830412</c:v>
                </c:pt>
              </c:numCache>
            </c:numRef>
          </c:val>
        </c:ser>
        <c:ser>
          <c:idx val="2"/>
          <c:order val="2"/>
          <c:tx>
            <c:strRef>
              <c:f>'8.8'!$A$29</c:f>
              <c:strCache>
                <c:ptCount val="1"/>
                <c:pt idx="0">
                  <c:v>Doprava</c:v>
                </c:pt>
              </c:strCache>
            </c:strRef>
          </c:tx>
          <c:invertIfNegative val="0"/>
          <c:val>
            <c:numRef>
              <c:f>'8.8'!$B$29:$M$29</c:f>
              <c:numCache>
                <c:formatCode>#,##0.0</c:formatCode>
                <c:ptCount val="12"/>
                <c:pt idx="0">
                  <c:v>2.252265</c:v>
                </c:pt>
                <c:pt idx="1">
                  <c:v>2.3910060000000004</c:v>
                </c:pt>
                <c:pt idx="2">
                  <c:v>2.3397950000000001</c:v>
                </c:pt>
                <c:pt idx="3">
                  <c:v>0.64725900000000003</c:v>
                </c:pt>
                <c:pt idx="4">
                  <c:v>0.209423</c:v>
                </c:pt>
                <c:pt idx="5">
                  <c:v>0.154361</c:v>
                </c:pt>
                <c:pt idx="6">
                  <c:v>0.14072000000000001</c:v>
                </c:pt>
                <c:pt idx="7">
                  <c:v>0.119879</c:v>
                </c:pt>
                <c:pt idx="8">
                  <c:v>0.22230800000000001</c:v>
                </c:pt>
                <c:pt idx="9">
                  <c:v>0.67563800000000007</c:v>
                </c:pt>
                <c:pt idx="10">
                  <c:v>1.4677069999999999</c:v>
                </c:pt>
                <c:pt idx="11">
                  <c:v>2.233536</c:v>
                </c:pt>
              </c:numCache>
            </c:numRef>
          </c:val>
        </c:ser>
        <c:ser>
          <c:idx val="3"/>
          <c:order val="3"/>
          <c:tx>
            <c:strRef>
              <c:f>'8.8'!$A$30</c:f>
              <c:strCache>
                <c:ptCount val="1"/>
                <c:pt idx="0">
                  <c:v>Stavebnictví</c:v>
                </c:pt>
              </c:strCache>
            </c:strRef>
          </c:tx>
          <c:invertIfNegative val="0"/>
          <c:val>
            <c:numRef>
              <c:f>'8.8'!$B$30:$M$30</c:f>
              <c:numCache>
                <c:formatCode>#,##0.0</c:formatCode>
                <c:ptCount val="12"/>
                <c:pt idx="0">
                  <c:v>12.078719</c:v>
                </c:pt>
                <c:pt idx="1">
                  <c:v>12.962695999999999</c:v>
                </c:pt>
                <c:pt idx="2">
                  <c:v>10.502778000000001</c:v>
                </c:pt>
                <c:pt idx="3">
                  <c:v>2.9975990000000001</c:v>
                </c:pt>
                <c:pt idx="4">
                  <c:v>2.677197</c:v>
                </c:pt>
                <c:pt idx="5">
                  <c:v>2.4773739999999997</c:v>
                </c:pt>
                <c:pt idx="6">
                  <c:v>2.293431</c:v>
                </c:pt>
                <c:pt idx="7">
                  <c:v>1.9980370000000001</c:v>
                </c:pt>
                <c:pt idx="8">
                  <c:v>2.4345729999999999</c:v>
                </c:pt>
                <c:pt idx="9">
                  <c:v>5.5093900000000007</c:v>
                </c:pt>
                <c:pt idx="10">
                  <c:v>8.4469709999999996</c:v>
                </c:pt>
                <c:pt idx="11">
                  <c:v>10.634176999999999</c:v>
                </c:pt>
              </c:numCache>
            </c:numRef>
          </c:val>
        </c:ser>
        <c:ser>
          <c:idx val="4"/>
          <c:order val="4"/>
          <c:tx>
            <c:strRef>
              <c:f>'8.8'!$A$31</c:f>
              <c:strCache>
                <c:ptCount val="1"/>
                <c:pt idx="0">
                  <c:v>Zemědělství a lesnictví</c:v>
                </c:pt>
              </c:strCache>
            </c:strRef>
          </c:tx>
          <c:invertIfNegative val="0"/>
          <c:val>
            <c:numRef>
              <c:f>'8.8'!$B$31:$M$31</c:f>
              <c:numCache>
                <c:formatCode>#,##0.0</c:formatCode>
                <c:ptCount val="12"/>
                <c:pt idx="0">
                  <c:v>1.3978900000000001</c:v>
                </c:pt>
                <c:pt idx="1">
                  <c:v>2.17903</c:v>
                </c:pt>
                <c:pt idx="2">
                  <c:v>1.95126</c:v>
                </c:pt>
                <c:pt idx="3">
                  <c:v>0.33095999999999998</c:v>
                </c:pt>
                <c:pt idx="4">
                  <c:v>2.63E-2</c:v>
                </c:pt>
                <c:pt idx="5">
                  <c:v>6.0000000000000001E-3</c:v>
                </c:pt>
                <c:pt idx="6">
                  <c:v>5.0000000000000001E-3</c:v>
                </c:pt>
                <c:pt idx="7">
                  <c:v>6.0000000000000001E-3</c:v>
                </c:pt>
                <c:pt idx="8">
                  <c:v>8.9999999999999993E-3</c:v>
                </c:pt>
                <c:pt idx="9">
                  <c:v>7.3880000000000001E-2</c:v>
                </c:pt>
                <c:pt idx="10">
                  <c:v>0.40353</c:v>
                </c:pt>
                <c:pt idx="11">
                  <c:v>0.58763999999999994</c:v>
                </c:pt>
              </c:numCache>
            </c:numRef>
          </c:val>
        </c:ser>
        <c:ser>
          <c:idx val="5"/>
          <c:order val="5"/>
          <c:tx>
            <c:strRef>
              <c:f>'8.8'!$A$32</c:f>
              <c:strCache>
                <c:ptCount val="1"/>
                <c:pt idx="0">
                  <c:v>Domácnosti</c:v>
                </c:pt>
              </c:strCache>
            </c:strRef>
          </c:tx>
          <c:invertIfNegative val="0"/>
          <c:val>
            <c:numRef>
              <c:f>'8.8'!$B$32:$M$32</c:f>
              <c:numCache>
                <c:formatCode>#,##0.0</c:formatCode>
                <c:ptCount val="12"/>
                <c:pt idx="0">
                  <c:v>721.08821900000009</c:v>
                </c:pt>
                <c:pt idx="1">
                  <c:v>764.5169709999999</c:v>
                </c:pt>
                <c:pt idx="2">
                  <c:v>734.60899999999992</c:v>
                </c:pt>
                <c:pt idx="3">
                  <c:v>229.96281200000004</c:v>
                </c:pt>
                <c:pt idx="4">
                  <c:v>118.31889399999997</c:v>
                </c:pt>
                <c:pt idx="5">
                  <c:v>88.375654000000026</c:v>
                </c:pt>
                <c:pt idx="6">
                  <c:v>89.312785000000005</c:v>
                </c:pt>
                <c:pt idx="7">
                  <c:v>78.937303000000014</c:v>
                </c:pt>
                <c:pt idx="8">
                  <c:v>118.107153</c:v>
                </c:pt>
                <c:pt idx="9">
                  <c:v>288.53152599999999</c:v>
                </c:pt>
                <c:pt idx="10">
                  <c:v>412.57910699999991</c:v>
                </c:pt>
                <c:pt idx="11">
                  <c:v>576.23536599999989</c:v>
                </c:pt>
              </c:numCache>
            </c:numRef>
          </c:val>
        </c:ser>
        <c:ser>
          <c:idx val="6"/>
          <c:order val="6"/>
          <c:tx>
            <c:strRef>
              <c:f>'8.8'!$A$33</c:f>
              <c:strCache>
                <c:ptCount val="1"/>
                <c:pt idx="0">
                  <c:v>Obchod, služby, školství, zdravotnictví</c:v>
                </c:pt>
              </c:strCache>
            </c:strRef>
          </c:tx>
          <c:invertIfNegative val="0"/>
          <c:val>
            <c:numRef>
              <c:f>'8.8'!$B$33:$M$33</c:f>
              <c:numCache>
                <c:formatCode>#,##0.0</c:formatCode>
                <c:ptCount val="12"/>
                <c:pt idx="0">
                  <c:v>277.70505100000003</c:v>
                </c:pt>
                <c:pt idx="1">
                  <c:v>297.28314599999999</c:v>
                </c:pt>
                <c:pt idx="2">
                  <c:v>278.68243099999995</c:v>
                </c:pt>
                <c:pt idx="3">
                  <c:v>82.892957999999979</c:v>
                </c:pt>
                <c:pt idx="4">
                  <c:v>42.179019999999994</c:v>
                </c:pt>
                <c:pt idx="5">
                  <c:v>47.680289000000002</c:v>
                </c:pt>
                <c:pt idx="6">
                  <c:v>43.045554999999993</c:v>
                </c:pt>
                <c:pt idx="7">
                  <c:v>40.401983999999999</c:v>
                </c:pt>
                <c:pt idx="8">
                  <c:v>65.068930000000009</c:v>
                </c:pt>
                <c:pt idx="9">
                  <c:v>206.75058900000005</c:v>
                </c:pt>
                <c:pt idx="10">
                  <c:v>314.57313199999993</c:v>
                </c:pt>
                <c:pt idx="11">
                  <c:v>435.52405600000003</c:v>
                </c:pt>
              </c:numCache>
            </c:numRef>
          </c:val>
        </c:ser>
        <c:ser>
          <c:idx val="7"/>
          <c:order val="7"/>
          <c:tx>
            <c:strRef>
              <c:f>'8.8'!$A$34</c:f>
              <c:strCache>
                <c:ptCount val="1"/>
                <c:pt idx="0">
                  <c:v>Ostatní</c:v>
                </c:pt>
              </c:strCache>
            </c:strRef>
          </c:tx>
          <c:invertIfNegative val="0"/>
          <c:val>
            <c:numRef>
              <c:f>'8.8'!$B$34:$M$34</c:f>
              <c:numCache>
                <c:formatCode>#,##0.0</c:formatCode>
                <c:ptCount val="12"/>
                <c:pt idx="0">
                  <c:v>2.97681</c:v>
                </c:pt>
                <c:pt idx="1">
                  <c:v>3.2164999999999999</c:v>
                </c:pt>
                <c:pt idx="2">
                  <c:v>2.8872499999999999</c:v>
                </c:pt>
                <c:pt idx="3">
                  <c:v>0.87885000000000002</c:v>
                </c:pt>
                <c:pt idx="4">
                  <c:v>0.56237000000000004</c:v>
                </c:pt>
                <c:pt idx="5">
                  <c:v>0.56475199999999992</c:v>
                </c:pt>
                <c:pt idx="6">
                  <c:v>0.64319999999999999</c:v>
                </c:pt>
                <c:pt idx="7">
                  <c:v>0.53703800000000002</c:v>
                </c:pt>
                <c:pt idx="8">
                  <c:v>0.76236000000000004</c:v>
                </c:pt>
                <c:pt idx="9">
                  <c:v>1.34196</c:v>
                </c:pt>
                <c:pt idx="10">
                  <c:v>2.2900700000000001</c:v>
                </c:pt>
                <c:pt idx="11">
                  <c:v>3.2273100000000006</c:v>
                </c:pt>
              </c:numCache>
            </c:numRef>
          </c:val>
        </c:ser>
        <c:dLbls>
          <c:showLegendKey val="0"/>
          <c:showVal val="0"/>
          <c:showCatName val="0"/>
          <c:showSerName val="0"/>
          <c:showPercent val="0"/>
          <c:showBubbleSize val="0"/>
        </c:dLbls>
        <c:gapWidth val="150"/>
        <c:overlap val="100"/>
        <c:axId val="81819904"/>
        <c:axId val="81825792"/>
      </c:barChart>
      <c:catAx>
        <c:axId val="81819904"/>
        <c:scaling>
          <c:orientation val="minMax"/>
        </c:scaling>
        <c:delete val="0"/>
        <c:axPos val="b"/>
        <c:numFmt formatCode="General" sourceLinked="1"/>
        <c:majorTickMark val="none"/>
        <c:minorTickMark val="none"/>
        <c:tickLblPos val="nextTo"/>
        <c:txPr>
          <a:bodyPr/>
          <a:lstStyle/>
          <a:p>
            <a:pPr>
              <a:defRPr sz="900"/>
            </a:pPr>
            <a:endParaRPr lang="cs-CZ"/>
          </a:p>
        </c:txPr>
        <c:crossAx val="81825792"/>
        <c:crosses val="autoZero"/>
        <c:auto val="1"/>
        <c:lblAlgn val="ctr"/>
        <c:lblOffset val="100"/>
        <c:noMultiLvlLbl val="0"/>
      </c:catAx>
      <c:valAx>
        <c:axId val="81825792"/>
        <c:scaling>
          <c:orientation val="minMax"/>
          <c:max val="2500"/>
        </c:scaling>
        <c:delete val="0"/>
        <c:axPos val="l"/>
        <c:majorGridlines/>
        <c:numFmt formatCode="#,##0" sourceLinked="0"/>
        <c:majorTickMark val="out"/>
        <c:minorTickMark val="none"/>
        <c:tickLblPos val="nextTo"/>
        <c:spPr>
          <a:ln>
            <a:noFill/>
          </a:ln>
        </c:spPr>
        <c:txPr>
          <a:bodyPr/>
          <a:lstStyle/>
          <a:p>
            <a:pPr>
              <a:defRPr sz="900"/>
            </a:pPr>
            <a:endParaRPr lang="cs-CZ"/>
          </a:p>
        </c:txPr>
        <c:crossAx val="818199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'8.8'!$M$39</c:f>
              <c:strCache>
                <c:ptCount val="1"/>
                <c:pt idx="0">
                  <c:v>Instalovaný výkon</c:v>
                </c:pt>
              </c:strCache>
            </c:strRef>
          </c:tx>
          <c:invertIfNegative val="0"/>
          <c:val>
            <c:numRef>
              <c:f>'8.8'!$N$39</c:f>
              <c:numCache>
                <c:formatCode>0.0%</c:formatCode>
                <c:ptCount val="1"/>
                <c:pt idx="0">
                  <c:v>0.17284633396123983</c:v>
                </c:pt>
              </c:numCache>
            </c:numRef>
          </c:val>
        </c:ser>
        <c:ser>
          <c:idx val="1"/>
          <c:order val="1"/>
          <c:tx>
            <c:strRef>
              <c:f>'8.8'!$M$40</c:f>
              <c:strCache>
                <c:ptCount val="1"/>
                <c:pt idx="0">
                  <c:v>Výroba tepla brutto</c:v>
                </c:pt>
              </c:strCache>
            </c:strRef>
          </c:tx>
          <c:invertIfNegative val="0"/>
          <c:val>
            <c:numRef>
              <c:f>'8.8'!$N$40</c:f>
              <c:numCache>
                <c:formatCode>0.0%</c:formatCode>
                <c:ptCount val="1"/>
                <c:pt idx="0">
                  <c:v>0.19621203436366605</c:v>
                </c:pt>
              </c:numCache>
            </c:numRef>
          </c:val>
        </c:ser>
        <c:ser>
          <c:idx val="2"/>
          <c:order val="2"/>
          <c:tx>
            <c:strRef>
              <c:f>'8.8'!$M$41</c:f>
              <c:strCache>
                <c:ptCount val="1"/>
                <c:pt idx="0">
                  <c:v>Dodávky tepla</c:v>
                </c:pt>
              </c:strCache>
            </c:strRef>
          </c:tx>
          <c:invertIfNegative val="0"/>
          <c:val>
            <c:numRef>
              <c:f>'8.8'!$N$41</c:f>
              <c:numCache>
                <c:formatCode>0.0%</c:formatCode>
                <c:ptCount val="1"/>
                <c:pt idx="0">
                  <c:v>0.16960857077046695</c:v>
                </c:pt>
              </c:numCache>
            </c:numRef>
          </c:val>
        </c:ser>
        <c:dLbls>
          <c:showLegendKey val="0"/>
          <c:showVal val="0"/>
          <c:showCatName val="0"/>
          <c:showSerName val="0"/>
          <c:showPercent val="0"/>
          <c:showBubbleSize val="0"/>
        </c:dLbls>
        <c:gapWidth val="150"/>
        <c:axId val="81876096"/>
        <c:axId val="81877632"/>
      </c:barChart>
      <c:catAx>
        <c:axId val="81876096"/>
        <c:scaling>
          <c:orientation val="maxMin"/>
        </c:scaling>
        <c:delete val="0"/>
        <c:axPos val="l"/>
        <c:numFmt formatCode="General" sourceLinked="1"/>
        <c:majorTickMark val="none"/>
        <c:minorTickMark val="none"/>
        <c:tickLblPos val="none"/>
        <c:crossAx val="81877632"/>
        <c:crosses val="autoZero"/>
        <c:auto val="1"/>
        <c:lblAlgn val="ctr"/>
        <c:lblOffset val="100"/>
        <c:noMultiLvlLbl val="0"/>
      </c:catAx>
      <c:valAx>
        <c:axId val="818776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8187609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'8.8'!$A$10</c:f>
              <c:strCache>
                <c:ptCount val="1"/>
                <c:pt idx="0">
                  <c:v>Biomasa</c:v>
                </c:pt>
              </c:strCache>
            </c:strRef>
          </c:tx>
          <c:spPr>
            <a:solidFill>
              <a:schemeClr val="accent3">
                <a:lumMod val="75000"/>
              </a:schemeClr>
            </a:solidFill>
          </c:spPr>
          <c:invertIfNegative val="0"/>
          <c:val>
            <c:numRef>
              <c:f>'8.8'!$B$10:$M$10</c:f>
              <c:numCache>
                <c:formatCode>#,##0.0</c:formatCode>
                <c:ptCount val="12"/>
                <c:pt idx="0">
                  <c:v>82.337356999999997</c:v>
                </c:pt>
                <c:pt idx="1">
                  <c:v>59.470745000000001</c:v>
                </c:pt>
                <c:pt idx="2">
                  <c:v>94.826322000000005</c:v>
                </c:pt>
                <c:pt idx="3">
                  <c:v>66.313472000000004</c:v>
                </c:pt>
                <c:pt idx="4">
                  <c:v>56.671742000000009</c:v>
                </c:pt>
                <c:pt idx="5">
                  <c:v>49.182504999999999</c:v>
                </c:pt>
                <c:pt idx="6">
                  <c:v>33.608129999999996</c:v>
                </c:pt>
                <c:pt idx="7">
                  <c:v>20.108955000000002</c:v>
                </c:pt>
                <c:pt idx="8">
                  <c:v>45.339171</c:v>
                </c:pt>
                <c:pt idx="9">
                  <c:v>71.056986999999992</c:v>
                </c:pt>
                <c:pt idx="10">
                  <c:v>92.252280999999996</c:v>
                </c:pt>
                <c:pt idx="11">
                  <c:v>89.132812000000001</c:v>
                </c:pt>
              </c:numCache>
            </c:numRef>
          </c:val>
        </c:ser>
        <c:ser>
          <c:idx val="1"/>
          <c:order val="1"/>
          <c:tx>
            <c:strRef>
              <c:f>'8.8'!$A$11</c:f>
              <c:strCache>
                <c:ptCount val="1"/>
                <c:pt idx="0">
                  <c:v>Bioplyn</c:v>
                </c:pt>
              </c:strCache>
            </c:strRef>
          </c:tx>
          <c:spPr>
            <a:solidFill>
              <a:schemeClr val="bg2">
                <a:lumMod val="50000"/>
              </a:schemeClr>
            </a:solidFill>
          </c:spPr>
          <c:invertIfNegative val="0"/>
          <c:val>
            <c:numRef>
              <c:f>'8.8'!$B$11:$M$11</c:f>
              <c:numCache>
                <c:formatCode>#,##0.0</c:formatCode>
                <c:ptCount val="12"/>
                <c:pt idx="0">
                  <c:v>0.11489000000000001</c:v>
                </c:pt>
                <c:pt idx="1">
                  <c:v>0.11303000000000001</c:v>
                </c:pt>
                <c:pt idx="2">
                  <c:v>8.0260000000000012E-2</c:v>
                </c:pt>
                <c:pt idx="3">
                  <c:v>2.0959999999999999E-2</c:v>
                </c:pt>
                <c:pt idx="4">
                  <c:v>1.5300000000000001E-2</c:v>
                </c:pt>
                <c:pt idx="5">
                  <c:v>0</c:v>
                </c:pt>
                <c:pt idx="6">
                  <c:v>0</c:v>
                </c:pt>
                <c:pt idx="7">
                  <c:v>0</c:v>
                </c:pt>
                <c:pt idx="8">
                  <c:v>0</c:v>
                </c:pt>
                <c:pt idx="9">
                  <c:v>6.3880000000000006E-2</c:v>
                </c:pt>
                <c:pt idx="10">
                  <c:v>7.1529999999999996E-2</c:v>
                </c:pt>
                <c:pt idx="11">
                  <c:v>0.12364</c:v>
                </c:pt>
              </c:numCache>
            </c:numRef>
          </c:val>
        </c:ser>
        <c:ser>
          <c:idx val="2"/>
          <c:order val="2"/>
          <c:tx>
            <c:strRef>
              <c:f>'8.8'!$A$12</c:f>
              <c:strCache>
                <c:ptCount val="1"/>
                <c:pt idx="0">
                  <c:v>Černé uhlí</c:v>
                </c:pt>
              </c:strCache>
            </c:strRef>
          </c:tx>
          <c:spPr>
            <a:solidFill>
              <a:schemeClr val="tx1"/>
            </a:solidFill>
          </c:spPr>
          <c:invertIfNegative val="0"/>
          <c:val>
            <c:numRef>
              <c:f>'8.8'!$B$12:$M$12</c:f>
              <c:numCache>
                <c:formatCode>#,##0.0</c:formatCode>
                <c:ptCount val="12"/>
                <c:pt idx="0">
                  <c:v>1514.8328210000002</c:v>
                </c:pt>
                <c:pt idx="1">
                  <c:v>1634.9630410000002</c:v>
                </c:pt>
                <c:pt idx="2">
                  <c:v>1477.361375</c:v>
                </c:pt>
                <c:pt idx="3">
                  <c:v>437.63132100000001</c:v>
                </c:pt>
                <c:pt idx="4">
                  <c:v>223.08975100000001</c:v>
                </c:pt>
                <c:pt idx="5">
                  <c:v>195.47621900000001</c:v>
                </c:pt>
                <c:pt idx="6">
                  <c:v>200.60716300000004</c:v>
                </c:pt>
                <c:pt idx="7">
                  <c:v>195.71957399999999</c:v>
                </c:pt>
                <c:pt idx="8">
                  <c:v>266.21466700000002</c:v>
                </c:pt>
                <c:pt idx="9">
                  <c:v>717.2783169999999</c:v>
                </c:pt>
                <c:pt idx="10">
                  <c:v>1103.5309570000002</c:v>
                </c:pt>
                <c:pt idx="11">
                  <c:v>1479.5706839999998</c:v>
                </c:pt>
              </c:numCache>
            </c:numRef>
          </c:val>
        </c:ser>
        <c:ser>
          <c:idx val="3"/>
          <c:order val="3"/>
          <c:tx>
            <c:strRef>
              <c:f>'8.8'!$A$13</c:f>
              <c:strCache>
                <c:ptCount val="1"/>
                <c:pt idx="0">
                  <c:v>Elektrická energie</c:v>
                </c:pt>
              </c:strCache>
            </c:strRef>
          </c:tx>
          <c:invertIfNegative val="0"/>
          <c:val>
            <c:numRef>
              <c:f>'8.8'!$B$13:$M$13</c:f>
              <c:numCache>
                <c:formatCode>#,##0.0</c:formatCode>
                <c:ptCount val="12"/>
                <c:pt idx="0">
                  <c:v>0.21299999999999999</c:v>
                </c:pt>
                <c:pt idx="1">
                  <c:v>0.219</c:v>
                </c:pt>
                <c:pt idx="2">
                  <c:v>0.22400399999999998</c:v>
                </c:pt>
                <c:pt idx="3">
                  <c:v>5.1300999999999999E-2</c:v>
                </c:pt>
                <c:pt idx="4">
                  <c:v>2.0576000000000001E-2</c:v>
                </c:pt>
                <c:pt idx="5">
                  <c:v>1.5214E-2</c:v>
                </c:pt>
                <c:pt idx="6">
                  <c:v>1.7167999999999999E-2</c:v>
                </c:pt>
                <c:pt idx="7">
                  <c:v>1.4494E-2</c:v>
                </c:pt>
                <c:pt idx="8">
                  <c:v>1.3759E-2</c:v>
                </c:pt>
                <c:pt idx="9">
                  <c:v>4.3046999999999995E-2</c:v>
                </c:pt>
                <c:pt idx="10">
                  <c:v>0.183</c:v>
                </c:pt>
                <c:pt idx="11">
                  <c:v>0.224</c:v>
                </c:pt>
              </c:numCache>
            </c:numRef>
          </c:val>
        </c:ser>
        <c:ser>
          <c:idx val="4"/>
          <c:order val="4"/>
          <c:tx>
            <c:strRef>
              <c:f>'8.8'!$A$14</c:f>
              <c:strCache>
                <c:ptCount val="1"/>
                <c:pt idx="0">
                  <c:v>Energie prostředí (tepelné čerpadlo)</c:v>
                </c:pt>
              </c:strCache>
            </c:strRef>
          </c:tx>
          <c:invertIfNegative val="0"/>
          <c:val>
            <c:numRef>
              <c:f>'8.8'!$B$14:$M$14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5"/>
          <c:order val="5"/>
          <c:tx>
            <c:strRef>
              <c:f>'8.8'!$A$15</c:f>
              <c:strCache>
                <c:ptCount val="1"/>
                <c:pt idx="0">
                  <c:v>Energie Slunce (solární kolektor)</c:v>
                </c:pt>
              </c:strCache>
            </c:strRef>
          </c:tx>
          <c:invertIfNegative val="0"/>
          <c:val>
            <c:numRef>
              <c:f>'8.8'!$B$15:$M$15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'8.8'!$A$16</c:f>
              <c:strCache>
                <c:ptCount val="1"/>
                <c:pt idx="0">
                  <c:v>Hnědé uhlí</c:v>
                </c:pt>
              </c:strCache>
            </c:strRef>
          </c:tx>
          <c:spPr>
            <a:solidFill>
              <a:srgbClr val="6E4932"/>
            </a:solidFill>
          </c:spPr>
          <c:invertIfNegative val="0"/>
          <c:val>
            <c:numRef>
              <c:f>'8.8'!$B$16:$M$16</c:f>
              <c:numCache>
                <c:formatCode>#,##0.0</c:formatCode>
                <c:ptCount val="12"/>
                <c:pt idx="0">
                  <c:v>91.446659999999994</c:v>
                </c:pt>
                <c:pt idx="1">
                  <c:v>95.455452000000008</c:v>
                </c:pt>
                <c:pt idx="2">
                  <c:v>73.122985999999983</c:v>
                </c:pt>
                <c:pt idx="3">
                  <c:v>19.655283999999998</c:v>
                </c:pt>
                <c:pt idx="4">
                  <c:v>14.32756</c:v>
                </c:pt>
                <c:pt idx="5">
                  <c:v>4.9269099999999995</c:v>
                </c:pt>
                <c:pt idx="6">
                  <c:v>3.2612000000000001</c:v>
                </c:pt>
                <c:pt idx="7">
                  <c:v>2.5051300000000003</c:v>
                </c:pt>
                <c:pt idx="8">
                  <c:v>24.579782999999999</c:v>
                </c:pt>
                <c:pt idx="9">
                  <c:v>48.080209000000004</c:v>
                </c:pt>
                <c:pt idx="10">
                  <c:v>46.581833999999994</c:v>
                </c:pt>
                <c:pt idx="11">
                  <c:v>69.973922999999999</c:v>
                </c:pt>
              </c:numCache>
            </c:numRef>
          </c:val>
        </c:ser>
        <c:ser>
          <c:idx val="7"/>
          <c:order val="7"/>
          <c:tx>
            <c:strRef>
              <c:f>'8.8'!$A$17</c:f>
              <c:strCache>
                <c:ptCount val="1"/>
                <c:pt idx="0">
                  <c:v>Jaderné palivo</c:v>
                </c:pt>
              </c:strCache>
            </c:strRef>
          </c:tx>
          <c:invertIfNegative val="0"/>
          <c:val>
            <c:numRef>
              <c:f>'8.8'!$B$17:$M$17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8"/>
          <c:order val="8"/>
          <c:tx>
            <c:strRef>
              <c:f>'8.8'!$A$18</c:f>
              <c:strCache>
                <c:ptCount val="1"/>
                <c:pt idx="0">
                  <c:v>Koks</c:v>
                </c:pt>
              </c:strCache>
            </c:strRef>
          </c:tx>
          <c:invertIfNegative val="0"/>
          <c:val>
            <c:numRef>
              <c:f>'8.8'!$B$18:$M$18</c:f>
              <c:numCache>
                <c:formatCode>#,##0.0</c:formatCode>
                <c:ptCount val="12"/>
                <c:pt idx="0">
                  <c:v>4.9280000000000004E-2</c:v>
                </c:pt>
                <c:pt idx="1">
                  <c:v>4.3270000000000003E-2</c:v>
                </c:pt>
                <c:pt idx="2">
                  <c:v>3.5944999999999998E-2</c:v>
                </c:pt>
                <c:pt idx="3">
                  <c:v>2.3257999999999997E-2</c:v>
                </c:pt>
                <c:pt idx="4">
                  <c:v>0</c:v>
                </c:pt>
                <c:pt idx="5">
                  <c:v>0</c:v>
                </c:pt>
                <c:pt idx="6">
                  <c:v>0</c:v>
                </c:pt>
                <c:pt idx="7">
                  <c:v>0</c:v>
                </c:pt>
                <c:pt idx="8">
                  <c:v>4.2290000000000001E-3</c:v>
                </c:pt>
                <c:pt idx="9">
                  <c:v>1.0572E-2</c:v>
                </c:pt>
                <c:pt idx="10">
                  <c:v>3.3829999999999999E-2</c:v>
                </c:pt>
                <c:pt idx="11">
                  <c:v>5.0745999999999999E-2</c:v>
                </c:pt>
              </c:numCache>
            </c:numRef>
          </c:val>
        </c:ser>
        <c:ser>
          <c:idx val="9"/>
          <c:order val="9"/>
          <c:tx>
            <c:strRef>
              <c:f>'8.8'!$A$19</c:f>
              <c:strCache>
                <c:ptCount val="1"/>
                <c:pt idx="0">
                  <c:v>Odpadní teplo</c:v>
                </c:pt>
              </c:strCache>
            </c:strRef>
          </c:tx>
          <c:invertIfNegative val="0"/>
          <c:val>
            <c:numRef>
              <c:f>'8.8'!$B$19:$M$19</c:f>
              <c:numCache>
                <c:formatCode>#,##0.0</c:formatCode>
                <c:ptCount val="12"/>
                <c:pt idx="0">
                  <c:v>13.421280000000001</c:v>
                </c:pt>
                <c:pt idx="1">
                  <c:v>17.353120000000001</c:v>
                </c:pt>
                <c:pt idx="2">
                  <c:v>18.97411</c:v>
                </c:pt>
                <c:pt idx="3">
                  <c:v>10.432729999999999</c:v>
                </c:pt>
                <c:pt idx="4">
                  <c:v>10.84614</c:v>
                </c:pt>
                <c:pt idx="5">
                  <c:v>9.217880000000001</c:v>
                </c:pt>
                <c:pt idx="6">
                  <c:v>7.9666399999999991</c:v>
                </c:pt>
                <c:pt idx="7">
                  <c:v>4.7756600000000002</c:v>
                </c:pt>
                <c:pt idx="8">
                  <c:v>9.3934999999999995</c:v>
                </c:pt>
                <c:pt idx="9">
                  <c:v>9.7166199999999989</c:v>
                </c:pt>
                <c:pt idx="10">
                  <c:v>13.092810000000002</c:v>
                </c:pt>
                <c:pt idx="11">
                  <c:v>17.082519999999999</c:v>
                </c:pt>
              </c:numCache>
            </c:numRef>
          </c:val>
        </c:ser>
        <c:ser>
          <c:idx val="10"/>
          <c:order val="10"/>
          <c:tx>
            <c:strRef>
              <c:f>'8.8'!$A$20</c:f>
              <c:strCache>
                <c:ptCount val="1"/>
                <c:pt idx="0">
                  <c:v>Ostatní kapalná paliva</c:v>
                </c:pt>
              </c:strCache>
            </c:strRef>
          </c:tx>
          <c:invertIfNegative val="0"/>
          <c:val>
            <c:numRef>
              <c:f>'8.8'!$B$20:$M$20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1"/>
          <c:order val="11"/>
          <c:tx>
            <c:strRef>
              <c:f>'8.8'!$A$21</c:f>
              <c:strCache>
                <c:ptCount val="1"/>
                <c:pt idx="0">
                  <c:v>Ostatní pevná paliva</c:v>
                </c:pt>
              </c:strCache>
            </c:strRef>
          </c:tx>
          <c:invertIfNegative val="0"/>
          <c:val>
            <c:numRef>
              <c:f>'8.8'!$B$21:$M$21</c:f>
              <c:numCache>
                <c:formatCode>#,##0.0</c:formatCode>
                <c:ptCount val="12"/>
                <c:pt idx="0">
                  <c:v>0.36099999999999999</c:v>
                </c:pt>
                <c:pt idx="1">
                  <c:v>0.39400000000000002</c:v>
                </c:pt>
                <c:pt idx="2">
                  <c:v>8.5000000000000006E-2</c:v>
                </c:pt>
                <c:pt idx="3">
                  <c:v>0.58499999999999996</c:v>
                </c:pt>
                <c:pt idx="4">
                  <c:v>1.4810000000000001</c:v>
                </c:pt>
                <c:pt idx="5">
                  <c:v>0.19500000000000001</c:v>
                </c:pt>
                <c:pt idx="6">
                  <c:v>0</c:v>
                </c:pt>
                <c:pt idx="7">
                  <c:v>8.3569999999999993</c:v>
                </c:pt>
                <c:pt idx="8">
                  <c:v>3.6539999999999999</c:v>
                </c:pt>
                <c:pt idx="9">
                  <c:v>7.2110000000000003</c:v>
                </c:pt>
                <c:pt idx="10">
                  <c:v>0.63</c:v>
                </c:pt>
                <c:pt idx="11">
                  <c:v>7.4349999999999996</c:v>
                </c:pt>
              </c:numCache>
            </c:numRef>
          </c:val>
        </c:ser>
        <c:ser>
          <c:idx val="12"/>
          <c:order val="12"/>
          <c:tx>
            <c:strRef>
              <c:f>'8.8'!$A$22</c:f>
              <c:strCache>
                <c:ptCount val="1"/>
                <c:pt idx="0">
                  <c:v>Ostatní plyny</c:v>
                </c:pt>
              </c:strCache>
            </c:strRef>
          </c:tx>
          <c:invertIfNegative val="0"/>
          <c:val>
            <c:numRef>
              <c:f>'8.8'!$B$22:$M$22</c:f>
              <c:numCache>
                <c:formatCode>#,##0.0</c:formatCode>
                <c:ptCount val="12"/>
                <c:pt idx="0">
                  <c:v>286.60755499999999</c:v>
                </c:pt>
                <c:pt idx="1">
                  <c:v>307.94620200000003</c:v>
                </c:pt>
                <c:pt idx="2">
                  <c:v>337.96060299999999</c:v>
                </c:pt>
                <c:pt idx="3">
                  <c:v>201.16339199999999</c:v>
                </c:pt>
                <c:pt idx="4">
                  <c:v>173.61443899999998</c:v>
                </c:pt>
                <c:pt idx="5">
                  <c:v>155.52181200000001</c:v>
                </c:pt>
                <c:pt idx="6">
                  <c:v>146.53385699999998</c:v>
                </c:pt>
                <c:pt idx="7">
                  <c:v>164.862943</c:v>
                </c:pt>
                <c:pt idx="8">
                  <c:v>156.76363399999997</c:v>
                </c:pt>
                <c:pt idx="9">
                  <c:v>211.334487</c:v>
                </c:pt>
                <c:pt idx="10">
                  <c:v>247.08164400000001</c:v>
                </c:pt>
                <c:pt idx="11">
                  <c:v>309.66847200000007</c:v>
                </c:pt>
              </c:numCache>
            </c:numRef>
          </c:val>
        </c:ser>
        <c:ser>
          <c:idx val="13"/>
          <c:order val="13"/>
          <c:tx>
            <c:strRef>
              <c:f>'8.8'!$A$23</c:f>
              <c:strCache>
                <c:ptCount val="1"/>
                <c:pt idx="0">
                  <c:v>Ostatní</c:v>
                </c:pt>
              </c:strCache>
            </c:strRef>
          </c:tx>
          <c:invertIfNegative val="0"/>
          <c:val>
            <c:numRef>
              <c:f>'8.8'!$B$23:$M$23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'8.8'!$A$24</c:f>
              <c:strCache>
                <c:ptCount val="1"/>
                <c:pt idx="0">
                  <c:v>Topné oleje</c:v>
                </c:pt>
              </c:strCache>
            </c:strRef>
          </c:tx>
          <c:invertIfNegative val="0"/>
          <c:val>
            <c:numRef>
              <c:f>'8.8'!$B$24:$M$24</c:f>
              <c:numCache>
                <c:formatCode>#,##0.0</c:formatCode>
                <c:ptCount val="12"/>
                <c:pt idx="0">
                  <c:v>8.6975999999999998E-2</c:v>
                </c:pt>
                <c:pt idx="1">
                  <c:v>0.31333899999999998</c:v>
                </c:pt>
                <c:pt idx="2">
                  <c:v>0.331451</c:v>
                </c:pt>
                <c:pt idx="3">
                  <c:v>0.154339</c:v>
                </c:pt>
                <c:pt idx="4">
                  <c:v>4.5512000000000004E-2</c:v>
                </c:pt>
                <c:pt idx="5">
                  <c:v>0.524258</c:v>
                </c:pt>
                <c:pt idx="6">
                  <c:v>0.67704700000000007</c:v>
                </c:pt>
                <c:pt idx="7">
                  <c:v>5.2326999999999999E-2</c:v>
                </c:pt>
                <c:pt idx="8">
                  <c:v>5.5702000000000002E-2</c:v>
                </c:pt>
                <c:pt idx="9">
                  <c:v>0.12872900000000001</c:v>
                </c:pt>
                <c:pt idx="10">
                  <c:v>0.49374299999999999</c:v>
                </c:pt>
                <c:pt idx="11">
                  <c:v>0.23921700000000001</c:v>
                </c:pt>
              </c:numCache>
            </c:numRef>
          </c:val>
        </c:ser>
        <c:ser>
          <c:idx val="15"/>
          <c:order val="15"/>
          <c:tx>
            <c:strRef>
              <c:f>'8.8'!$A$25</c:f>
              <c:strCache>
                <c:ptCount val="1"/>
                <c:pt idx="0">
                  <c:v>Zemní plyn</c:v>
                </c:pt>
              </c:strCache>
            </c:strRef>
          </c:tx>
          <c:spPr>
            <a:solidFill>
              <a:srgbClr val="EBE600"/>
            </a:solidFill>
          </c:spPr>
          <c:invertIfNegative val="0"/>
          <c:val>
            <c:numRef>
              <c:f>'8.8'!$B$25:$M$25</c:f>
              <c:numCache>
                <c:formatCode>#,##0.0</c:formatCode>
                <c:ptCount val="12"/>
                <c:pt idx="0">
                  <c:v>195.47884800000003</c:v>
                </c:pt>
                <c:pt idx="1">
                  <c:v>211.63705000000002</c:v>
                </c:pt>
                <c:pt idx="2">
                  <c:v>195.81557999999998</c:v>
                </c:pt>
                <c:pt idx="3">
                  <c:v>84.818157000000028</c:v>
                </c:pt>
                <c:pt idx="4">
                  <c:v>61.955430000000014</c:v>
                </c:pt>
                <c:pt idx="5">
                  <c:v>62.68721699999999</c:v>
                </c:pt>
                <c:pt idx="6">
                  <c:v>50.912135000000006</c:v>
                </c:pt>
                <c:pt idx="7">
                  <c:v>48.672498999999995</c:v>
                </c:pt>
                <c:pt idx="8">
                  <c:v>61.780017000000001</c:v>
                </c:pt>
                <c:pt idx="9">
                  <c:v>114.33771499999999</c:v>
                </c:pt>
                <c:pt idx="10">
                  <c:v>145.61250000000001</c:v>
                </c:pt>
                <c:pt idx="11">
                  <c:v>207.81867199999994</c:v>
                </c:pt>
              </c:numCache>
            </c:numRef>
          </c:val>
        </c:ser>
        <c:dLbls>
          <c:showLegendKey val="0"/>
          <c:showVal val="0"/>
          <c:showCatName val="0"/>
          <c:showSerName val="0"/>
          <c:showPercent val="0"/>
          <c:showBubbleSize val="0"/>
        </c:dLbls>
        <c:gapWidth val="150"/>
        <c:overlap val="100"/>
        <c:axId val="81971840"/>
        <c:axId val="81977728"/>
      </c:barChart>
      <c:catAx>
        <c:axId val="81971840"/>
        <c:scaling>
          <c:orientation val="minMax"/>
        </c:scaling>
        <c:delete val="0"/>
        <c:axPos val="b"/>
        <c:numFmt formatCode="General" sourceLinked="1"/>
        <c:majorTickMark val="none"/>
        <c:minorTickMark val="none"/>
        <c:tickLblPos val="nextTo"/>
        <c:txPr>
          <a:bodyPr/>
          <a:lstStyle/>
          <a:p>
            <a:pPr>
              <a:defRPr sz="900"/>
            </a:pPr>
            <a:endParaRPr lang="cs-CZ"/>
          </a:p>
        </c:txPr>
        <c:crossAx val="81977728"/>
        <c:crosses val="autoZero"/>
        <c:auto val="1"/>
        <c:lblAlgn val="ctr"/>
        <c:lblOffset val="100"/>
        <c:noMultiLvlLbl val="0"/>
      </c:catAx>
      <c:valAx>
        <c:axId val="819777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19718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'8.8'!$U$10:$U$25</c:f>
              <c:numCache>
                <c:formatCode>0.0%</c:formatCode>
                <c:ptCount val="16"/>
              </c:numCache>
            </c:numRef>
          </c:cat>
          <c:val>
            <c:numRef>
              <c:f>'8.8'!$P$10:$P$25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layout/>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4538.955473</c:v>
                </c:pt>
                <c:pt idx="1">
                  <c:v>5064.8253419999992</c:v>
                </c:pt>
                <c:pt idx="2">
                  <c:v>5522.9487464366848</c:v>
                </c:pt>
                <c:pt idx="3">
                  <c:v>3859.8712140000002</c:v>
                </c:pt>
                <c:pt idx="4">
                  <c:v>1462.1659804000001</c:v>
                </c:pt>
                <c:pt idx="5">
                  <c:v>3004.494631326892</c:v>
                </c:pt>
                <c:pt idx="6">
                  <c:v>2150.6076348468491</c:v>
                </c:pt>
                <c:pt idx="7">
                  <c:v>15018.934992999997</c:v>
                </c:pt>
                <c:pt idx="8">
                  <c:v>3315.8396369999996</c:v>
                </c:pt>
                <c:pt idx="9">
                  <c:v>4090.8489186551906</c:v>
                </c:pt>
                <c:pt idx="10">
                  <c:v>4077.1754437139675</c:v>
                </c:pt>
                <c:pt idx="11">
                  <c:v>20219.451726000007</c:v>
                </c:pt>
                <c:pt idx="12">
                  <c:v>12236.849729000001</c:v>
                </c:pt>
                <c:pt idx="13">
                  <c:v>3987.5968420675131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'8.8'!$U$27:$U$34</c:f>
              <c:numCache>
                <c:formatCode>#,##0.0</c:formatCode>
                <c:ptCount val="8"/>
              </c:numCache>
            </c:numRef>
          </c:cat>
          <c:val>
            <c:numRef>
              <c:f>'8.8'!$P$27:$P$34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'8.9'!$A$27</c:f>
              <c:strCache>
                <c:ptCount val="1"/>
                <c:pt idx="0">
                  <c:v>Průmysl</c:v>
                </c:pt>
              </c:strCache>
            </c:strRef>
          </c:tx>
          <c:invertIfNegative val="0"/>
          <c:val>
            <c:numRef>
              <c:f>'8.9'!$B$27:$M$27</c:f>
              <c:numCache>
                <c:formatCode>#,##0.0</c:formatCode>
                <c:ptCount val="12"/>
                <c:pt idx="0">
                  <c:v>60.898409999999998</c:v>
                </c:pt>
                <c:pt idx="1">
                  <c:v>64.616055000000003</c:v>
                </c:pt>
                <c:pt idx="2">
                  <c:v>57.867709000000005</c:v>
                </c:pt>
                <c:pt idx="3">
                  <c:v>28.16234</c:v>
                </c:pt>
                <c:pt idx="4">
                  <c:v>22.439734000000001</c:v>
                </c:pt>
                <c:pt idx="5">
                  <c:v>21.565023</c:v>
                </c:pt>
                <c:pt idx="6">
                  <c:v>19.235455999999999</c:v>
                </c:pt>
                <c:pt idx="7">
                  <c:v>19.486688000000001</c:v>
                </c:pt>
                <c:pt idx="8">
                  <c:v>21.466797999999997</c:v>
                </c:pt>
                <c:pt idx="9">
                  <c:v>34.293876000000004</c:v>
                </c:pt>
                <c:pt idx="10">
                  <c:v>44.476220999999995</c:v>
                </c:pt>
                <c:pt idx="11">
                  <c:v>53.510815999999998</c:v>
                </c:pt>
              </c:numCache>
            </c:numRef>
          </c:val>
        </c:ser>
        <c:ser>
          <c:idx val="1"/>
          <c:order val="1"/>
          <c:tx>
            <c:strRef>
              <c:f>'8.9'!$A$28</c:f>
              <c:strCache>
                <c:ptCount val="1"/>
                <c:pt idx="0">
                  <c:v>Energetika</c:v>
                </c:pt>
              </c:strCache>
            </c:strRef>
          </c:tx>
          <c:invertIfNegative val="0"/>
          <c:val>
            <c:numRef>
              <c:f>'8.9'!$B$28:$M$28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2"/>
          <c:tx>
            <c:strRef>
              <c:f>'8.9'!$A$29</c:f>
              <c:strCache>
                <c:ptCount val="1"/>
                <c:pt idx="0">
                  <c:v>Doprava</c:v>
                </c:pt>
              </c:strCache>
            </c:strRef>
          </c:tx>
          <c:invertIfNegative val="0"/>
          <c:val>
            <c:numRef>
              <c:f>'8.9'!$B$29:$M$29</c:f>
              <c:numCache>
                <c:formatCode>#,##0.0</c:formatCode>
                <c:ptCount val="12"/>
                <c:pt idx="0">
                  <c:v>0.24759999999999999</c:v>
                </c:pt>
                <c:pt idx="1">
                  <c:v>0.31339999999999996</c:v>
                </c:pt>
                <c:pt idx="2">
                  <c:v>0.2944</c:v>
                </c:pt>
                <c:pt idx="3">
                  <c:v>3.8299999999999994E-2</c:v>
                </c:pt>
                <c:pt idx="4">
                  <c:v>1.2E-2</c:v>
                </c:pt>
                <c:pt idx="5">
                  <c:v>1.4199999999999999E-2</c:v>
                </c:pt>
                <c:pt idx="6">
                  <c:v>0</c:v>
                </c:pt>
                <c:pt idx="7">
                  <c:v>2.5999999999999999E-3</c:v>
                </c:pt>
                <c:pt idx="8">
                  <c:v>5.1999999999999998E-3</c:v>
                </c:pt>
                <c:pt idx="9">
                  <c:v>7.5600000000000001E-2</c:v>
                </c:pt>
                <c:pt idx="10">
                  <c:v>0.17269999999999999</c:v>
                </c:pt>
                <c:pt idx="11">
                  <c:v>0.2278</c:v>
                </c:pt>
              </c:numCache>
            </c:numRef>
          </c:val>
        </c:ser>
        <c:ser>
          <c:idx val="3"/>
          <c:order val="3"/>
          <c:tx>
            <c:strRef>
              <c:f>'8.9'!$A$30</c:f>
              <c:strCache>
                <c:ptCount val="1"/>
                <c:pt idx="0">
                  <c:v>Stavebnictví</c:v>
                </c:pt>
              </c:strCache>
            </c:strRef>
          </c:tx>
          <c:invertIfNegative val="0"/>
          <c:val>
            <c:numRef>
              <c:f>'8.9'!$B$30:$M$30</c:f>
              <c:numCache>
                <c:formatCode>#,##0.0</c:formatCode>
                <c:ptCount val="12"/>
                <c:pt idx="0">
                  <c:v>3.3859629999999998</c:v>
                </c:pt>
                <c:pt idx="1">
                  <c:v>3.6133529999999996</c:v>
                </c:pt>
                <c:pt idx="2">
                  <c:v>3.0997699999999999</c:v>
                </c:pt>
                <c:pt idx="3">
                  <c:v>0.73429600000000006</c:v>
                </c:pt>
                <c:pt idx="4">
                  <c:v>0.169185</c:v>
                </c:pt>
                <c:pt idx="5">
                  <c:v>9.9475999999999995E-2</c:v>
                </c:pt>
                <c:pt idx="6">
                  <c:v>8.9507000000000003E-2</c:v>
                </c:pt>
                <c:pt idx="7">
                  <c:v>7.6260999999999995E-2</c:v>
                </c:pt>
                <c:pt idx="8">
                  <c:v>0.168432</c:v>
                </c:pt>
                <c:pt idx="9">
                  <c:v>0.77971399999999991</c:v>
                </c:pt>
                <c:pt idx="10">
                  <c:v>2.1989520000000002</c:v>
                </c:pt>
                <c:pt idx="11">
                  <c:v>3.0611840000000003</c:v>
                </c:pt>
              </c:numCache>
            </c:numRef>
          </c:val>
        </c:ser>
        <c:ser>
          <c:idx val="4"/>
          <c:order val="4"/>
          <c:tx>
            <c:strRef>
              <c:f>'8.9'!$A$31</c:f>
              <c:strCache>
                <c:ptCount val="1"/>
                <c:pt idx="0">
                  <c:v>Zemědělství a lesnictví</c:v>
                </c:pt>
              </c:strCache>
            </c:strRef>
          </c:tx>
          <c:invertIfNegative val="0"/>
          <c:val>
            <c:numRef>
              <c:f>'8.9'!$B$31:$M$31</c:f>
              <c:numCache>
                <c:formatCode>#,##0.0</c:formatCode>
                <c:ptCount val="12"/>
                <c:pt idx="0">
                  <c:v>1.105156</c:v>
                </c:pt>
                <c:pt idx="1">
                  <c:v>1.0716320000000001</c:v>
                </c:pt>
                <c:pt idx="2">
                  <c:v>1.0289010000000001</c:v>
                </c:pt>
                <c:pt idx="3">
                  <c:v>0.68777300000000008</c:v>
                </c:pt>
                <c:pt idx="4">
                  <c:v>0.38255700000000004</c:v>
                </c:pt>
                <c:pt idx="5">
                  <c:v>0.30206600000000006</c:v>
                </c:pt>
                <c:pt idx="6">
                  <c:v>0.25332700000000002</c:v>
                </c:pt>
                <c:pt idx="7">
                  <c:v>0.219</c:v>
                </c:pt>
                <c:pt idx="8">
                  <c:v>0.30960699999999997</c:v>
                </c:pt>
                <c:pt idx="9">
                  <c:v>8.3307000000000006E-2</c:v>
                </c:pt>
                <c:pt idx="10">
                  <c:v>0.14757499999999998</c:v>
                </c:pt>
                <c:pt idx="11">
                  <c:v>0.13049200000000002</c:v>
                </c:pt>
              </c:numCache>
            </c:numRef>
          </c:val>
        </c:ser>
        <c:ser>
          <c:idx val="5"/>
          <c:order val="5"/>
          <c:tx>
            <c:strRef>
              <c:f>'8.9'!$A$32</c:f>
              <c:strCache>
                <c:ptCount val="1"/>
                <c:pt idx="0">
                  <c:v>Domácnosti</c:v>
                </c:pt>
              </c:strCache>
            </c:strRef>
          </c:tx>
          <c:invertIfNegative val="0"/>
          <c:val>
            <c:numRef>
              <c:f>'8.9'!$B$32:$M$32</c:f>
              <c:numCache>
                <c:formatCode>#,##0.0</c:formatCode>
                <c:ptCount val="12"/>
                <c:pt idx="0">
                  <c:v>169.21677199999999</c:v>
                </c:pt>
                <c:pt idx="1">
                  <c:v>180.88102900000001</c:v>
                </c:pt>
                <c:pt idx="2">
                  <c:v>168.34935899999999</c:v>
                </c:pt>
                <c:pt idx="3">
                  <c:v>52.647057999999994</c:v>
                </c:pt>
                <c:pt idx="4">
                  <c:v>31.060912000000005</c:v>
                </c:pt>
                <c:pt idx="5">
                  <c:v>26.423732999999999</c:v>
                </c:pt>
                <c:pt idx="6">
                  <c:v>25.542483000000001</c:v>
                </c:pt>
                <c:pt idx="7">
                  <c:v>23.669855000000002</c:v>
                </c:pt>
                <c:pt idx="8">
                  <c:v>36.241548999999999</c:v>
                </c:pt>
                <c:pt idx="9">
                  <c:v>76.976362999999992</c:v>
                </c:pt>
                <c:pt idx="10">
                  <c:v>117.987442</c:v>
                </c:pt>
                <c:pt idx="11">
                  <c:v>170.39873900000003</c:v>
                </c:pt>
              </c:numCache>
            </c:numRef>
          </c:val>
        </c:ser>
        <c:ser>
          <c:idx val="6"/>
          <c:order val="6"/>
          <c:tx>
            <c:strRef>
              <c:f>'8.9'!$A$33</c:f>
              <c:strCache>
                <c:ptCount val="1"/>
                <c:pt idx="0">
                  <c:v>Obchod, služby, školství, zdravotnictví</c:v>
                </c:pt>
              </c:strCache>
            </c:strRef>
          </c:tx>
          <c:invertIfNegative val="0"/>
          <c:val>
            <c:numRef>
              <c:f>'8.9'!$B$33:$M$33</c:f>
              <c:numCache>
                <c:formatCode>#,##0.0</c:formatCode>
                <c:ptCount val="12"/>
                <c:pt idx="0">
                  <c:v>105.053696</c:v>
                </c:pt>
                <c:pt idx="1">
                  <c:v>111.42227399999999</c:v>
                </c:pt>
                <c:pt idx="2">
                  <c:v>124.93967500000004</c:v>
                </c:pt>
                <c:pt idx="3">
                  <c:v>45.950965000000004</c:v>
                </c:pt>
                <c:pt idx="4">
                  <c:v>35.194308000000007</c:v>
                </c:pt>
                <c:pt idx="5">
                  <c:v>26.028534000000004</c:v>
                </c:pt>
                <c:pt idx="6">
                  <c:v>32.756371000000001</c:v>
                </c:pt>
                <c:pt idx="7">
                  <c:v>31.435078000000004</c:v>
                </c:pt>
                <c:pt idx="8">
                  <c:v>34.630492000000004</c:v>
                </c:pt>
                <c:pt idx="9">
                  <c:v>57.362555999999998</c:v>
                </c:pt>
                <c:pt idx="10">
                  <c:v>84.231852999999987</c:v>
                </c:pt>
                <c:pt idx="11">
                  <c:v>111.15076199999999</c:v>
                </c:pt>
              </c:numCache>
            </c:numRef>
          </c:val>
        </c:ser>
        <c:ser>
          <c:idx val="7"/>
          <c:order val="7"/>
          <c:tx>
            <c:strRef>
              <c:f>'8.9'!$A$34</c:f>
              <c:strCache>
                <c:ptCount val="1"/>
                <c:pt idx="0">
                  <c:v>Ostatní</c:v>
                </c:pt>
              </c:strCache>
            </c:strRef>
          </c:tx>
          <c:invertIfNegative val="0"/>
          <c:val>
            <c:numRef>
              <c:f>'8.9'!$B$34:$M$34</c:f>
              <c:numCache>
                <c:formatCode>#,##0.0</c:formatCode>
                <c:ptCount val="12"/>
                <c:pt idx="0">
                  <c:v>4.472467</c:v>
                </c:pt>
                <c:pt idx="1">
                  <c:v>4.3399369999999999</c:v>
                </c:pt>
                <c:pt idx="2">
                  <c:v>4.5547520000000006</c:v>
                </c:pt>
                <c:pt idx="3">
                  <c:v>2.6081970000000001</c:v>
                </c:pt>
                <c:pt idx="4">
                  <c:v>1.471109</c:v>
                </c:pt>
                <c:pt idx="5">
                  <c:v>0.97978600000000005</c:v>
                </c:pt>
                <c:pt idx="6">
                  <c:v>1.4406079999999999</c:v>
                </c:pt>
                <c:pt idx="7">
                  <c:v>0.66262799999999988</c:v>
                </c:pt>
                <c:pt idx="8">
                  <c:v>1.159308</c:v>
                </c:pt>
                <c:pt idx="9">
                  <c:v>1.3862350000000001</c:v>
                </c:pt>
                <c:pt idx="10">
                  <c:v>2.0117319999999999</c:v>
                </c:pt>
                <c:pt idx="11">
                  <c:v>2.3944650000000003</c:v>
                </c:pt>
              </c:numCache>
            </c:numRef>
          </c:val>
        </c:ser>
        <c:dLbls>
          <c:showLegendKey val="0"/>
          <c:showVal val="0"/>
          <c:showCatName val="0"/>
          <c:showSerName val="0"/>
          <c:showPercent val="0"/>
          <c:showBubbleSize val="0"/>
        </c:dLbls>
        <c:gapWidth val="150"/>
        <c:overlap val="100"/>
        <c:axId val="82186240"/>
        <c:axId val="82187776"/>
      </c:barChart>
      <c:catAx>
        <c:axId val="82186240"/>
        <c:scaling>
          <c:orientation val="minMax"/>
        </c:scaling>
        <c:delete val="0"/>
        <c:axPos val="b"/>
        <c:numFmt formatCode="General" sourceLinked="1"/>
        <c:majorTickMark val="none"/>
        <c:minorTickMark val="none"/>
        <c:tickLblPos val="nextTo"/>
        <c:txPr>
          <a:bodyPr/>
          <a:lstStyle/>
          <a:p>
            <a:pPr>
              <a:defRPr sz="900"/>
            </a:pPr>
            <a:endParaRPr lang="cs-CZ"/>
          </a:p>
        </c:txPr>
        <c:crossAx val="82187776"/>
        <c:crosses val="autoZero"/>
        <c:auto val="1"/>
        <c:lblAlgn val="ctr"/>
        <c:lblOffset val="100"/>
        <c:noMultiLvlLbl val="0"/>
      </c:catAx>
      <c:valAx>
        <c:axId val="82187776"/>
        <c:scaling>
          <c:orientation val="minMax"/>
          <c:max val="600"/>
        </c:scaling>
        <c:delete val="0"/>
        <c:axPos val="l"/>
        <c:majorGridlines/>
        <c:numFmt formatCode="#,##0" sourceLinked="0"/>
        <c:majorTickMark val="out"/>
        <c:minorTickMark val="none"/>
        <c:tickLblPos val="nextTo"/>
        <c:spPr>
          <a:ln>
            <a:noFill/>
          </a:ln>
        </c:spPr>
        <c:txPr>
          <a:bodyPr/>
          <a:lstStyle/>
          <a:p>
            <a:pPr>
              <a:defRPr sz="900"/>
            </a:pPr>
            <a:endParaRPr lang="cs-CZ"/>
          </a:p>
        </c:txPr>
        <c:crossAx val="821862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'8.9'!$M$39</c:f>
              <c:strCache>
                <c:ptCount val="1"/>
                <c:pt idx="0">
                  <c:v>Instalovaný výkon</c:v>
                </c:pt>
              </c:strCache>
            </c:strRef>
          </c:tx>
          <c:invertIfNegative val="0"/>
          <c:val>
            <c:numRef>
              <c:f>'8.9'!$N$39</c:f>
              <c:numCache>
                <c:formatCode>0.0%</c:formatCode>
                <c:ptCount val="1"/>
                <c:pt idx="0">
                  <c:v>3.0228513125665876E-2</c:v>
                </c:pt>
              </c:numCache>
            </c:numRef>
          </c:val>
        </c:ser>
        <c:ser>
          <c:idx val="1"/>
          <c:order val="1"/>
          <c:tx>
            <c:strRef>
              <c:f>'8.9'!$M$40</c:f>
              <c:strCache>
                <c:ptCount val="1"/>
                <c:pt idx="0">
                  <c:v>Výroba tepla brutto</c:v>
                </c:pt>
              </c:strCache>
            </c:strRef>
          </c:tx>
          <c:invertIfNegative val="0"/>
          <c:val>
            <c:numRef>
              <c:f>'8.9'!$N$40</c:f>
              <c:numCache>
                <c:formatCode>0.0%</c:formatCode>
                <c:ptCount val="1"/>
                <c:pt idx="0">
                  <c:v>3.9832175648703574E-2</c:v>
                </c:pt>
              </c:numCache>
            </c:numRef>
          </c:val>
        </c:ser>
        <c:ser>
          <c:idx val="2"/>
          <c:order val="2"/>
          <c:tx>
            <c:strRef>
              <c:f>'8.9'!$M$41</c:f>
              <c:strCache>
                <c:ptCount val="1"/>
                <c:pt idx="0">
                  <c:v>Dodávky tepla</c:v>
                </c:pt>
              </c:strCache>
            </c:strRef>
          </c:tx>
          <c:invertIfNegative val="0"/>
          <c:val>
            <c:numRef>
              <c:f>'8.9'!$N$41</c:f>
              <c:numCache>
                <c:formatCode>0.0%</c:formatCode>
                <c:ptCount val="1"/>
                <c:pt idx="0">
                  <c:v>3.7445719153705231E-2</c:v>
                </c:pt>
              </c:numCache>
            </c:numRef>
          </c:val>
        </c:ser>
        <c:dLbls>
          <c:showLegendKey val="0"/>
          <c:showVal val="0"/>
          <c:showCatName val="0"/>
          <c:showSerName val="0"/>
          <c:showPercent val="0"/>
          <c:showBubbleSize val="0"/>
        </c:dLbls>
        <c:gapWidth val="150"/>
        <c:axId val="82217600"/>
        <c:axId val="82223488"/>
      </c:barChart>
      <c:catAx>
        <c:axId val="82217600"/>
        <c:scaling>
          <c:orientation val="maxMin"/>
        </c:scaling>
        <c:delete val="0"/>
        <c:axPos val="l"/>
        <c:numFmt formatCode="General" sourceLinked="1"/>
        <c:majorTickMark val="none"/>
        <c:minorTickMark val="none"/>
        <c:tickLblPos val="none"/>
        <c:crossAx val="82223488"/>
        <c:crosses val="autoZero"/>
        <c:auto val="1"/>
        <c:lblAlgn val="ctr"/>
        <c:lblOffset val="100"/>
        <c:noMultiLvlLbl val="0"/>
      </c:catAx>
      <c:valAx>
        <c:axId val="8222348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8221760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'8.9'!$A$10</c:f>
              <c:strCache>
                <c:ptCount val="1"/>
                <c:pt idx="0">
                  <c:v>Biomasa</c:v>
                </c:pt>
              </c:strCache>
            </c:strRef>
          </c:tx>
          <c:spPr>
            <a:solidFill>
              <a:schemeClr val="accent3">
                <a:lumMod val="75000"/>
              </a:schemeClr>
            </a:solidFill>
          </c:spPr>
          <c:invertIfNegative val="0"/>
          <c:val>
            <c:numRef>
              <c:f>'8.9'!$B$10:$M$10</c:f>
              <c:numCache>
                <c:formatCode>#,##0.0</c:formatCode>
                <c:ptCount val="12"/>
                <c:pt idx="0">
                  <c:v>14.961093</c:v>
                </c:pt>
                <c:pt idx="1">
                  <c:v>13.319368000000001</c:v>
                </c:pt>
                <c:pt idx="2">
                  <c:v>13.920197</c:v>
                </c:pt>
                <c:pt idx="3">
                  <c:v>9.7863350000000011</c:v>
                </c:pt>
                <c:pt idx="4">
                  <c:v>7.8077709999999998</c:v>
                </c:pt>
                <c:pt idx="5">
                  <c:v>6.4630000000000001</c:v>
                </c:pt>
                <c:pt idx="6">
                  <c:v>6.4978769999999999</c:v>
                </c:pt>
                <c:pt idx="7">
                  <c:v>5.5870649999999999</c:v>
                </c:pt>
                <c:pt idx="8">
                  <c:v>6.9769269999999999</c:v>
                </c:pt>
                <c:pt idx="9">
                  <c:v>9.1867800000000006</c:v>
                </c:pt>
                <c:pt idx="10">
                  <c:v>9.0039300000000004</c:v>
                </c:pt>
                <c:pt idx="11">
                  <c:v>8.0886399999999998</c:v>
                </c:pt>
              </c:numCache>
            </c:numRef>
          </c:val>
        </c:ser>
        <c:ser>
          <c:idx val="1"/>
          <c:order val="1"/>
          <c:tx>
            <c:strRef>
              <c:f>'8.9'!$A$11</c:f>
              <c:strCache>
                <c:ptCount val="1"/>
                <c:pt idx="0">
                  <c:v>Bioplyn</c:v>
                </c:pt>
              </c:strCache>
            </c:strRef>
          </c:tx>
          <c:spPr>
            <a:solidFill>
              <a:schemeClr val="bg2">
                <a:lumMod val="50000"/>
              </a:schemeClr>
            </a:solidFill>
          </c:spPr>
          <c:invertIfNegative val="0"/>
          <c:val>
            <c:numRef>
              <c:f>'8.9'!$B$11:$M$11</c:f>
              <c:numCache>
                <c:formatCode>#,##0.0</c:formatCode>
                <c:ptCount val="12"/>
                <c:pt idx="0">
                  <c:v>6.8868950000000009</c:v>
                </c:pt>
                <c:pt idx="1">
                  <c:v>5.9573799999999997</c:v>
                </c:pt>
                <c:pt idx="2">
                  <c:v>6.6284099999999997</c:v>
                </c:pt>
                <c:pt idx="3">
                  <c:v>3.9992000000000001</c:v>
                </c:pt>
                <c:pt idx="4">
                  <c:v>2.9861500000000003</c:v>
                </c:pt>
                <c:pt idx="5">
                  <c:v>3.10066</c:v>
                </c:pt>
                <c:pt idx="6">
                  <c:v>2.5147900000000001</c:v>
                </c:pt>
                <c:pt idx="7">
                  <c:v>2.4303799999999995</c:v>
                </c:pt>
                <c:pt idx="8">
                  <c:v>3.5002400000000002</c:v>
                </c:pt>
                <c:pt idx="9">
                  <c:v>5.1496299999999993</c:v>
                </c:pt>
                <c:pt idx="10">
                  <c:v>6.4206049999999992</c:v>
                </c:pt>
                <c:pt idx="11">
                  <c:v>6.7723300000000002</c:v>
                </c:pt>
              </c:numCache>
            </c:numRef>
          </c:val>
        </c:ser>
        <c:ser>
          <c:idx val="2"/>
          <c:order val="2"/>
          <c:tx>
            <c:strRef>
              <c:f>'8.9'!$A$12</c:f>
              <c:strCache>
                <c:ptCount val="1"/>
                <c:pt idx="0">
                  <c:v>Černé uhlí</c:v>
                </c:pt>
              </c:strCache>
            </c:strRef>
          </c:tx>
          <c:spPr>
            <a:solidFill>
              <a:schemeClr val="tx1"/>
            </a:solidFill>
          </c:spPr>
          <c:invertIfNegative val="0"/>
          <c:val>
            <c:numRef>
              <c:f>'8.9'!$B$12:$M$12</c:f>
              <c:numCache>
                <c:formatCode>#,##0.0</c:formatCode>
                <c:ptCount val="12"/>
                <c:pt idx="0">
                  <c:v>195.01345499999999</c:v>
                </c:pt>
                <c:pt idx="1">
                  <c:v>210.683967</c:v>
                </c:pt>
                <c:pt idx="2">
                  <c:v>197.487696</c:v>
                </c:pt>
                <c:pt idx="3">
                  <c:v>38.683892999999998</c:v>
                </c:pt>
                <c:pt idx="4">
                  <c:v>0</c:v>
                </c:pt>
                <c:pt idx="5">
                  <c:v>17.173459999999999</c:v>
                </c:pt>
                <c:pt idx="6">
                  <c:v>0</c:v>
                </c:pt>
                <c:pt idx="7">
                  <c:v>5.6170649999999993</c:v>
                </c:pt>
                <c:pt idx="8">
                  <c:v>21.958318999999999</c:v>
                </c:pt>
                <c:pt idx="9">
                  <c:v>60.228626000000006</c:v>
                </c:pt>
                <c:pt idx="10">
                  <c:v>105.17892999999999</c:v>
                </c:pt>
                <c:pt idx="11">
                  <c:v>194.37579299999999</c:v>
                </c:pt>
              </c:numCache>
            </c:numRef>
          </c:val>
        </c:ser>
        <c:ser>
          <c:idx val="3"/>
          <c:order val="3"/>
          <c:tx>
            <c:strRef>
              <c:f>'8.9'!$A$13</c:f>
              <c:strCache>
                <c:ptCount val="1"/>
                <c:pt idx="0">
                  <c:v>Elektrická energie</c:v>
                </c:pt>
              </c:strCache>
            </c:strRef>
          </c:tx>
          <c:invertIfNegative val="0"/>
          <c:val>
            <c:numRef>
              <c:f>'8.9'!$B$13:$M$13</c:f>
              <c:numCache>
                <c:formatCode>#,##0.0</c:formatCode>
                <c:ptCount val="12"/>
                <c:pt idx="0">
                  <c:v>0</c:v>
                </c:pt>
                <c:pt idx="1">
                  <c:v>0</c:v>
                </c:pt>
                <c:pt idx="2">
                  <c:v>0</c:v>
                </c:pt>
                <c:pt idx="3">
                  <c:v>0</c:v>
                </c:pt>
                <c:pt idx="4">
                  <c:v>0</c:v>
                </c:pt>
                <c:pt idx="5">
                  <c:v>0</c:v>
                </c:pt>
                <c:pt idx="6">
                  <c:v>2.5079000000000001E-2</c:v>
                </c:pt>
                <c:pt idx="7">
                  <c:v>2.8357E-2</c:v>
                </c:pt>
                <c:pt idx="8">
                  <c:v>2.4343E-2</c:v>
                </c:pt>
                <c:pt idx="9">
                  <c:v>0</c:v>
                </c:pt>
                <c:pt idx="10">
                  <c:v>0</c:v>
                </c:pt>
                <c:pt idx="11">
                  <c:v>0</c:v>
                </c:pt>
              </c:numCache>
            </c:numRef>
          </c:val>
        </c:ser>
        <c:ser>
          <c:idx val="4"/>
          <c:order val="4"/>
          <c:tx>
            <c:strRef>
              <c:f>'8.9'!$A$14</c:f>
              <c:strCache>
                <c:ptCount val="1"/>
                <c:pt idx="0">
                  <c:v>Energie prostředí (tepelné čerpadlo)</c:v>
                </c:pt>
              </c:strCache>
            </c:strRef>
          </c:tx>
          <c:invertIfNegative val="0"/>
          <c:val>
            <c:numRef>
              <c:f>'8.9'!$B$14:$M$14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5"/>
          <c:order val="5"/>
          <c:tx>
            <c:strRef>
              <c:f>'8.9'!$A$15</c:f>
              <c:strCache>
                <c:ptCount val="1"/>
                <c:pt idx="0">
                  <c:v>Energie Slunce (solární kolektor)</c:v>
                </c:pt>
              </c:strCache>
            </c:strRef>
          </c:tx>
          <c:invertIfNegative val="0"/>
          <c:val>
            <c:numRef>
              <c:f>'8.9'!$B$15:$M$15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'8.9'!$A$16</c:f>
              <c:strCache>
                <c:ptCount val="1"/>
                <c:pt idx="0">
                  <c:v>Hnědé uhlí</c:v>
                </c:pt>
              </c:strCache>
            </c:strRef>
          </c:tx>
          <c:spPr>
            <a:solidFill>
              <a:srgbClr val="6E4932"/>
            </a:solidFill>
          </c:spPr>
          <c:invertIfNegative val="0"/>
          <c:val>
            <c:numRef>
              <c:f>'8.9'!$B$16:$M$16</c:f>
              <c:numCache>
                <c:formatCode>#,##0.0</c:formatCode>
                <c:ptCount val="12"/>
                <c:pt idx="0">
                  <c:v>153.25416499999997</c:v>
                </c:pt>
                <c:pt idx="1">
                  <c:v>160.06028400000002</c:v>
                </c:pt>
                <c:pt idx="2">
                  <c:v>154.84356400000001</c:v>
                </c:pt>
                <c:pt idx="3">
                  <c:v>85.850788999999992</c:v>
                </c:pt>
                <c:pt idx="4">
                  <c:v>65.329026999999996</c:v>
                </c:pt>
                <c:pt idx="5">
                  <c:v>30.382861000000002</c:v>
                </c:pt>
                <c:pt idx="6">
                  <c:v>58.924928000000001</c:v>
                </c:pt>
                <c:pt idx="7">
                  <c:v>51.562661000000006</c:v>
                </c:pt>
                <c:pt idx="8">
                  <c:v>64.962973000000005</c:v>
                </c:pt>
                <c:pt idx="9">
                  <c:v>118.82505999999999</c:v>
                </c:pt>
                <c:pt idx="10">
                  <c:v>149.47306099999997</c:v>
                </c:pt>
                <c:pt idx="11">
                  <c:v>158.64381699999998</c:v>
                </c:pt>
              </c:numCache>
            </c:numRef>
          </c:val>
        </c:ser>
        <c:ser>
          <c:idx val="7"/>
          <c:order val="7"/>
          <c:tx>
            <c:strRef>
              <c:f>'8.9'!$A$17</c:f>
              <c:strCache>
                <c:ptCount val="1"/>
                <c:pt idx="0">
                  <c:v>Jaderné palivo</c:v>
                </c:pt>
              </c:strCache>
            </c:strRef>
          </c:tx>
          <c:invertIfNegative val="0"/>
          <c:val>
            <c:numRef>
              <c:f>'8.9'!$B$17:$M$17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8"/>
          <c:order val="8"/>
          <c:tx>
            <c:strRef>
              <c:f>'8.9'!$A$18</c:f>
              <c:strCache>
                <c:ptCount val="1"/>
                <c:pt idx="0">
                  <c:v>Koks</c:v>
                </c:pt>
              </c:strCache>
            </c:strRef>
          </c:tx>
          <c:invertIfNegative val="0"/>
          <c:val>
            <c:numRef>
              <c:f>'8.9'!$B$18:$M$18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9"/>
          <c:order val="9"/>
          <c:tx>
            <c:strRef>
              <c:f>'8.9'!$A$19</c:f>
              <c:strCache>
                <c:ptCount val="1"/>
                <c:pt idx="0">
                  <c:v>Odpadní teplo</c:v>
                </c:pt>
              </c:strCache>
            </c:strRef>
          </c:tx>
          <c:invertIfNegative val="0"/>
          <c:val>
            <c:numRef>
              <c:f>'8.9'!$B$19:$M$19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0"/>
          <c:order val="10"/>
          <c:tx>
            <c:strRef>
              <c:f>'8.9'!$A$20</c:f>
              <c:strCache>
                <c:ptCount val="1"/>
                <c:pt idx="0">
                  <c:v>Ostatní kapalná paliva</c:v>
                </c:pt>
              </c:strCache>
            </c:strRef>
          </c:tx>
          <c:invertIfNegative val="0"/>
          <c:val>
            <c:numRef>
              <c:f>'8.9'!$B$20:$M$20</c:f>
              <c:numCache>
                <c:formatCode>#,##0.0</c:formatCode>
                <c:ptCount val="12"/>
                <c:pt idx="0">
                  <c:v>0.14502299999999999</c:v>
                </c:pt>
                <c:pt idx="1">
                  <c:v>2.4541629999999999</c:v>
                </c:pt>
                <c:pt idx="2">
                  <c:v>1.863693</c:v>
                </c:pt>
                <c:pt idx="3">
                  <c:v>2.2556609999999999</c:v>
                </c:pt>
                <c:pt idx="4">
                  <c:v>0</c:v>
                </c:pt>
                <c:pt idx="5">
                  <c:v>5.6580409999999999</c:v>
                </c:pt>
                <c:pt idx="6">
                  <c:v>3.4182999999999998E-2</c:v>
                </c:pt>
                <c:pt idx="7">
                  <c:v>6.2740000000000004E-2</c:v>
                </c:pt>
                <c:pt idx="8">
                  <c:v>0</c:v>
                </c:pt>
                <c:pt idx="9">
                  <c:v>7.038599999999999E-2</c:v>
                </c:pt>
                <c:pt idx="10">
                  <c:v>9.9153649999999995</c:v>
                </c:pt>
                <c:pt idx="11">
                  <c:v>0.87515500000000002</c:v>
                </c:pt>
              </c:numCache>
            </c:numRef>
          </c:val>
        </c:ser>
        <c:ser>
          <c:idx val="11"/>
          <c:order val="11"/>
          <c:tx>
            <c:strRef>
              <c:f>'8.9'!$A$21</c:f>
              <c:strCache>
                <c:ptCount val="1"/>
                <c:pt idx="0">
                  <c:v>Ostatní pevná paliva</c:v>
                </c:pt>
              </c:strCache>
            </c:strRef>
          </c:tx>
          <c:invertIfNegative val="0"/>
          <c:val>
            <c:numRef>
              <c:f>'8.9'!$B$21:$M$21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2"/>
          <c:order val="12"/>
          <c:tx>
            <c:strRef>
              <c:f>'8.9'!$A$22</c:f>
              <c:strCache>
                <c:ptCount val="1"/>
                <c:pt idx="0">
                  <c:v>Ostatní plyny</c:v>
                </c:pt>
              </c:strCache>
            </c:strRef>
          </c:tx>
          <c:invertIfNegative val="0"/>
          <c:val>
            <c:numRef>
              <c:f>'8.9'!$B$22:$M$22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3"/>
          <c:order val="13"/>
          <c:tx>
            <c:strRef>
              <c:f>'8.9'!$A$23</c:f>
              <c:strCache>
                <c:ptCount val="1"/>
                <c:pt idx="0">
                  <c:v>Ostatní</c:v>
                </c:pt>
              </c:strCache>
            </c:strRef>
          </c:tx>
          <c:invertIfNegative val="0"/>
          <c:val>
            <c:numRef>
              <c:f>'8.9'!$B$23:$M$23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'8.9'!$A$24</c:f>
              <c:strCache>
                <c:ptCount val="1"/>
                <c:pt idx="0">
                  <c:v>Topné oleje</c:v>
                </c:pt>
              </c:strCache>
            </c:strRef>
          </c:tx>
          <c:invertIfNegative val="0"/>
          <c:val>
            <c:numRef>
              <c:f>'8.9'!$B$24:$M$24</c:f>
              <c:numCache>
                <c:formatCode>#,##0.0</c:formatCode>
                <c:ptCount val="12"/>
                <c:pt idx="0">
                  <c:v>2.3860699999999997</c:v>
                </c:pt>
                <c:pt idx="1">
                  <c:v>2.4873080000000001</c:v>
                </c:pt>
                <c:pt idx="2">
                  <c:v>2.4866739999999998</c:v>
                </c:pt>
                <c:pt idx="3">
                  <c:v>1.818891</c:v>
                </c:pt>
                <c:pt idx="4">
                  <c:v>0.718943</c:v>
                </c:pt>
                <c:pt idx="5">
                  <c:v>1.126314</c:v>
                </c:pt>
                <c:pt idx="6">
                  <c:v>0.50382300000000002</c:v>
                </c:pt>
                <c:pt idx="7">
                  <c:v>1.7264710000000001</c:v>
                </c:pt>
                <c:pt idx="8">
                  <c:v>0.59576499999999999</c:v>
                </c:pt>
                <c:pt idx="9">
                  <c:v>2.0506150000000001</c:v>
                </c:pt>
                <c:pt idx="10">
                  <c:v>3.061331</c:v>
                </c:pt>
                <c:pt idx="11">
                  <c:v>2.490246</c:v>
                </c:pt>
              </c:numCache>
            </c:numRef>
          </c:val>
        </c:ser>
        <c:ser>
          <c:idx val="15"/>
          <c:order val="15"/>
          <c:tx>
            <c:strRef>
              <c:f>'8.9'!$A$25</c:f>
              <c:strCache>
                <c:ptCount val="1"/>
                <c:pt idx="0">
                  <c:v>Zemní plyn</c:v>
                </c:pt>
              </c:strCache>
            </c:strRef>
          </c:tx>
          <c:spPr>
            <a:solidFill>
              <a:srgbClr val="EBE600"/>
            </a:solidFill>
          </c:spPr>
          <c:invertIfNegative val="0"/>
          <c:val>
            <c:numRef>
              <c:f>'8.9'!$B$25:$M$25</c:f>
              <c:numCache>
                <c:formatCode>#,##0.0</c:formatCode>
                <c:ptCount val="12"/>
                <c:pt idx="0">
                  <c:v>112.83623699999998</c:v>
                </c:pt>
                <c:pt idx="1">
                  <c:v>120.609759</c:v>
                </c:pt>
                <c:pt idx="2">
                  <c:v>112.86402200000001</c:v>
                </c:pt>
                <c:pt idx="3">
                  <c:v>39.698051</c:v>
                </c:pt>
                <c:pt idx="4">
                  <c:v>39.282080000000001</c:v>
                </c:pt>
                <c:pt idx="5">
                  <c:v>38.228820000000006</c:v>
                </c:pt>
                <c:pt idx="6">
                  <c:v>33.595067999999998</c:v>
                </c:pt>
                <c:pt idx="7">
                  <c:v>30.865422000000006</c:v>
                </c:pt>
                <c:pt idx="8">
                  <c:v>29.757186999999998</c:v>
                </c:pt>
                <c:pt idx="9">
                  <c:v>55.204335999999998</c:v>
                </c:pt>
                <c:pt idx="10">
                  <c:v>80.181563999999995</c:v>
                </c:pt>
                <c:pt idx="11">
                  <c:v>111.392404</c:v>
                </c:pt>
              </c:numCache>
            </c:numRef>
          </c:val>
        </c:ser>
        <c:dLbls>
          <c:showLegendKey val="0"/>
          <c:showVal val="0"/>
          <c:showCatName val="0"/>
          <c:showSerName val="0"/>
          <c:showPercent val="0"/>
          <c:showBubbleSize val="0"/>
        </c:dLbls>
        <c:gapWidth val="150"/>
        <c:overlap val="100"/>
        <c:axId val="83239296"/>
        <c:axId val="83240832"/>
      </c:barChart>
      <c:catAx>
        <c:axId val="83239296"/>
        <c:scaling>
          <c:orientation val="minMax"/>
        </c:scaling>
        <c:delete val="0"/>
        <c:axPos val="b"/>
        <c:numFmt formatCode="General" sourceLinked="1"/>
        <c:majorTickMark val="none"/>
        <c:minorTickMark val="none"/>
        <c:tickLblPos val="nextTo"/>
        <c:txPr>
          <a:bodyPr/>
          <a:lstStyle/>
          <a:p>
            <a:pPr>
              <a:defRPr sz="900"/>
            </a:pPr>
            <a:endParaRPr lang="cs-CZ"/>
          </a:p>
        </c:txPr>
        <c:crossAx val="83240832"/>
        <c:crosses val="autoZero"/>
        <c:auto val="1"/>
        <c:lblAlgn val="ctr"/>
        <c:lblOffset val="100"/>
        <c:noMultiLvlLbl val="0"/>
      </c:catAx>
      <c:valAx>
        <c:axId val="832408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832392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'8.9'!$U$10:$U$25</c:f>
              <c:numCache>
                <c:formatCode>0.0%</c:formatCode>
                <c:ptCount val="16"/>
              </c:numCache>
            </c:numRef>
          </c:cat>
          <c:val>
            <c:numRef>
              <c:f>'8.9'!$P$10:$P$25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'8.9'!$U$27:$U$34</c:f>
              <c:numCache>
                <c:formatCode>#,##0.0</c:formatCode>
                <c:ptCount val="8"/>
              </c:numCache>
            </c:numRef>
          </c:cat>
          <c:val>
            <c:numRef>
              <c:f>'8.9'!$P$27:$P$34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'8.10'!$A$27</c:f>
              <c:strCache>
                <c:ptCount val="1"/>
                <c:pt idx="0">
                  <c:v>Průmysl</c:v>
                </c:pt>
              </c:strCache>
            </c:strRef>
          </c:tx>
          <c:invertIfNegative val="0"/>
          <c:val>
            <c:numRef>
              <c:f>'8.10'!$B$27:$M$27</c:f>
              <c:numCache>
                <c:formatCode>#,##0.0</c:formatCode>
                <c:ptCount val="12"/>
                <c:pt idx="0">
                  <c:v>85.685330000000008</c:v>
                </c:pt>
                <c:pt idx="1">
                  <c:v>88.549417000000005</c:v>
                </c:pt>
                <c:pt idx="2">
                  <c:v>85.300550000000001</c:v>
                </c:pt>
                <c:pt idx="3">
                  <c:v>27.571550000000002</c:v>
                </c:pt>
                <c:pt idx="4">
                  <c:v>13.022746999999999</c:v>
                </c:pt>
                <c:pt idx="5">
                  <c:v>9.3443850000000008</c:v>
                </c:pt>
                <c:pt idx="6">
                  <c:v>10.070687</c:v>
                </c:pt>
                <c:pt idx="7">
                  <c:v>9.2992999999999988</c:v>
                </c:pt>
                <c:pt idx="8">
                  <c:v>13.307086</c:v>
                </c:pt>
                <c:pt idx="9">
                  <c:v>37.631870999999997</c:v>
                </c:pt>
                <c:pt idx="10">
                  <c:v>60.222292999999993</c:v>
                </c:pt>
                <c:pt idx="11">
                  <c:v>82.593589999999992</c:v>
                </c:pt>
              </c:numCache>
            </c:numRef>
          </c:val>
        </c:ser>
        <c:ser>
          <c:idx val="1"/>
          <c:order val="1"/>
          <c:tx>
            <c:strRef>
              <c:f>'8.10'!$A$28</c:f>
              <c:strCache>
                <c:ptCount val="1"/>
                <c:pt idx="0">
                  <c:v>Energetika</c:v>
                </c:pt>
              </c:strCache>
            </c:strRef>
          </c:tx>
          <c:invertIfNegative val="0"/>
          <c:val>
            <c:numRef>
              <c:f>'8.10'!$B$28:$M$28</c:f>
              <c:numCache>
                <c:formatCode>#,##0.0</c:formatCode>
                <c:ptCount val="12"/>
                <c:pt idx="0">
                  <c:v>1.2132000000000001</c:v>
                </c:pt>
                <c:pt idx="1">
                  <c:v>1.3072999999999999</c:v>
                </c:pt>
                <c:pt idx="2">
                  <c:v>1.2215</c:v>
                </c:pt>
                <c:pt idx="3">
                  <c:v>0.28480099999999997</c:v>
                </c:pt>
                <c:pt idx="4">
                  <c:v>0.10059999999999999</c:v>
                </c:pt>
                <c:pt idx="5">
                  <c:v>8.9099999999999999E-2</c:v>
                </c:pt>
                <c:pt idx="6">
                  <c:v>9.6700000000000008E-2</c:v>
                </c:pt>
                <c:pt idx="7">
                  <c:v>6.3200000000000006E-2</c:v>
                </c:pt>
                <c:pt idx="8">
                  <c:v>0.1028</c:v>
                </c:pt>
                <c:pt idx="9">
                  <c:v>0.38650000000000001</c:v>
                </c:pt>
                <c:pt idx="10">
                  <c:v>0.80629999999999991</c:v>
                </c:pt>
                <c:pt idx="11">
                  <c:v>1.10249</c:v>
                </c:pt>
              </c:numCache>
            </c:numRef>
          </c:val>
        </c:ser>
        <c:ser>
          <c:idx val="2"/>
          <c:order val="2"/>
          <c:tx>
            <c:strRef>
              <c:f>'8.10'!$A$29</c:f>
              <c:strCache>
                <c:ptCount val="1"/>
                <c:pt idx="0">
                  <c:v>Doprava</c:v>
                </c:pt>
              </c:strCache>
            </c:strRef>
          </c:tx>
          <c:invertIfNegative val="0"/>
          <c:val>
            <c:numRef>
              <c:f>'8.10'!$B$29:$M$29</c:f>
              <c:numCache>
                <c:formatCode>#,##0.0</c:formatCode>
                <c:ptCount val="12"/>
                <c:pt idx="0">
                  <c:v>13.396799999999999</c:v>
                </c:pt>
                <c:pt idx="1">
                  <c:v>14.8035</c:v>
                </c:pt>
                <c:pt idx="2">
                  <c:v>14.010489999999999</c:v>
                </c:pt>
                <c:pt idx="3">
                  <c:v>3.7673209999999999</c:v>
                </c:pt>
                <c:pt idx="4">
                  <c:v>0.97410000000000008</c:v>
                </c:pt>
                <c:pt idx="5">
                  <c:v>0.61990000000000001</c:v>
                </c:pt>
                <c:pt idx="6">
                  <c:v>0.58710000000000007</c:v>
                </c:pt>
                <c:pt idx="7">
                  <c:v>0.50519999999999998</c:v>
                </c:pt>
                <c:pt idx="8">
                  <c:v>1.1087</c:v>
                </c:pt>
                <c:pt idx="9">
                  <c:v>4.3591629999999997</c:v>
                </c:pt>
                <c:pt idx="10">
                  <c:v>7.7046919999999997</c:v>
                </c:pt>
                <c:pt idx="11">
                  <c:v>11.463100000000001</c:v>
                </c:pt>
              </c:numCache>
            </c:numRef>
          </c:val>
        </c:ser>
        <c:ser>
          <c:idx val="3"/>
          <c:order val="3"/>
          <c:tx>
            <c:strRef>
              <c:f>'8.10'!$A$30</c:f>
              <c:strCache>
                <c:ptCount val="1"/>
                <c:pt idx="0">
                  <c:v>Stavebnictví</c:v>
                </c:pt>
              </c:strCache>
            </c:strRef>
          </c:tx>
          <c:invertIfNegative val="0"/>
          <c:val>
            <c:numRef>
              <c:f>'8.10'!$B$30:$M$30</c:f>
              <c:numCache>
                <c:formatCode>#,##0.0</c:formatCode>
                <c:ptCount val="12"/>
                <c:pt idx="0">
                  <c:v>4.1918999999999995</c:v>
                </c:pt>
                <c:pt idx="1">
                  <c:v>4.6733000000000002</c:v>
                </c:pt>
                <c:pt idx="2">
                  <c:v>4.5293000000000001</c:v>
                </c:pt>
                <c:pt idx="3">
                  <c:v>1.0154000000000001</c:v>
                </c:pt>
                <c:pt idx="4">
                  <c:v>0.83654899999999999</c:v>
                </c:pt>
                <c:pt idx="5">
                  <c:v>0.30364300000000005</c:v>
                </c:pt>
                <c:pt idx="6">
                  <c:v>0.27204400000000001</c:v>
                </c:pt>
                <c:pt idx="7">
                  <c:v>0.22781800000000002</c:v>
                </c:pt>
                <c:pt idx="8">
                  <c:v>0.49071599999999999</c:v>
                </c:pt>
                <c:pt idx="9">
                  <c:v>1.9756899999999999</c:v>
                </c:pt>
                <c:pt idx="10">
                  <c:v>3.234235</c:v>
                </c:pt>
                <c:pt idx="11">
                  <c:v>4.1800100000000002</c:v>
                </c:pt>
              </c:numCache>
            </c:numRef>
          </c:val>
        </c:ser>
        <c:ser>
          <c:idx val="4"/>
          <c:order val="4"/>
          <c:tx>
            <c:strRef>
              <c:f>'8.10'!$A$31</c:f>
              <c:strCache>
                <c:ptCount val="1"/>
                <c:pt idx="0">
                  <c:v>Zemědělství a lesnictví</c:v>
                </c:pt>
              </c:strCache>
            </c:strRef>
          </c:tx>
          <c:invertIfNegative val="0"/>
          <c:val>
            <c:numRef>
              <c:f>'8.10'!$B$31:$M$31</c:f>
              <c:numCache>
                <c:formatCode>#,##0.0</c:formatCode>
                <c:ptCount val="12"/>
                <c:pt idx="0">
                  <c:v>3.5428199999999999</c:v>
                </c:pt>
                <c:pt idx="1">
                  <c:v>3.1265000000000001</c:v>
                </c:pt>
                <c:pt idx="2">
                  <c:v>3.3754799999999996</c:v>
                </c:pt>
                <c:pt idx="3">
                  <c:v>1.98912</c:v>
                </c:pt>
                <c:pt idx="4">
                  <c:v>1.7628199999999998</c:v>
                </c:pt>
                <c:pt idx="5">
                  <c:v>1.2519899999999999</c:v>
                </c:pt>
                <c:pt idx="6">
                  <c:v>1.1491099999999999</c:v>
                </c:pt>
                <c:pt idx="7">
                  <c:v>1.2298999999999998</c:v>
                </c:pt>
                <c:pt idx="8">
                  <c:v>1.29975</c:v>
                </c:pt>
                <c:pt idx="9">
                  <c:v>2.3116859999999999</c:v>
                </c:pt>
                <c:pt idx="10">
                  <c:v>2.8984199999999998</c:v>
                </c:pt>
                <c:pt idx="11">
                  <c:v>4.3290800000000003</c:v>
                </c:pt>
              </c:numCache>
            </c:numRef>
          </c:val>
        </c:ser>
        <c:ser>
          <c:idx val="5"/>
          <c:order val="5"/>
          <c:tx>
            <c:strRef>
              <c:f>'8.10'!$A$32</c:f>
              <c:strCache>
                <c:ptCount val="1"/>
                <c:pt idx="0">
                  <c:v>Domácnosti</c:v>
                </c:pt>
              </c:strCache>
            </c:strRef>
          </c:tx>
          <c:invertIfNegative val="0"/>
          <c:val>
            <c:numRef>
              <c:f>'8.10'!$B$32:$M$32</c:f>
              <c:numCache>
                <c:formatCode>#,##0.0</c:formatCode>
                <c:ptCount val="12"/>
                <c:pt idx="0">
                  <c:v>196.85216599999995</c:v>
                </c:pt>
                <c:pt idx="1">
                  <c:v>203.48126499999998</c:v>
                </c:pt>
                <c:pt idx="2">
                  <c:v>189.11585699999995</c:v>
                </c:pt>
                <c:pt idx="3">
                  <c:v>69.474068999999986</c:v>
                </c:pt>
                <c:pt idx="4">
                  <c:v>38.438111000000006</c:v>
                </c:pt>
                <c:pt idx="5">
                  <c:v>30.702484000000005</c:v>
                </c:pt>
                <c:pt idx="6">
                  <c:v>28.312552000000004</c:v>
                </c:pt>
                <c:pt idx="7">
                  <c:v>26.767152000000003</c:v>
                </c:pt>
                <c:pt idx="8">
                  <c:v>40.228133999999997</c:v>
                </c:pt>
                <c:pt idx="9">
                  <c:v>90.501013</c:v>
                </c:pt>
                <c:pt idx="10">
                  <c:v>148.88275999999996</c:v>
                </c:pt>
                <c:pt idx="11">
                  <c:v>196.16129699999999</c:v>
                </c:pt>
              </c:numCache>
            </c:numRef>
          </c:val>
        </c:ser>
        <c:ser>
          <c:idx val="6"/>
          <c:order val="6"/>
          <c:tx>
            <c:strRef>
              <c:f>'8.10'!$A$33</c:f>
              <c:strCache>
                <c:ptCount val="1"/>
                <c:pt idx="0">
                  <c:v>Obchod, služby, školství, zdravotnictví</c:v>
                </c:pt>
              </c:strCache>
            </c:strRef>
          </c:tx>
          <c:invertIfNegative val="0"/>
          <c:val>
            <c:numRef>
              <c:f>'8.10'!$B$33:$M$33</c:f>
              <c:numCache>
                <c:formatCode>#,##0.0</c:formatCode>
                <c:ptCount val="12"/>
                <c:pt idx="0">
                  <c:v>146.92818999999997</c:v>
                </c:pt>
                <c:pt idx="1">
                  <c:v>154.44263499999997</c:v>
                </c:pt>
                <c:pt idx="2">
                  <c:v>143.77927600000001</c:v>
                </c:pt>
                <c:pt idx="3">
                  <c:v>45.464057000000004</c:v>
                </c:pt>
                <c:pt idx="4">
                  <c:v>20.325465000000001</c:v>
                </c:pt>
                <c:pt idx="5">
                  <c:v>15.212332</c:v>
                </c:pt>
                <c:pt idx="6">
                  <c:v>12.103575000000001</c:v>
                </c:pt>
                <c:pt idx="7">
                  <c:v>12.566818999999999</c:v>
                </c:pt>
                <c:pt idx="8">
                  <c:v>23.299311000000003</c:v>
                </c:pt>
                <c:pt idx="9">
                  <c:v>69.253750999999994</c:v>
                </c:pt>
                <c:pt idx="10">
                  <c:v>108.93365946460872</c:v>
                </c:pt>
                <c:pt idx="11">
                  <c:v>148.12477100000001</c:v>
                </c:pt>
              </c:numCache>
            </c:numRef>
          </c:val>
        </c:ser>
        <c:ser>
          <c:idx val="7"/>
          <c:order val="7"/>
          <c:tx>
            <c:strRef>
              <c:f>'8.10'!$A$34</c:f>
              <c:strCache>
                <c:ptCount val="1"/>
                <c:pt idx="0">
                  <c:v>Ostatní</c:v>
                </c:pt>
              </c:strCache>
            </c:strRef>
          </c:tx>
          <c:invertIfNegative val="0"/>
          <c:val>
            <c:numRef>
              <c:f>'8.10'!$B$34:$M$34</c:f>
              <c:numCache>
                <c:formatCode>#,##0.0</c:formatCode>
                <c:ptCount val="12"/>
                <c:pt idx="0">
                  <c:v>35.011499999999998</c:v>
                </c:pt>
                <c:pt idx="1">
                  <c:v>36.930534000000002</c:v>
                </c:pt>
                <c:pt idx="2">
                  <c:v>35.485289999999992</c:v>
                </c:pt>
                <c:pt idx="3">
                  <c:v>10.092834999999999</c:v>
                </c:pt>
                <c:pt idx="4">
                  <c:v>3.5717659999999998</c:v>
                </c:pt>
                <c:pt idx="5">
                  <c:v>2.9388139999999998</c:v>
                </c:pt>
                <c:pt idx="6">
                  <c:v>1.8421840000000003</c:v>
                </c:pt>
                <c:pt idx="7">
                  <c:v>2.0204170000000001</c:v>
                </c:pt>
                <c:pt idx="8">
                  <c:v>3.6622849999999998</c:v>
                </c:pt>
                <c:pt idx="9">
                  <c:v>14.158578</c:v>
                </c:pt>
                <c:pt idx="10">
                  <c:v>24.081430000000001</c:v>
                </c:pt>
                <c:pt idx="11">
                  <c:v>34.207759000000003</c:v>
                </c:pt>
              </c:numCache>
            </c:numRef>
          </c:val>
        </c:ser>
        <c:dLbls>
          <c:showLegendKey val="0"/>
          <c:showVal val="0"/>
          <c:showCatName val="0"/>
          <c:showSerName val="0"/>
          <c:showPercent val="0"/>
          <c:showBubbleSize val="0"/>
        </c:dLbls>
        <c:gapWidth val="150"/>
        <c:overlap val="100"/>
        <c:axId val="104338944"/>
        <c:axId val="104340480"/>
      </c:barChart>
      <c:catAx>
        <c:axId val="104338944"/>
        <c:scaling>
          <c:orientation val="minMax"/>
        </c:scaling>
        <c:delete val="0"/>
        <c:axPos val="b"/>
        <c:numFmt formatCode="General" sourceLinked="1"/>
        <c:majorTickMark val="none"/>
        <c:minorTickMark val="none"/>
        <c:tickLblPos val="nextTo"/>
        <c:txPr>
          <a:bodyPr/>
          <a:lstStyle/>
          <a:p>
            <a:pPr>
              <a:defRPr sz="900"/>
            </a:pPr>
            <a:endParaRPr lang="cs-CZ"/>
          </a:p>
        </c:txPr>
        <c:crossAx val="104340480"/>
        <c:crosses val="autoZero"/>
        <c:auto val="1"/>
        <c:lblAlgn val="ctr"/>
        <c:lblOffset val="100"/>
        <c:noMultiLvlLbl val="0"/>
      </c:catAx>
      <c:valAx>
        <c:axId val="104340480"/>
        <c:scaling>
          <c:orientation val="minMax"/>
          <c:max val="800"/>
        </c:scaling>
        <c:delete val="0"/>
        <c:axPos val="l"/>
        <c:majorGridlines/>
        <c:numFmt formatCode="#,##0" sourceLinked="0"/>
        <c:majorTickMark val="out"/>
        <c:minorTickMark val="none"/>
        <c:tickLblPos val="nextTo"/>
        <c:spPr>
          <a:ln>
            <a:noFill/>
          </a:ln>
        </c:spPr>
        <c:txPr>
          <a:bodyPr/>
          <a:lstStyle/>
          <a:p>
            <a:pPr>
              <a:defRPr sz="900"/>
            </a:pPr>
            <a:endParaRPr lang="cs-CZ"/>
          </a:p>
        </c:txPr>
        <c:crossAx val="1043389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'8.10'!$M$39</c:f>
              <c:strCache>
                <c:ptCount val="1"/>
                <c:pt idx="0">
                  <c:v>Instalovaný výkon</c:v>
                </c:pt>
              </c:strCache>
            </c:strRef>
          </c:tx>
          <c:invertIfNegative val="0"/>
          <c:val>
            <c:numRef>
              <c:f>'8.10'!$N$39</c:f>
              <c:numCache>
                <c:formatCode>0.0%</c:formatCode>
                <c:ptCount val="1"/>
                <c:pt idx="0">
                  <c:v>8.6759004738440171E-2</c:v>
                </c:pt>
              </c:numCache>
            </c:numRef>
          </c:val>
        </c:ser>
        <c:ser>
          <c:idx val="1"/>
          <c:order val="1"/>
          <c:tx>
            <c:strRef>
              <c:f>'8.10'!$M$40</c:f>
              <c:strCache>
                <c:ptCount val="1"/>
                <c:pt idx="0">
                  <c:v>Výroba tepla brutto</c:v>
                </c:pt>
              </c:strCache>
            </c:strRef>
          </c:tx>
          <c:invertIfNegative val="0"/>
          <c:val>
            <c:numRef>
              <c:f>'8.10'!$N$40</c:f>
              <c:numCache>
                <c:formatCode>0.0%</c:formatCode>
                <c:ptCount val="1"/>
                <c:pt idx="0">
                  <c:v>4.09492443945682E-2</c:v>
                </c:pt>
              </c:numCache>
            </c:numRef>
          </c:val>
        </c:ser>
        <c:ser>
          <c:idx val="2"/>
          <c:order val="2"/>
          <c:tx>
            <c:strRef>
              <c:f>'8.10'!$M$41</c:f>
              <c:strCache>
                <c:ptCount val="1"/>
                <c:pt idx="0">
                  <c:v>Dodávky tepla</c:v>
                </c:pt>
              </c:strCache>
            </c:strRef>
          </c:tx>
          <c:invertIfNegative val="0"/>
          <c:val>
            <c:numRef>
              <c:f>'8.10'!$N$41</c:f>
              <c:numCache>
                <c:formatCode>0.0%</c:formatCode>
                <c:ptCount val="1"/>
                <c:pt idx="0">
                  <c:v>4.6197885446231858E-2</c:v>
                </c:pt>
              </c:numCache>
            </c:numRef>
          </c:val>
        </c:ser>
        <c:dLbls>
          <c:showLegendKey val="0"/>
          <c:showVal val="0"/>
          <c:showCatName val="0"/>
          <c:showSerName val="0"/>
          <c:showPercent val="0"/>
          <c:showBubbleSize val="0"/>
        </c:dLbls>
        <c:gapWidth val="150"/>
        <c:axId val="104386944"/>
        <c:axId val="104388480"/>
      </c:barChart>
      <c:catAx>
        <c:axId val="104386944"/>
        <c:scaling>
          <c:orientation val="maxMin"/>
        </c:scaling>
        <c:delete val="0"/>
        <c:axPos val="l"/>
        <c:numFmt formatCode="General" sourceLinked="1"/>
        <c:majorTickMark val="none"/>
        <c:minorTickMark val="none"/>
        <c:tickLblPos val="none"/>
        <c:crossAx val="104388480"/>
        <c:crosses val="autoZero"/>
        <c:auto val="1"/>
        <c:lblAlgn val="ctr"/>
        <c:lblOffset val="100"/>
        <c:noMultiLvlLbl val="0"/>
      </c:catAx>
      <c:valAx>
        <c:axId val="10438848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0438694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'8.10'!$A$10</c:f>
              <c:strCache>
                <c:ptCount val="1"/>
                <c:pt idx="0">
                  <c:v>Biomasa</c:v>
                </c:pt>
              </c:strCache>
            </c:strRef>
          </c:tx>
          <c:spPr>
            <a:solidFill>
              <a:schemeClr val="accent3">
                <a:lumMod val="75000"/>
              </a:schemeClr>
            </a:solidFill>
          </c:spPr>
          <c:invertIfNegative val="0"/>
          <c:val>
            <c:numRef>
              <c:f>'8.10'!$B$10:$M$10</c:f>
              <c:numCache>
                <c:formatCode>#,##0.0</c:formatCode>
                <c:ptCount val="12"/>
                <c:pt idx="0">
                  <c:v>6.1704399999999993</c:v>
                </c:pt>
                <c:pt idx="1">
                  <c:v>6.2026659999999998</c:v>
                </c:pt>
                <c:pt idx="2">
                  <c:v>5.1865829999999997</c:v>
                </c:pt>
                <c:pt idx="3">
                  <c:v>2.262283</c:v>
                </c:pt>
                <c:pt idx="4">
                  <c:v>0.96320000000000006</c:v>
                </c:pt>
                <c:pt idx="5">
                  <c:v>0.81504500000000002</c:v>
                </c:pt>
                <c:pt idx="6">
                  <c:v>0.840225</c:v>
                </c:pt>
                <c:pt idx="7">
                  <c:v>0.58929500000000012</c:v>
                </c:pt>
                <c:pt idx="8">
                  <c:v>1.205325</c:v>
                </c:pt>
                <c:pt idx="9">
                  <c:v>2.84314</c:v>
                </c:pt>
                <c:pt idx="10">
                  <c:v>4.2918180000000001</c:v>
                </c:pt>
                <c:pt idx="11">
                  <c:v>6.408919</c:v>
                </c:pt>
              </c:numCache>
            </c:numRef>
          </c:val>
        </c:ser>
        <c:ser>
          <c:idx val="1"/>
          <c:order val="1"/>
          <c:tx>
            <c:strRef>
              <c:f>'8.10'!$A$11</c:f>
              <c:strCache>
                <c:ptCount val="1"/>
                <c:pt idx="0">
                  <c:v>Bioplyn</c:v>
                </c:pt>
              </c:strCache>
            </c:strRef>
          </c:tx>
          <c:spPr>
            <a:solidFill>
              <a:schemeClr val="bg2">
                <a:lumMod val="50000"/>
              </a:schemeClr>
            </a:solidFill>
          </c:spPr>
          <c:invertIfNegative val="0"/>
          <c:val>
            <c:numRef>
              <c:f>'8.10'!$B$11:$M$11</c:f>
              <c:numCache>
                <c:formatCode>#,##0.0</c:formatCode>
                <c:ptCount val="12"/>
                <c:pt idx="0">
                  <c:v>3.9599780000000004</c:v>
                </c:pt>
                <c:pt idx="1">
                  <c:v>3.4805329999999999</c:v>
                </c:pt>
                <c:pt idx="2">
                  <c:v>3.6402769999999993</c:v>
                </c:pt>
                <c:pt idx="3">
                  <c:v>2.1822460000000001</c:v>
                </c:pt>
                <c:pt idx="4">
                  <c:v>1.9141850000000002</c:v>
                </c:pt>
                <c:pt idx="5">
                  <c:v>1.3814309999999999</c:v>
                </c:pt>
                <c:pt idx="6">
                  <c:v>1.2675779999999996</c:v>
                </c:pt>
                <c:pt idx="7">
                  <c:v>1.3472949999999999</c:v>
                </c:pt>
                <c:pt idx="8">
                  <c:v>1.5157909999999999</c:v>
                </c:pt>
                <c:pt idx="9">
                  <c:v>2.5495869999999994</c:v>
                </c:pt>
                <c:pt idx="10">
                  <c:v>3.1950219999999998</c:v>
                </c:pt>
                <c:pt idx="11">
                  <c:v>4.7679219999999995</c:v>
                </c:pt>
              </c:numCache>
            </c:numRef>
          </c:val>
        </c:ser>
        <c:ser>
          <c:idx val="2"/>
          <c:order val="2"/>
          <c:tx>
            <c:strRef>
              <c:f>'8.10'!$A$12</c:f>
              <c:strCache>
                <c:ptCount val="1"/>
                <c:pt idx="0">
                  <c:v>Černé uhlí</c:v>
                </c:pt>
              </c:strCache>
            </c:strRef>
          </c:tx>
          <c:spPr>
            <a:solidFill>
              <a:schemeClr val="tx1"/>
            </a:solidFill>
          </c:spPr>
          <c:invertIfNegative val="0"/>
          <c:val>
            <c:numRef>
              <c:f>'8.10'!$B$12:$M$12</c:f>
              <c:numCache>
                <c:formatCode>#,##0.0</c:formatCode>
                <c:ptCount val="12"/>
                <c:pt idx="0">
                  <c:v>127.47076700000001</c:v>
                </c:pt>
                <c:pt idx="1">
                  <c:v>102.07163300000001</c:v>
                </c:pt>
                <c:pt idx="2">
                  <c:v>100.84365799999999</c:v>
                </c:pt>
                <c:pt idx="3">
                  <c:v>43.257478000000006</c:v>
                </c:pt>
                <c:pt idx="4">
                  <c:v>17.082771000000001</c:v>
                </c:pt>
                <c:pt idx="5">
                  <c:v>8.8950299999999984</c:v>
                </c:pt>
                <c:pt idx="6">
                  <c:v>9.9390460000000012</c:v>
                </c:pt>
                <c:pt idx="7">
                  <c:v>4.6039110000000001</c:v>
                </c:pt>
                <c:pt idx="8">
                  <c:v>5.2806859999999993</c:v>
                </c:pt>
                <c:pt idx="9">
                  <c:v>16.144894000000001</c:v>
                </c:pt>
                <c:pt idx="10">
                  <c:v>20.527768999999999</c:v>
                </c:pt>
                <c:pt idx="11">
                  <c:v>18.612669999999998</c:v>
                </c:pt>
              </c:numCache>
            </c:numRef>
          </c:val>
        </c:ser>
        <c:ser>
          <c:idx val="3"/>
          <c:order val="3"/>
          <c:tx>
            <c:strRef>
              <c:f>'8.10'!$A$13</c:f>
              <c:strCache>
                <c:ptCount val="1"/>
                <c:pt idx="0">
                  <c:v>Elektrická energie</c:v>
                </c:pt>
              </c:strCache>
            </c:strRef>
          </c:tx>
          <c:invertIfNegative val="0"/>
          <c:val>
            <c:numRef>
              <c:f>'8.10'!$B$13:$M$13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4"/>
          <c:order val="4"/>
          <c:tx>
            <c:strRef>
              <c:f>'8.10'!$A$14</c:f>
              <c:strCache>
                <c:ptCount val="1"/>
                <c:pt idx="0">
                  <c:v>Energie prostředí (tepelné čerpadlo)</c:v>
                </c:pt>
              </c:strCache>
            </c:strRef>
          </c:tx>
          <c:invertIfNegative val="0"/>
          <c:val>
            <c:numRef>
              <c:f>'8.10'!$B$14:$M$14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5"/>
          <c:order val="5"/>
          <c:tx>
            <c:strRef>
              <c:f>'8.10'!$A$15</c:f>
              <c:strCache>
                <c:ptCount val="1"/>
                <c:pt idx="0">
                  <c:v>Energie Slunce (solární kolektor)</c:v>
                </c:pt>
              </c:strCache>
            </c:strRef>
          </c:tx>
          <c:invertIfNegative val="0"/>
          <c:val>
            <c:numRef>
              <c:f>'8.10'!$B$15:$M$15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'8.10'!$A$16</c:f>
              <c:strCache>
                <c:ptCount val="1"/>
                <c:pt idx="0">
                  <c:v>Hnědé uhlí</c:v>
                </c:pt>
              </c:strCache>
            </c:strRef>
          </c:tx>
          <c:spPr>
            <a:solidFill>
              <a:srgbClr val="6E4932"/>
            </a:solidFill>
          </c:spPr>
          <c:invertIfNegative val="0"/>
          <c:val>
            <c:numRef>
              <c:f>'8.10'!$B$16:$M$16</c:f>
              <c:numCache>
                <c:formatCode>#,##0.0</c:formatCode>
                <c:ptCount val="12"/>
                <c:pt idx="0">
                  <c:v>437.84958</c:v>
                </c:pt>
                <c:pt idx="1">
                  <c:v>486.17605900000001</c:v>
                </c:pt>
                <c:pt idx="2">
                  <c:v>465.95378399999998</c:v>
                </c:pt>
                <c:pt idx="3">
                  <c:v>130.20582100000001</c:v>
                </c:pt>
                <c:pt idx="4">
                  <c:v>65.895329000000004</c:v>
                </c:pt>
                <c:pt idx="5">
                  <c:v>56.292377000000002</c:v>
                </c:pt>
                <c:pt idx="6">
                  <c:v>49.232904000000005</c:v>
                </c:pt>
                <c:pt idx="7">
                  <c:v>52.749020999999999</c:v>
                </c:pt>
                <c:pt idx="8">
                  <c:v>91.456181000000015</c:v>
                </c:pt>
                <c:pt idx="9">
                  <c:v>241.28776000000002</c:v>
                </c:pt>
                <c:pt idx="10">
                  <c:v>399.00109100000003</c:v>
                </c:pt>
                <c:pt idx="11">
                  <c:v>542.4923859999999</c:v>
                </c:pt>
              </c:numCache>
            </c:numRef>
          </c:val>
        </c:ser>
        <c:ser>
          <c:idx val="7"/>
          <c:order val="7"/>
          <c:tx>
            <c:strRef>
              <c:f>'8.10'!$A$17</c:f>
              <c:strCache>
                <c:ptCount val="1"/>
                <c:pt idx="0">
                  <c:v>Jaderné palivo</c:v>
                </c:pt>
              </c:strCache>
            </c:strRef>
          </c:tx>
          <c:invertIfNegative val="0"/>
          <c:val>
            <c:numRef>
              <c:f>'8.10'!$B$17:$M$17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8"/>
          <c:order val="8"/>
          <c:tx>
            <c:strRef>
              <c:f>'8.10'!$A$18</c:f>
              <c:strCache>
                <c:ptCount val="1"/>
                <c:pt idx="0">
                  <c:v>Koks</c:v>
                </c:pt>
              </c:strCache>
            </c:strRef>
          </c:tx>
          <c:invertIfNegative val="0"/>
          <c:val>
            <c:numRef>
              <c:f>'8.10'!$B$18:$M$18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9"/>
          <c:order val="9"/>
          <c:tx>
            <c:strRef>
              <c:f>'8.10'!$A$19</c:f>
              <c:strCache>
                <c:ptCount val="1"/>
                <c:pt idx="0">
                  <c:v>Odpadní teplo</c:v>
                </c:pt>
              </c:strCache>
            </c:strRef>
          </c:tx>
          <c:invertIfNegative val="0"/>
          <c:val>
            <c:numRef>
              <c:f>'8.10'!$B$19:$M$19</c:f>
              <c:numCache>
                <c:formatCode>#,##0.0</c:formatCode>
                <c:ptCount val="12"/>
                <c:pt idx="0">
                  <c:v>4.218</c:v>
                </c:pt>
                <c:pt idx="1">
                  <c:v>3.996</c:v>
                </c:pt>
                <c:pt idx="2">
                  <c:v>4.0670000000000002</c:v>
                </c:pt>
                <c:pt idx="3">
                  <c:v>1.93</c:v>
                </c:pt>
                <c:pt idx="4">
                  <c:v>1.335</c:v>
                </c:pt>
                <c:pt idx="5">
                  <c:v>0.65400000000000003</c:v>
                </c:pt>
                <c:pt idx="6">
                  <c:v>1.6180000000000001</c:v>
                </c:pt>
                <c:pt idx="7">
                  <c:v>1.07</c:v>
                </c:pt>
                <c:pt idx="8">
                  <c:v>1.325</c:v>
                </c:pt>
                <c:pt idx="9">
                  <c:v>1.94</c:v>
                </c:pt>
                <c:pt idx="10">
                  <c:v>3.0760000000000001</c:v>
                </c:pt>
                <c:pt idx="11">
                  <c:v>4.4690000000000003</c:v>
                </c:pt>
              </c:numCache>
            </c:numRef>
          </c:val>
        </c:ser>
        <c:ser>
          <c:idx val="10"/>
          <c:order val="10"/>
          <c:tx>
            <c:strRef>
              <c:f>'8.10'!$A$20</c:f>
              <c:strCache>
                <c:ptCount val="1"/>
                <c:pt idx="0">
                  <c:v>Ostatní kapalná paliva</c:v>
                </c:pt>
              </c:strCache>
            </c:strRef>
          </c:tx>
          <c:invertIfNegative val="0"/>
          <c:val>
            <c:numRef>
              <c:f>'8.10'!$B$20:$M$20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1"/>
          <c:order val="11"/>
          <c:tx>
            <c:strRef>
              <c:f>'8.10'!$A$21</c:f>
              <c:strCache>
                <c:ptCount val="1"/>
                <c:pt idx="0">
                  <c:v>Ostatní pevná paliva</c:v>
                </c:pt>
              </c:strCache>
            </c:strRef>
          </c:tx>
          <c:invertIfNegative val="0"/>
          <c:val>
            <c:numRef>
              <c:f>'8.10'!$B$21:$M$21</c:f>
              <c:numCache>
                <c:formatCode>#,##0.0</c:formatCode>
                <c:ptCount val="12"/>
                <c:pt idx="0">
                  <c:v>0</c:v>
                </c:pt>
                <c:pt idx="1">
                  <c:v>0</c:v>
                </c:pt>
                <c:pt idx="2">
                  <c:v>0.50888999999999995</c:v>
                </c:pt>
                <c:pt idx="3">
                  <c:v>9.1430000000000011E-2</c:v>
                </c:pt>
                <c:pt idx="4">
                  <c:v>0</c:v>
                </c:pt>
                <c:pt idx="5">
                  <c:v>0</c:v>
                </c:pt>
                <c:pt idx="6">
                  <c:v>0</c:v>
                </c:pt>
                <c:pt idx="7">
                  <c:v>0</c:v>
                </c:pt>
                <c:pt idx="8">
                  <c:v>0</c:v>
                </c:pt>
                <c:pt idx="9">
                  <c:v>0</c:v>
                </c:pt>
                <c:pt idx="10">
                  <c:v>4.8399999999999997E-3</c:v>
                </c:pt>
                <c:pt idx="11">
                  <c:v>2.1780000000000001E-2</c:v>
                </c:pt>
              </c:numCache>
            </c:numRef>
          </c:val>
        </c:ser>
        <c:ser>
          <c:idx val="12"/>
          <c:order val="12"/>
          <c:tx>
            <c:strRef>
              <c:f>'8.10'!$A$22</c:f>
              <c:strCache>
                <c:ptCount val="1"/>
                <c:pt idx="0">
                  <c:v>Ostatní plyny</c:v>
                </c:pt>
              </c:strCache>
            </c:strRef>
          </c:tx>
          <c:invertIfNegative val="0"/>
          <c:val>
            <c:numRef>
              <c:f>'8.10'!$B$22:$M$22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3"/>
          <c:order val="13"/>
          <c:tx>
            <c:strRef>
              <c:f>'8.10'!$A$23</c:f>
              <c:strCache>
                <c:ptCount val="1"/>
                <c:pt idx="0">
                  <c:v>Ostatní</c:v>
                </c:pt>
              </c:strCache>
            </c:strRef>
          </c:tx>
          <c:invertIfNegative val="0"/>
          <c:val>
            <c:numRef>
              <c:f>'8.10'!$B$23:$M$23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'8.10'!$A$24</c:f>
              <c:strCache>
                <c:ptCount val="1"/>
                <c:pt idx="0">
                  <c:v>Topné oleje</c:v>
                </c:pt>
              </c:strCache>
            </c:strRef>
          </c:tx>
          <c:invertIfNegative val="0"/>
          <c:val>
            <c:numRef>
              <c:f>'8.10'!$B$24:$M$24</c:f>
              <c:numCache>
                <c:formatCode>#,##0.0</c:formatCode>
                <c:ptCount val="12"/>
                <c:pt idx="0">
                  <c:v>0.12311</c:v>
                </c:pt>
                <c:pt idx="1">
                  <c:v>0.11275</c:v>
                </c:pt>
                <c:pt idx="2">
                  <c:v>3.6260000000000001E-2</c:v>
                </c:pt>
                <c:pt idx="3">
                  <c:v>3.9939999999999996E-2</c:v>
                </c:pt>
                <c:pt idx="4">
                  <c:v>3.2579999999999998E-2</c:v>
                </c:pt>
                <c:pt idx="5">
                  <c:v>3.2829999999999998E-2</c:v>
                </c:pt>
                <c:pt idx="6">
                  <c:v>1.5990000000000001E-2</c:v>
                </c:pt>
                <c:pt idx="7">
                  <c:v>3.1379999999999998E-2</c:v>
                </c:pt>
                <c:pt idx="8">
                  <c:v>2.3350000000000003E-2</c:v>
                </c:pt>
                <c:pt idx="9">
                  <c:v>2.3907000000000001E-2</c:v>
                </c:pt>
                <c:pt idx="10">
                  <c:v>0.103299</c:v>
                </c:pt>
                <c:pt idx="11">
                  <c:v>0.10846500000000001</c:v>
                </c:pt>
              </c:numCache>
            </c:numRef>
          </c:val>
        </c:ser>
        <c:ser>
          <c:idx val="15"/>
          <c:order val="15"/>
          <c:tx>
            <c:strRef>
              <c:f>'8.10'!$A$25</c:f>
              <c:strCache>
                <c:ptCount val="1"/>
                <c:pt idx="0">
                  <c:v>Zemní plyn</c:v>
                </c:pt>
              </c:strCache>
            </c:strRef>
          </c:tx>
          <c:spPr>
            <a:solidFill>
              <a:srgbClr val="EBE600"/>
            </a:solidFill>
          </c:spPr>
          <c:invertIfNegative val="0"/>
          <c:val>
            <c:numRef>
              <c:f>'8.10'!$B$25:$M$25</c:f>
              <c:numCache>
                <c:formatCode>#,##0.0</c:formatCode>
                <c:ptCount val="12"/>
                <c:pt idx="0">
                  <c:v>75.18885303618282</c:v>
                </c:pt>
                <c:pt idx="1">
                  <c:v>79.531543197925004</c:v>
                </c:pt>
                <c:pt idx="2">
                  <c:v>67.009371727680005</c:v>
                </c:pt>
                <c:pt idx="3">
                  <c:v>29.660627999999999</c:v>
                </c:pt>
                <c:pt idx="4">
                  <c:v>17.780638999999997</c:v>
                </c:pt>
                <c:pt idx="5">
                  <c:v>15.401569</c:v>
                </c:pt>
                <c:pt idx="6">
                  <c:v>13.358224339263801</c:v>
                </c:pt>
                <c:pt idx="7">
                  <c:v>12.059027330610402</c:v>
                </c:pt>
                <c:pt idx="8">
                  <c:v>17.868485023527601</c:v>
                </c:pt>
                <c:pt idx="9">
                  <c:v>38.986239999999995</c:v>
                </c:pt>
                <c:pt idx="10">
                  <c:v>54.861897000000006</c:v>
                </c:pt>
                <c:pt idx="11">
                  <c:v>75.830250000000007</c:v>
                </c:pt>
              </c:numCache>
            </c:numRef>
          </c:val>
        </c:ser>
        <c:dLbls>
          <c:showLegendKey val="0"/>
          <c:showVal val="0"/>
          <c:showCatName val="0"/>
          <c:showSerName val="0"/>
          <c:showPercent val="0"/>
          <c:showBubbleSize val="0"/>
        </c:dLbls>
        <c:gapWidth val="150"/>
        <c:overlap val="100"/>
        <c:axId val="104449920"/>
        <c:axId val="104451456"/>
      </c:barChart>
      <c:catAx>
        <c:axId val="104449920"/>
        <c:scaling>
          <c:orientation val="minMax"/>
        </c:scaling>
        <c:delete val="0"/>
        <c:axPos val="b"/>
        <c:numFmt formatCode="General" sourceLinked="1"/>
        <c:majorTickMark val="none"/>
        <c:minorTickMark val="none"/>
        <c:tickLblPos val="nextTo"/>
        <c:txPr>
          <a:bodyPr/>
          <a:lstStyle/>
          <a:p>
            <a:pPr>
              <a:defRPr sz="900"/>
            </a:pPr>
            <a:endParaRPr lang="cs-CZ"/>
          </a:p>
        </c:txPr>
        <c:crossAx val="104451456"/>
        <c:crosses val="autoZero"/>
        <c:auto val="1"/>
        <c:lblAlgn val="ctr"/>
        <c:lblOffset val="100"/>
        <c:noMultiLvlLbl val="0"/>
      </c:catAx>
      <c:valAx>
        <c:axId val="10445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044499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'8.10'!$U$10:$U$25</c:f>
              <c:numCache>
                <c:formatCode>0.0%</c:formatCode>
                <c:ptCount val="16"/>
              </c:numCache>
            </c:numRef>
          </c:cat>
          <c:val>
            <c:numRef>
              <c:f>'8.10'!$P$10:$P$25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layout/>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#,##0.0</c:formatCode>
                <c:ptCount val="12"/>
                <c:pt idx="0">
                  <c:v>629.84120600000017</c:v>
                </c:pt>
                <c:pt idx="1">
                  <c:v>740.08262300000001</c:v>
                </c:pt>
                <c:pt idx="2">
                  <c:v>695.21458600000005</c:v>
                </c:pt>
                <c:pt idx="3">
                  <c:v>286.366624</c:v>
                </c:pt>
                <c:pt idx="4">
                  <c:v>172.66638</c:v>
                </c:pt>
                <c:pt idx="5">
                  <c:v>156.42316399999999</c:v>
                </c:pt>
                <c:pt idx="6">
                  <c:v>215.22305399999999</c:v>
                </c:pt>
                <c:pt idx="7">
                  <c:v>138.32984699999994</c:v>
                </c:pt>
                <c:pt idx="8">
                  <c:v>146.94681899999998</c:v>
                </c:pt>
                <c:pt idx="9">
                  <c:v>327.46365200000002</c:v>
                </c:pt>
                <c:pt idx="10">
                  <c:v>466.63864300000006</c:v>
                </c:pt>
                <c:pt idx="11">
                  <c:v>563.75887499999999</c:v>
                </c:pt>
              </c:numCache>
            </c:numRef>
          </c:val>
        </c:ser>
        <c:ser>
          <c:idx val="1"/>
          <c:order val="1"/>
          <c:tx>
            <c:strRef>
              <c:f>'5.2'!$A$8</c:f>
              <c:strCache>
                <c:ptCount val="1"/>
                <c:pt idx="0">
                  <c:v>Jihočeský kraj</c:v>
                </c:pt>
              </c:strCache>
            </c:strRef>
          </c:tx>
          <c:invertIfNegative val="0"/>
          <c:val>
            <c:numRef>
              <c:f>'5.2'!$B$8:$M$8</c:f>
              <c:numCache>
                <c:formatCode>#,##0.0</c:formatCode>
                <c:ptCount val="12"/>
                <c:pt idx="0">
                  <c:v>699.13488599999982</c:v>
                </c:pt>
                <c:pt idx="1">
                  <c:v>744.87762799999996</c:v>
                </c:pt>
                <c:pt idx="2">
                  <c:v>712.08616599999959</c:v>
                </c:pt>
                <c:pt idx="3">
                  <c:v>321.43095899999997</c:v>
                </c:pt>
                <c:pt idx="4">
                  <c:v>212.95647399999996</c:v>
                </c:pt>
                <c:pt idx="5">
                  <c:v>173.55089600000002</c:v>
                </c:pt>
                <c:pt idx="6">
                  <c:v>168.963413</c:v>
                </c:pt>
                <c:pt idx="7">
                  <c:v>160.67829</c:v>
                </c:pt>
                <c:pt idx="8">
                  <c:v>210.87489699999995</c:v>
                </c:pt>
                <c:pt idx="9">
                  <c:v>396.32047699999998</c:v>
                </c:pt>
                <c:pt idx="10">
                  <c:v>569.49876199999994</c:v>
                </c:pt>
                <c:pt idx="11">
                  <c:v>694.452494</c:v>
                </c:pt>
              </c:numCache>
            </c:numRef>
          </c:val>
        </c:ser>
        <c:ser>
          <c:idx val="2"/>
          <c:order val="2"/>
          <c:tx>
            <c:strRef>
              <c:f>'5.2'!$A$9</c:f>
              <c:strCache>
                <c:ptCount val="1"/>
                <c:pt idx="0">
                  <c:v>Jihomoravský kraj</c:v>
                </c:pt>
              </c:strCache>
            </c:strRef>
          </c:tx>
          <c:invertIfNegative val="0"/>
          <c:val>
            <c:numRef>
              <c:f>'5.2'!$B$9:$M$9</c:f>
              <c:numCache>
                <c:formatCode>#,##0.0</c:formatCode>
                <c:ptCount val="12"/>
                <c:pt idx="0">
                  <c:v>814.76592786101969</c:v>
                </c:pt>
                <c:pt idx="1">
                  <c:v>855.35594944992431</c:v>
                </c:pt>
                <c:pt idx="2">
                  <c:v>783.20517349274132</c:v>
                </c:pt>
                <c:pt idx="3">
                  <c:v>277.89846800000009</c:v>
                </c:pt>
                <c:pt idx="4">
                  <c:v>211.93432199999995</c:v>
                </c:pt>
                <c:pt idx="5">
                  <c:v>188.22738600000002</c:v>
                </c:pt>
                <c:pt idx="6">
                  <c:v>182.35498646657118</c:v>
                </c:pt>
                <c:pt idx="7">
                  <c:v>172.36887317211881</c:v>
                </c:pt>
                <c:pt idx="8">
                  <c:v>230.64822499430923</c:v>
                </c:pt>
                <c:pt idx="9">
                  <c:v>369.81583400000005</c:v>
                </c:pt>
                <c:pt idx="10">
                  <c:v>603.61783200000002</c:v>
                </c:pt>
                <c:pt idx="11">
                  <c:v>832.75576900000021</c:v>
                </c:pt>
              </c:numCache>
            </c:numRef>
          </c:val>
        </c:ser>
        <c:ser>
          <c:idx val="3"/>
          <c:order val="3"/>
          <c:tx>
            <c:strRef>
              <c:f>'5.2'!$A$10</c:f>
              <c:strCache>
                <c:ptCount val="1"/>
                <c:pt idx="0">
                  <c:v>Karlovarský kraj</c:v>
                </c:pt>
              </c:strCache>
            </c:strRef>
          </c:tx>
          <c:invertIfNegative val="0"/>
          <c:val>
            <c:numRef>
              <c:f>'5.2'!$B$10:$M$10</c:f>
              <c:numCache>
                <c:formatCode>#,##0.0</c:formatCode>
                <c:ptCount val="12"/>
                <c:pt idx="0">
                  <c:v>586.11348900000007</c:v>
                </c:pt>
                <c:pt idx="1">
                  <c:v>588.30282099999999</c:v>
                </c:pt>
                <c:pt idx="2">
                  <c:v>556.67725700000005</c:v>
                </c:pt>
                <c:pt idx="3">
                  <c:v>254.75070699999995</c:v>
                </c:pt>
                <c:pt idx="4">
                  <c:v>183.467221</c:v>
                </c:pt>
                <c:pt idx="5">
                  <c:v>110.75421899999998</c:v>
                </c:pt>
                <c:pt idx="6">
                  <c:v>114.62573099999997</c:v>
                </c:pt>
                <c:pt idx="7">
                  <c:v>108.39837599999998</c:v>
                </c:pt>
                <c:pt idx="8">
                  <c:v>147.15765600000003</c:v>
                </c:pt>
                <c:pt idx="9">
                  <c:v>296.15709399999997</c:v>
                </c:pt>
                <c:pt idx="10">
                  <c:v>411.27678800000007</c:v>
                </c:pt>
                <c:pt idx="11">
                  <c:v>502.18985499999997</c:v>
                </c:pt>
              </c:numCache>
            </c:numRef>
          </c:val>
        </c:ser>
        <c:ser>
          <c:idx val="4"/>
          <c:order val="4"/>
          <c:tx>
            <c:strRef>
              <c:f>'5.2'!$A$11</c:f>
              <c:strCache>
                <c:ptCount val="1"/>
                <c:pt idx="0">
                  <c:v>Kraj Vysočina</c:v>
                </c:pt>
              </c:strCache>
            </c:strRef>
          </c:tx>
          <c:invertIfNegative val="0"/>
          <c:val>
            <c:numRef>
              <c:f>'5.2'!$B$11:$M$11</c:f>
              <c:numCache>
                <c:formatCode>#,##0.0</c:formatCode>
                <c:ptCount val="12"/>
                <c:pt idx="0">
                  <c:v>225.77693900000006</c:v>
                </c:pt>
                <c:pt idx="1">
                  <c:v>229.64147499999996</c:v>
                </c:pt>
                <c:pt idx="2">
                  <c:v>219.45345400000008</c:v>
                </c:pt>
                <c:pt idx="3">
                  <c:v>86.951261000000002</c:v>
                </c:pt>
                <c:pt idx="4">
                  <c:v>46.994384999999994</c:v>
                </c:pt>
                <c:pt idx="5">
                  <c:v>39.891421999999999</c:v>
                </c:pt>
                <c:pt idx="6">
                  <c:v>36.639320000000005</c:v>
                </c:pt>
                <c:pt idx="7">
                  <c:v>33.056497</c:v>
                </c:pt>
                <c:pt idx="8">
                  <c:v>46.468740000000011</c:v>
                </c:pt>
                <c:pt idx="9">
                  <c:v>109.83331900000002</c:v>
                </c:pt>
                <c:pt idx="10">
                  <c:v>169.6276684</c:v>
                </c:pt>
                <c:pt idx="11">
                  <c:v>217.83150000000001</c:v>
                </c:pt>
              </c:numCache>
            </c:numRef>
          </c:val>
        </c:ser>
        <c:ser>
          <c:idx val="5"/>
          <c:order val="5"/>
          <c:tx>
            <c:strRef>
              <c:f>'5.2'!$A$12</c:f>
              <c:strCache>
                <c:ptCount val="1"/>
                <c:pt idx="0">
                  <c:v>Královéhradecký kraj</c:v>
                </c:pt>
              </c:strCache>
            </c:strRef>
          </c:tx>
          <c:invertIfNegative val="0"/>
          <c:val>
            <c:numRef>
              <c:f>'5.2'!$B$12:$M$12</c:f>
              <c:numCache>
                <c:formatCode>#,##0.0</c:formatCode>
                <c:ptCount val="12"/>
                <c:pt idx="0">
                  <c:v>411.31028548837719</c:v>
                </c:pt>
                <c:pt idx="1">
                  <c:v>414.63251965204614</c:v>
                </c:pt>
                <c:pt idx="2">
                  <c:v>418.46942018646882</c:v>
                </c:pt>
                <c:pt idx="3">
                  <c:v>194.49120500000001</c:v>
                </c:pt>
                <c:pt idx="4">
                  <c:v>136.24000799999999</c:v>
                </c:pt>
                <c:pt idx="5">
                  <c:v>119.10570700000002</c:v>
                </c:pt>
                <c:pt idx="6">
                  <c:v>109.14805099999998</c:v>
                </c:pt>
                <c:pt idx="7">
                  <c:v>106.25567399999998</c:v>
                </c:pt>
                <c:pt idx="8">
                  <c:v>134.43010199999998</c:v>
                </c:pt>
                <c:pt idx="9">
                  <c:v>239.29895900000002</c:v>
                </c:pt>
                <c:pt idx="10">
                  <c:v>319.95841699999988</c:v>
                </c:pt>
                <c:pt idx="11">
                  <c:v>401.15428299999991</c:v>
                </c:pt>
              </c:numCache>
            </c:numRef>
          </c:val>
        </c:ser>
        <c:ser>
          <c:idx val="6"/>
          <c:order val="6"/>
          <c:tx>
            <c:strRef>
              <c:f>'5.2'!$A$13</c:f>
              <c:strCache>
                <c:ptCount val="1"/>
                <c:pt idx="0">
                  <c:v>Liberecký kraj</c:v>
                </c:pt>
              </c:strCache>
            </c:strRef>
          </c:tx>
          <c:invertIfNegative val="0"/>
          <c:val>
            <c:numRef>
              <c:f>'5.2'!$B$13:$M$13</c:f>
              <c:numCache>
                <c:formatCode>#,##0.0</c:formatCode>
                <c:ptCount val="12"/>
                <c:pt idx="0">
                  <c:v>310.18591599999996</c:v>
                </c:pt>
                <c:pt idx="1">
                  <c:v>326.46190599999994</c:v>
                </c:pt>
                <c:pt idx="2">
                  <c:v>311.40625499999993</c:v>
                </c:pt>
                <c:pt idx="3">
                  <c:v>133.325467</c:v>
                </c:pt>
                <c:pt idx="4">
                  <c:v>84.278451000000004</c:v>
                </c:pt>
                <c:pt idx="5">
                  <c:v>69.518631999999997</c:v>
                </c:pt>
                <c:pt idx="6">
                  <c:v>64.506763397267264</c:v>
                </c:pt>
                <c:pt idx="7">
                  <c:v>62.882368378963825</c:v>
                </c:pt>
                <c:pt idx="8">
                  <c:v>73.157833816992166</c:v>
                </c:pt>
                <c:pt idx="9">
                  <c:v>162.81611041538204</c:v>
                </c:pt>
                <c:pt idx="10">
                  <c:v>238.88487641777408</c:v>
                </c:pt>
                <c:pt idx="11">
                  <c:v>313.18305542046994</c:v>
                </c:pt>
              </c:numCache>
            </c:numRef>
          </c:val>
        </c:ser>
        <c:ser>
          <c:idx val="7"/>
          <c:order val="7"/>
          <c:tx>
            <c:strRef>
              <c:f>'5.2'!$A$14</c:f>
              <c:strCache>
                <c:ptCount val="1"/>
                <c:pt idx="0">
                  <c:v>Moravskoslezský kraj</c:v>
                </c:pt>
              </c:strCache>
            </c:strRef>
          </c:tx>
          <c:invertIfNegative val="0"/>
          <c:val>
            <c:numRef>
              <c:f>'5.2'!$B$14:$M$14</c:f>
              <c:numCache>
                <c:formatCode>#,##0.0</c:formatCode>
                <c:ptCount val="12"/>
                <c:pt idx="0">
                  <c:v>2184.9496670000003</c:v>
                </c:pt>
                <c:pt idx="1">
                  <c:v>2327.9082489999992</c:v>
                </c:pt>
                <c:pt idx="2">
                  <c:v>2198.8176359999998</c:v>
                </c:pt>
                <c:pt idx="3">
                  <c:v>820.84921400000007</c:v>
                </c:pt>
                <c:pt idx="4">
                  <c:v>542.06745000000024</c:v>
                </c:pt>
                <c:pt idx="5">
                  <c:v>477.74701499999981</c:v>
                </c:pt>
                <c:pt idx="6">
                  <c:v>443.58334000000002</c:v>
                </c:pt>
                <c:pt idx="7">
                  <c:v>445.06858199999994</c:v>
                </c:pt>
                <c:pt idx="8">
                  <c:v>567.79846200000009</c:v>
                </c:pt>
                <c:pt idx="9">
                  <c:v>1179.2615629999996</c:v>
                </c:pt>
                <c:pt idx="10">
                  <c:v>1649.5641290000008</c:v>
                </c:pt>
                <c:pt idx="11">
                  <c:v>2181.3196859999994</c:v>
                </c:pt>
              </c:numCache>
            </c:numRef>
          </c:val>
        </c:ser>
        <c:ser>
          <c:idx val="8"/>
          <c:order val="8"/>
          <c:tx>
            <c:strRef>
              <c:f>'5.2'!$A$15</c:f>
              <c:strCache>
                <c:ptCount val="1"/>
                <c:pt idx="0">
                  <c:v>Olomoucký kraj</c:v>
                </c:pt>
              </c:strCache>
            </c:strRef>
          </c:tx>
          <c:invertIfNegative val="0"/>
          <c:val>
            <c:numRef>
              <c:f>'5.2'!$B$15:$M$15</c:f>
              <c:numCache>
                <c:formatCode>#,##0.0</c:formatCode>
                <c:ptCount val="12"/>
                <c:pt idx="0">
                  <c:v>485.48293799999999</c:v>
                </c:pt>
                <c:pt idx="1">
                  <c:v>515.57222900000011</c:v>
                </c:pt>
                <c:pt idx="2">
                  <c:v>490.09425599999992</c:v>
                </c:pt>
                <c:pt idx="3">
                  <c:v>182.09281999999999</c:v>
                </c:pt>
                <c:pt idx="4">
                  <c:v>116.123971</c:v>
                </c:pt>
                <c:pt idx="5">
                  <c:v>102.13315599999997</c:v>
                </c:pt>
                <c:pt idx="6">
                  <c:v>102.09574799999994</c:v>
                </c:pt>
                <c:pt idx="7">
                  <c:v>97.880160999999987</c:v>
                </c:pt>
                <c:pt idx="8">
                  <c:v>127.77575400000001</c:v>
                </c:pt>
                <c:pt idx="9">
                  <c:v>250.71543299999996</c:v>
                </c:pt>
                <c:pt idx="10">
                  <c:v>363.23478599999999</c:v>
                </c:pt>
                <c:pt idx="11">
                  <c:v>482.63838500000008</c:v>
                </c:pt>
              </c:numCache>
            </c:numRef>
          </c:val>
        </c:ser>
        <c:ser>
          <c:idx val="9"/>
          <c:order val="9"/>
          <c:tx>
            <c:strRef>
              <c:f>'5.2'!$A$16</c:f>
              <c:strCache>
                <c:ptCount val="1"/>
                <c:pt idx="0">
                  <c:v>Pardubický kraj</c:v>
                </c:pt>
              </c:strCache>
            </c:strRef>
          </c:tx>
          <c:invertIfNegative val="0"/>
          <c:val>
            <c:numRef>
              <c:f>'5.2'!$B$16:$M$16</c:f>
              <c:numCache>
                <c:formatCode>#,##0.0</c:formatCode>
                <c:ptCount val="12"/>
                <c:pt idx="0">
                  <c:v>654.98072803618288</c:v>
                </c:pt>
                <c:pt idx="1">
                  <c:v>681.57118419792505</c:v>
                </c:pt>
                <c:pt idx="2">
                  <c:v>647.24582372767998</c:v>
                </c:pt>
                <c:pt idx="3">
                  <c:v>209.62982600000001</c:v>
                </c:pt>
                <c:pt idx="4">
                  <c:v>105.00370399999998</c:v>
                </c:pt>
                <c:pt idx="5">
                  <c:v>83.472281999999993</c:v>
                </c:pt>
                <c:pt idx="6">
                  <c:v>76.271967339263796</c:v>
                </c:pt>
                <c:pt idx="7">
                  <c:v>72.449929330610388</c:v>
                </c:pt>
                <c:pt idx="8">
                  <c:v>118.67481802352765</c:v>
                </c:pt>
                <c:pt idx="9">
                  <c:v>303.77552800000007</c:v>
                </c:pt>
                <c:pt idx="10">
                  <c:v>485.06173600000005</c:v>
                </c:pt>
                <c:pt idx="11">
                  <c:v>652.71139199999993</c:v>
                </c:pt>
              </c:numCache>
            </c:numRef>
          </c:val>
        </c:ser>
        <c:ser>
          <c:idx val="10"/>
          <c:order val="10"/>
          <c:tx>
            <c:strRef>
              <c:f>'5.2'!$A$17</c:f>
              <c:strCache>
                <c:ptCount val="1"/>
                <c:pt idx="0">
                  <c:v>Plzeňský kraj</c:v>
                </c:pt>
              </c:strCache>
            </c:strRef>
          </c:tx>
          <c:invertIfNegative val="0"/>
          <c:val>
            <c:numRef>
              <c:f>'5.2'!$B$17:$M$17</c:f>
              <c:numCache>
                <c:formatCode>#,##0.0</c:formatCode>
                <c:ptCount val="12"/>
                <c:pt idx="0">
                  <c:v>578.99939371396772</c:v>
                </c:pt>
                <c:pt idx="1">
                  <c:v>658.94144400000005</c:v>
                </c:pt>
                <c:pt idx="2">
                  <c:v>636.24732499999993</c:v>
                </c:pt>
                <c:pt idx="3">
                  <c:v>238.48634200000004</c:v>
                </c:pt>
                <c:pt idx="4">
                  <c:v>133.74318</c:v>
                </c:pt>
                <c:pt idx="5">
                  <c:v>115.44620300000001</c:v>
                </c:pt>
                <c:pt idx="6">
                  <c:v>113.07969600000001</c:v>
                </c:pt>
                <c:pt idx="7">
                  <c:v>95.281211000000042</c:v>
                </c:pt>
                <c:pt idx="8">
                  <c:v>145.76598000000001</c:v>
                </c:pt>
                <c:pt idx="9">
                  <c:v>305.14958499999989</c:v>
                </c:pt>
                <c:pt idx="10">
                  <c:v>483.81946300000004</c:v>
                </c:pt>
                <c:pt idx="11">
                  <c:v>572.21562099999994</c:v>
                </c:pt>
              </c:numCache>
            </c:numRef>
          </c:val>
        </c:ser>
        <c:ser>
          <c:idx val="11"/>
          <c:order val="11"/>
          <c:tx>
            <c:strRef>
              <c:f>'5.2'!$A$18</c:f>
              <c:strCache>
                <c:ptCount val="1"/>
                <c:pt idx="0">
                  <c:v>Středočeský kraj</c:v>
                </c:pt>
              </c:strCache>
            </c:strRef>
          </c:tx>
          <c:invertIfNegative val="0"/>
          <c:val>
            <c:numRef>
              <c:f>'5.2'!$B$18:$M$18</c:f>
              <c:numCache>
                <c:formatCode>#,##0.0</c:formatCode>
                <c:ptCount val="12"/>
                <c:pt idx="0">
                  <c:v>2684.7870010000006</c:v>
                </c:pt>
                <c:pt idx="1">
                  <c:v>2763.1515700000009</c:v>
                </c:pt>
                <c:pt idx="2">
                  <c:v>2711.307969</c:v>
                </c:pt>
                <c:pt idx="3">
                  <c:v>1308.1526279999998</c:v>
                </c:pt>
                <c:pt idx="4">
                  <c:v>957.36404000000005</c:v>
                </c:pt>
                <c:pt idx="5">
                  <c:v>809.42325200000016</c:v>
                </c:pt>
                <c:pt idx="6">
                  <c:v>716.19123900000011</c:v>
                </c:pt>
                <c:pt idx="7">
                  <c:v>797.08666500000015</c:v>
                </c:pt>
                <c:pt idx="8">
                  <c:v>884.43937699999992</c:v>
                </c:pt>
                <c:pt idx="9">
                  <c:v>1585.799947</c:v>
                </c:pt>
                <c:pt idx="10">
                  <c:v>2295.9286430000002</c:v>
                </c:pt>
                <c:pt idx="11">
                  <c:v>2705.8193950000004</c:v>
                </c:pt>
              </c:numCache>
            </c:numRef>
          </c:val>
        </c:ser>
        <c:ser>
          <c:idx val="12"/>
          <c:order val="12"/>
          <c:tx>
            <c:strRef>
              <c:f>'5.2'!$A$19</c:f>
              <c:strCache>
                <c:ptCount val="1"/>
                <c:pt idx="0">
                  <c:v>Ústecký kraj</c:v>
                </c:pt>
              </c:strCache>
            </c:strRef>
          </c:tx>
          <c:invertIfNegative val="0"/>
          <c:val>
            <c:numRef>
              <c:f>'5.2'!$B$19:$M$19</c:f>
              <c:numCache>
                <c:formatCode>#,##0.0</c:formatCode>
                <c:ptCount val="12"/>
                <c:pt idx="0">
                  <c:v>1560.0265249999998</c:v>
                </c:pt>
                <c:pt idx="1">
                  <c:v>1609.1806519999993</c:v>
                </c:pt>
                <c:pt idx="2">
                  <c:v>1603.1433860000006</c:v>
                </c:pt>
                <c:pt idx="3">
                  <c:v>855.13287100000025</c:v>
                </c:pt>
                <c:pt idx="4">
                  <c:v>627.48049099999992</c:v>
                </c:pt>
                <c:pt idx="5">
                  <c:v>511.35985299999999</c:v>
                </c:pt>
                <c:pt idx="6">
                  <c:v>511.91811000000007</c:v>
                </c:pt>
                <c:pt idx="7">
                  <c:v>527.60007100000007</c:v>
                </c:pt>
                <c:pt idx="8">
                  <c:v>617.81481900000017</c:v>
                </c:pt>
                <c:pt idx="9">
                  <c:v>929.63887900000009</c:v>
                </c:pt>
                <c:pt idx="10">
                  <c:v>1315.7945589999999</c:v>
                </c:pt>
                <c:pt idx="11">
                  <c:v>1567.7595130000002</c:v>
                </c:pt>
              </c:numCache>
            </c:numRef>
          </c:val>
        </c:ser>
        <c:ser>
          <c:idx val="13"/>
          <c:order val="13"/>
          <c:tx>
            <c:strRef>
              <c:f>'5.2'!$A$20</c:f>
              <c:strCache>
                <c:ptCount val="1"/>
                <c:pt idx="0">
                  <c:v>Zlínský kraj</c:v>
                </c:pt>
              </c:strCache>
            </c:strRef>
          </c:tx>
          <c:invertIfNegative val="0"/>
          <c:val>
            <c:numRef>
              <c:f>'5.2'!$B$20:$M$20</c:f>
              <c:numCache>
                <c:formatCode>#,##0.0</c:formatCode>
                <c:ptCount val="12"/>
                <c:pt idx="0">
                  <c:v>541.24886700000002</c:v>
                </c:pt>
                <c:pt idx="1">
                  <c:v>589.8047499999999</c:v>
                </c:pt>
                <c:pt idx="2">
                  <c:v>544.28511300000014</c:v>
                </c:pt>
                <c:pt idx="3">
                  <c:v>260.78234100000003</c:v>
                </c:pt>
                <c:pt idx="4">
                  <c:v>178.39969300000001</c:v>
                </c:pt>
                <c:pt idx="5">
                  <c:v>164.31554699999998</c:v>
                </c:pt>
                <c:pt idx="6">
                  <c:v>142.866928</c:v>
                </c:pt>
                <c:pt idx="7">
                  <c:v>135.52774199999999</c:v>
                </c:pt>
                <c:pt idx="8">
                  <c:v>178.13639300000003</c:v>
                </c:pt>
                <c:pt idx="9">
                  <c:v>306.24059916499692</c:v>
                </c:pt>
                <c:pt idx="10">
                  <c:v>417.81340125205185</c:v>
                </c:pt>
                <c:pt idx="11">
                  <c:v>528.17546765046336</c:v>
                </c:pt>
              </c:numCache>
            </c:numRef>
          </c:val>
        </c:ser>
        <c:dLbls>
          <c:showLegendKey val="0"/>
          <c:showVal val="0"/>
          <c:showCatName val="0"/>
          <c:showSerName val="0"/>
          <c:showPercent val="0"/>
          <c:showBubbleSize val="0"/>
        </c:dLbls>
        <c:gapWidth val="101"/>
        <c:overlap val="100"/>
        <c:axId val="48886912"/>
        <c:axId val="48888448"/>
      </c:barChart>
      <c:catAx>
        <c:axId val="48886912"/>
        <c:scaling>
          <c:orientation val="minMax"/>
        </c:scaling>
        <c:delete val="0"/>
        <c:axPos val="b"/>
        <c:majorTickMark val="none"/>
        <c:minorTickMark val="none"/>
        <c:tickLblPos val="nextTo"/>
        <c:txPr>
          <a:bodyPr/>
          <a:lstStyle/>
          <a:p>
            <a:pPr>
              <a:defRPr sz="900"/>
            </a:pPr>
            <a:endParaRPr lang="cs-CZ"/>
          </a:p>
        </c:txPr>
        <c:crossAx val="48888448"/>
        <c:crosses val="autoZero"/>
        <c:auto val="1"/>
        <c:lblAlgn val="ctr"/>
        <c:lblOffset val="100"/>
        <c:noMultiLvlLbl val="0"/>
      </c:catAx>
      <c:valAx>
        <c:axId val="488884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88869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'8.10'!$U$27:$U$34</c:f>
              <c:numCache>
                <c:formatCode>#,##0.0</c:formatCode>
                <c:ptCount val="8"/>
              </c:numCache>
            </c:numRef>
          </c:cat>
          <c:val>
            <c:numRef>
              <c:f>'8.10'!$P$27:$P$34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'8.11'!$A$27</c:f>
              <c:strCache>
                <c:ptCount val="1"/>
                <c:pt idx="0">
                  <c:v>Průmysl</c:v>
                </c:pt>
              </c:strCache>
            </c:strRef>
          </c:tx>
          <c:invertIfNegative val="0"/>
          <c:val>
            <c:numRef>
              <c:f>'8.11'!$B$27:$M$27</c:f>
              <c:numCache>
                <c:formatCode>#,##0.0</c:formatCode>
                <c:ptCount val="12"/>
                <c:pt idx="0">
                  <c:v>77.431110000000004</c:v>
                </c:pt>
                <c:pt idx="1">
                  <c:v>91.276969999999992</c:v>
                </c:pt>
                <c:pt idx="2">
                  <c:v>83.366930000000011</c:v>
                </c:pt>
                <c:pt idx="3">
                  <c:v>26.785209999999999</c:v>
                </c:pt>
                <c:pt idx="4">
                  <c:v>14.332100000000001</c:v>
                </c:pt>
                <c:pt idx="5">
                  <c:v>11.428930000000001</c:v>
                </c:pt>
                <c:pt idx="6">
                  <c:v>8.7779900000000008</c:v>
                </c:pt>
                <c:pt idx="7">
                  <c:v>5.7983300000000009</c:v>
                </c:pt>
                <c:pt idx="8">
                  <c:v>7.1663600000000001</c:v>
                </c:pt>
                <c:pt idx="9">
                  <c:v>17.494516999999998</c:v>
                </c:pt>
                <c:pt idx="10">
                  <c:v>62.391648610471307</c:v>
                </c:pt>
                <c:pt idx="11">
                  <c:v>61.289337999999994</c:v>
                </c:pt>
              </c:numCache>
            </c:numRef>
          </c:val>
        </c:ser>
        <c:ser>
          <c:idx val="1"/>
          <c:order val="1"/>
          <c:tx>
            <c:strRef>
              <c:f>'8.11'!$A$28</c:f>
              <c:strCache>
                <c:ptCount val="1"/>
                <c:pt idx="0">
                  <c:v>Energetika</c:v>
                </c:pt>
              </c:strCache>
            </c:strRef>
          </c:tx>
          <c:invertIfNegative val="0"/>
          <c:val>
            <c:numRef>
              <c:f>'8.11'!$B$28:$M$28</c:f>
              <c:numCache>
                <c:formatCode>#,##0.0</c:formatCode>
                <c:ptCount val="12"/>
                <c:pt idx="0">
                  <c:v>1.466</c:v>
                </c:pt>
                <c:pt idx="1">
                  <c:v>1.18</c:v>
                </c:pt>
                <c:pt idx="2">
                  <c:v>0.96099999999999997</c:v>
                </c:pt>
                <c:pt idx="3">
                  <c:v>1.347</c:v>
                </c:pt>
                <c:pt idx="4">
                  <c:v>1.2050000000000001</c:v>
                </c:pt>
                <c:pt idx="5">
                  <c:v>1.657</c:v>
                </c:pt>
                <c:pt idx="6">
                  <c:v>1.679</c:v>
                </c:pt>
                <c:pt idx="7">
                  <c:v>1.7509999999999999</c:v>
                </c:pt>
                <c:pt idx="8">
                  <c:v>1.6459999999999999</c:v>
                </c:pt>
                <c:pt idx="9">
                  <c:v>1.42</c:v>
                </c:pt>
                <c:pt idx="10">
                  <c:v>1.4530000000000001</c:v>
                </c:pt>
                <c:pt idx="11">
                  <c:v>1.399</c:v>
                </c:pt>
              </c:numCache>
            </c:numRef>
          </c:val>
        </c:ser>
        <c:ser>
          <c:idx val="2"/>
          <c:order val="2"/>
          <c:tx>
            <c:strRef>
              <c:f>'8.11'!$A$29</c:f>
              <c:strCache>
                <c:ptCount val="1"/>
                <c:pt idx="0">
                  <c:v>Doprava</c:v>
                </c:pt>
              </c:strCache>
            </c:strRef>
          </c:tx>
          <c:invertIfNegative val="0"/>
          <c:val>
            <c:numRef>
              <c:f>'8.11'!$B$29:$M$29</c:f>
              <c:numCache>
                <c:formatCode>#,##0.0</c:formatCode>
                <c:ptCount val="12"/>
                <c:pt idx="0">
                  <c:v>3.1293200000000003</c:v>
                </c:pt>
                <c:pt idx="1">
                  <c:v>3.39263</c:v>
                </c:pt>
                <c:pt idx="2">
                  <c:v>3.2170099999999997</c:v>
                </c:pt>
                <c:pt idx="3">
                  <c:v>0.90986999999999996</c:v>
                </c:pt>
                <c:pt idx="4">
                  <c:v>0.28964999999999996</c:v>
                </c:pt>
                <c:pt idx="5">
                  <c:v>0.13425000000000004</c:v>
                </c:pt>
                <c:pt idx="6">
                  <c:v>0.14537199999999997</c:v>
                </c:pt>
                <c:pt idx="7">
                  <c:v>0.13125799999999999</c:v>
                </c:pt>
                <c:pt idx="8">
                  <c:v>7.4400000000000008E-2</c:v>
                </c:pt>
                <c:pt idx="9">
                  <c:v>0.29899999999999999</c:v>
                </c:pt>
                <c:pt idx="10">
                  <c:v>0.47477999999999998</c:v>
                </c:pt>
                <c:pt idx="11">
                  <c:v>0.56877999999999995</c:v>
                </c:pt>
              </c:numCache>
            </c:numRef>
          </c:val>
        </c:ser>
        <c:ser>
          <c:idx val="3"/>
          <c:order val="3"/>
          <c:tx>
            <c:strRef>
              <c:f>'8.11'!$A$30</c:f>
              <c:strCache>
                <c:ptCount val="1"/>
                <c:pt idx="0">
                  <c:v>Stavebnictví</c:v>
                </c:pt>
              </c:strCache>
            </c:strRef>
          </c:tx>
          <c:invertIfNegative val="0"/>
          <c:val>
            <c:numRef>
              <c:f>'8.11'!$B$30:$M$30</c:f>
              <c:numCache>
                <c:formatCode>#,##0.0</c:formatCode>
                <c:ptCount val="12"/>
                <c:pt idx="0">
                  <c:v>0.50993999999999995</c:v>
                </c:pt>
                <c:pt idx="1">
                  <c:v>0.55300000000000005</c:v>
                </c:pt>
                <c:pt idx="2">
                  <c:v>0.56998000000000004</c:v>
                </c:pt>
                <c:pt idx="3">
                  <c:v>0.15493999999999999</c:v>
                </c:pt>
                <c:pt idx="4">
                  <c:v>6.1530000000000001E-2</c:v>
                </c:pt>
                <c:pt idx="5">
                  <c:v>4.7380000000000005E-2</c:v>
                </c:pt>
                <c:pt idx="6">
                  <c:v>3.7740000000000003E-2</c:v>
                </c:pt>
                <c:pt idx="7">
                  <c:v>7.5700000000000003E-3</c:v>
                </c:pt>
                <c:pt idx="8">
                  <c:v>5.799E-2</c:v>
                </c:pt>
                <c:pt idx="9">
                  <c:v>0.17895</c:v>
                </c:pt>
                <c:pt idx="10">
                  <c:v>0.38288</c:v>
                </c:pt>
                <c:pt idx="11">
                  <c:v>0.47704000000000002</c:v>
                </c:pt>
              </c:numCache>
            </c:numRef>
          </c:val>
        </c:ser>
        <c:ser>
          <c:idx val="4"/>
          <c:order val="4"/>
          <c:tx>
            <c:strRef>
              <c:f>'8.11'!$A$31</c:f>
              <c:strCache>
                <c:ptCount val="1"/>
                <c:pt idx="0">
                  <c:v>Zemědělství a lesnictví</c:v>
                </c:pt>
              </c:strCache>
            </c:strRef>
          </c:tx>
          <c:invertIfNegative val="0"/>
          <c:val>
            <c:numRef>
              <c:f>'8.11'!$B$31:$M$31</c:f>
              <c:numCache>
                <c:formatCode>#,##0.0</c:formatCode>
                <c:ptCount val="12"/>
                <c:pt idx="0">
                  <c:v>4.5745800000000001</c:v>
                </c:pt>
                <c:pt idx="1">
                  <c:v>7.5615500000000004</c:v>
                </c:pt>
                <c:pt idx="2">
                  <c:v>8.1688500000000008</c:v>
                </c:pt>
                <c:pt idx="3">
                  <c:v>2.6173800000000003</c:v>
                </c:pt>
                <c:pt idx="4">
                  <c:v>1.2568500000000002</c:v>
                </c:pt>
                <c:pt idx="5">
                  <c:v>0.96099999999999997</c:v>
                </c:pt>
                <c:pt idx="6">
                  <c:v>1.1352</c:v>
                </c:pt>
                <c:pt idx="7">
                  <c:v>1.0038</c:v>
                </c:pt>
                <c:pt idx="8">
                  <c:v>1.5649000000000002</c:v>
                </c:pt>
                <c:pt idx="9">
                  <c:v>2.5949200000000001</c:v>
                </c:pt>
                <c:pt idx="10">
                  <c:v>3.8533200000000005</c:v>
                </c:pt>
                <c:pt idx="11">
                  <c:v>4.7636400000000005</c:v>
                </c:pt>
              </c:numCache>
            </c:numRef>
          </c:val>
        </c:ser>
        <c:ser>
          <c:idx val="5"/>
          <c:order val="5"/>
          <c:tx>
            <c:strRef>
              <c:f>'8.11'!$A$32</c:f>
              <c:strCache>
                <c:ptCount val="1"/>
                <c:pt idx="0">
                  <c:v>Domácnosti</c:v>
                </c:pt>
              </c:strCache>
            </c:strRef>
          </c:tx>
          <c:invertIfNegative val="0"/>
          <c:val>
            <c:numRef>
              <c:f>'8.11'!$B$32:$M$32</c:f>
              <c:numCache>
                <c:formatCode>#,##0.0</c:formatCode>
                <c:ptCount val="12"/>
                <c:pt idx="0">
                  <c:v>256.00159100000002</c:v>
                </c:pt>
                <c:pt idx="1">
                  <c:v>282.24648300000007</c:v>
                </c:pt>
                <c:pt idx="2">
                  <c:v>278.71032199999996</c:v>
                </c:pt>
                <c:pt idx="3">
                  <c:v>101.36762300000001</c:v>
                </c:pt>
                <c:pt idx="4">
                  <c:v>49.095224999999999</c:v>
                </c:pt>
                <c:pt idx="5">
                  <c:v>40.951449000000004</c:v>
                </c:pt>
                <c:pt idx="6">
                  <c:v>41.550039000000019</c:v>
                </c:pt>
                <c:pt idx="7">
                  <c:v>35.867431000000003</c:v>
                </c:pt>
                <c:pt idx="8">
                  <c:v>62.326209999999989</c:v>
                </c:pt>
                <c:pt idx="9">
                  <c:v>122.45074299999999</c:v>
                </c:pt>
                <c:pt idx="10">
                  <c:v>212.06307352391383</c:v>
                </c:pt>
                <c:pt idx="11">
                  <c:v>269.03771599999999</c:v>
                </c:pt>
              </c:numCache>
            </c:numRef>
          </c:val>
        </c:ser>
        <c:ser>
          <c:idx val="6"/>
          <c:order val="6"/>
          <c:tx>
            <c:strRef>
              <c:f>'8.11'!$A$33</c:f>
              <c:strCache>
                <c:ptCount val="1"/>
                <c:pt idx="0">
                  <c:v>Obchod, služby, školství, zdravotnictví</c:v>
                </c:pt>
              </c:strCache>
            </c:strRef>
          </c:tx>
          <c:invertIfNegative val="0"/>
          <c:val>
            <c:numRef>
              <c:f>'8.11'!$B$33:$M$33</c:f>
              <c:numCache>
                <c:formatCode>#,##0.0</c:formatCode>
                <c:ptCount val="12"/>
                <c:pt idx="0">
                  <c:v>158.578158</c:v>
                </c:pt>
                <c:pt idx="1">
                  <c:v>184.81593100000001</c:v>
                </c:pt>
                <c:pt idx="2">
                  <c:v>175.93133400000002</c:v>
                </c:pt>
                <c:pt idx="3">
                  <c:v>52.588175999999997</c:v>
                </c:pt>
                <c:pt idx="4">
                  <c:v>25.053004999999999</c:v>
                </c:pt>
                <c:pt idx="5">
                  <c:v>21.006455000000003</c:v>
                </c:pt>
                <c:pt idx="6">
                  <c:v>19.276481000000004</c:v>
                </c:pt>
                <c:pt idx="7">
                  <c:v>18.863476000000002</c:v>
                </c:pt>
                <c:pt idx="8">
                  <c:v>34.622337999999999</c:v>
                </c:pt>
                <c:pt idx="9">
                  <c:v>101.15313199999999</c:v>
                </c:pt>
                <c:pt idx="10">
                  <c:v>133.07205979726604</c:v>
                </c:pt>
                <c:pt idx="11">
                  <c:v>161.37298799999999</c:v>
                </c:pt>
              </c:numCache>
            </c:numRef>
          </c:val>
        </c:ser>
        <c:ser>
          <c:idx val="7"/>
          <c:order val="7"/>
          <c:tx>
            <c:strRef>
              <c:f>'8.11'!$A$34</c:f>
              <c:strCache>
                <c:ptCount val="1"/>
                <c:pt idx="0">
                  <c:v>Ostatní</c:v>
                </c:pt>
              </c:strCache>
            </c:strRef>
          </c:tx>
          <c:invertIfNegative val="0"/>
          <c:val>
            <c:numRef>
              <c:f>'8.11'!$B$34:$M$34</c:f>
              <c:numCache>
                <c:formatCode>#,##0.0</c:formatCode>
                <c:ptCount val="12"/>
                <c:pt idx="0">
                  <c:v>1.8888880000000001</c:v>
                </c:pt>
                <c:pt idx="1">
                  <c:v>2.4016850000000001</c:v>
                </c:pt>
                <c:pt idx="2">
                  <c:v>2.0592599999999996</c:v>
                </c:pt>
                <c:pt idx="3">
                  <c:v>0.71329299999999995</c:v>
                </c:pt>
                <c:pt idx="4">
                  <c:v>0.17336999999999997</c:v>
                </c:pt>
                <c:pt idx="5">
                  <c:v>3.9015999999999995E-2</c:v>
                </c:pt>
                <c:pt idx="6">
                  <c:v>5.7052000000000005E-2</c:v>
                </c:pt>
                <c:pt idx="7">
                  <c:v>3.6999999999999998E-2</c:v>
                </c:pt>
                <c:pt idx="8">
                  <c:v>0.16009999999999999</c:v>
                </c:pt>
                <c:pt idx="9">
                  <c:v>1.33222</c:v>
                </c:pt>
                <c:pt idx="10">
                  <c:v>1.7603360000000001</c:v>
                </c:pt>
                <c:pt idx="11">
                  <c:v>2.2868040000000001</c:v>
                </c:pt>
              </c:numCache>
            </c:numRef>
          </c:val>
        </c:ser>
        <c:dLbls>
          <c:showLegendKey val="0"/>
          <c:showVal val="0"/>
          <c:showCatName val="0"/>
          <c:showSerName val="0"/>
          <c:showPercent val="0"/>
          <c:showBubbleSize val="0"/>
        </c:dLbls>
        <c:gapWidth val="150"/>
        <c:overlap val="100"/>
        <c:axId val="105049088"/>
        <c:axId val="105059072"/>
      </c:barChart>
      <c:catAx>
        <c:axId val="105049088"/>
        <c:scaling>
          <c:orientation val="minMax"/>
        </c:scaling>
        <c:delete val="0"/>
        <c:axPos val="b"/>
        <c:numFmt formatCode="General" sourceLinked="1"/>
        <c:majorTickMark val="none"/>
        <c:minorTickMark val="none"/>
        <c:tickLblPos val="nextTo"/>
        <c:txPr>
          <a:bodyPr/>
          <a:lstStyle/>
          <a:p>
            <a:pPr>
              <a:defRPr sz="900"/>
            </a:pPr>
            <a:endParaRPr lang="cs-CZ"/>
          </a:p>
        </c:txPr>
        <c:crossAx val="105059072"/>
        <c:crosses val="autoZero"/>
        <c:auto val="1"/>
        <c:lblAlgn val="ctr"/>
        <c:lblOffset val="100"/>
        <c:noMultiLvlLbl val="0"/>
      </c:catAx>
      <c:valAx>
        <c:axId val="105059072"/>
        <c:scaling>
          <c:orientation val="minMax"/>
          <c:max val="800"/>
        </c:scaling>
        <c:delete val="0"/>
        <c:axPos val="l"/>
        <c:majorGridlines/>
        <c:numFmt formatCode="#,##0" sourceLinked="0"/>
        <c:majorTickMark val="out"/>
        <c:minorTickMark val="none"/>
        <c:tickLblPos val="nextTo"/>
        <c:spPr>
          <a:ln>
            <a:noFill/>
          </a:ln>
        </c:spPr>
        <c:txPr>
          <a:bodyPr/>
          <a:lstStyle/>
          <a:p>
            <a:pPr>
              <a:defRPr sz="900"/>
            </a:pPr>
            <a:endParaRPr lang="cs-CZ"/>
          </a:p>
        </c:txPr>
        <c:crossAx val="1050490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'8.11'!$M$39</c:f>
              <c:strCache>
                <c:ptCount val="1"/>
                <c:pt idx="0">
                  <c:v>Instalovaný výkon</c:v>
                </c:pt>
              </c:strCache>
            </c:strRef>
          </c:tx>
          <c:invertIfNegative val="0"/>
          <c:val>
            <c:numRef>
              <c:f>'8.11'!$N$39</c:f>
              <c:numCache>
                <c:formatCode>0.0%</c:formatCode>
                <c:ptCount val="1"/>
                <c:pt idx="0">
                  <c:v>2.9733006347730594E-2</c:v>
                </c:pt>
              </c:numCache>
            </c:numRef>
          </c:val>
        </c:ser>
        <c:ser>
          <c:idx val="1"/>
          <c:order val="1"/>
          <c:tx>
            <c:strRef>
              <c:f>'8.11'!$M$40</c:f>
              <c:strCache>
                <c:ptCount val="1"/>
                <c:pt idx="0">
                  <c:v>Výroba tepla brutto</c:v>
                </c:pt>
              </c:strCache>
            </c:strRef>
          </c:tx>
          <c:invertIfNegative val="0"/>
          <c:val>
            <c:numRef>
              <c:f>'8.11'!$N$40</c:f>
              <c:numCache>
                <c:formatCode>0.0%</c:formatCode>
                <c:ptCount val="1"/>
                <c:pt idx="0">
                  <c:v>3.4693505499188787E-2</c:v>
                </c:pt>
              </c:numCache>
            </c:numRef>
          </c:val>
        </c:ser>
        <c:ser>
          <c:idx val="2"/>
          <c:order val="2"/>
          <c:tx>
            <c:strRef>
              <c:f>'8.11'!$M$41</c:f>
              <c:strCache>
                <c:ptCount val="1"/>
                <c:pt idx="0">
                  <c:v>Dodávky tepla</c:v>
                </c:pt>
              </c:strCache>
            </c:strRef>
          </c:tx>
          <c:invertIfNegative val="0"/>
          <c:val>
            <c:numRef>
              <c:f>'8.11'!$N$41</c:f>
              <c:numCache>
                <c:formatCode>0.0%</c:formatCode>
                <c:ptCount val="1"/>
                <c:pt idx="0">
                  <c:v>4.6043471132345574E-2</c:v>
                </c:pt>
              </c:numCache>
            </c:numRef>
          </c:val>
        </c:ser>
        <c:dLbls>
          <c:showLegendKey val="0"/>
          <c:showVal val="0"/>
          <c:showCatName val="0"/>
          <c:showSerName val="0"/>
          <c:showPercent val="0"/>
          <c:showBubbleSize val="0"/>
        </c:dLbls>
        <c:gapWidth val="150"/>
        <c:axId val="105092992"/>
        <c:axId val="105094528"/>
      </c:barChart>
      <c:catAx>
        <c:axId val="105092992"/>
        <c:scaling>
          <c:orientation val="maxMin"/>
        </c:scaling>
        <c:delete val="0"/>
        <c:axPos val="l"/>
        <c:numFmt formatCode="General" sourceLinked="1"/>
        <c:majorTickMark val="none"/>
        <c:minorTickMark val="none"/>
        <c:tickLblPos val="none"/>
        <c:crossAx val="105094528"/>
        <c:crosses val="autoZero"/>
        <c:auto val="1"/>
        <c:lblAlgn val="ctr"/>
        <c:lblOffset val="100"/>
        <c:noMultiLvlLbl val="0"/>
      </c:catAx>
      <c:valAx>
        <c:axId val="10509452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0509299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'8.11'!$A$10</c:f>
              <c:strCache>
                <c:ptCount val="1"/>
                <c:pt idx="0">
                  <c:v>Biomasa</c:v>
                </c:pt>
              </c:strCache>
            </c:strRef>
          </c:tx>
          <c:spPr>
            <a:solidFill>
              <a:schemeClr val="accent3">
                <a:lumMod val="75000"/>
              </a:schemeClr>
            </a:solidFill>
          </c:spPr>
          <c:invertIfNegative val="0"/>
          <c:val>
            <c:numRef>
              <c:f>'8.11'!$B$10:$M$10</c:f>
              <c:numCache>
                <c:formatCode>#,##0.0</c:formatCode>
                <c:ptCount val="12"/>
                <c:pt idx="0">
                  <c:v>67.471752000000009</c:v>
                </c:pt>
                <c:pt idx="1">
                  <c:v>74.350066000000012</c:v>
                </c:pt>
                <c:pt idx="2">
                  <c:v>79.424733000000003</c:v>
                </c:pt>
                <c:pt idx="3">
                  <c:v>26.850842999999998</c:v>
                </c:pt>
                <c:pt idx="4">
                  <c:v>20.634214</c:v>
                </c:pt>
                <c:pt idx="5">
                  <c:v>19.46</c:v>
                </c:pt>
                <c:pt idx="6">
                  <c:v>11.422728999999999</c:v>
                </c:pt>
                <c:pt idx="7">
                  <c:v>18.441034000000002</c:v>
                </c:pt>
                <c:pt idx="8">
                  <c:v>23.169671999999998</c:v>
                </c:pt>
                <c:pt idx="9">
                  <c:v>56.558593999999999</c:v>
                </c:pt>
                <c:pt idx="10">
                  <c:v>65.299452000000002</c:v>
                </c:pt>
                <c:pt idx="11">
                  <c:v>68.559474000000009</c:v>
                </c:pt>
              </c:numCache>
            </c:numRef>
          </c:val>
        </c:ser>
        <c:ser>
          <c:idx val="1"/>
          <c:order val="1"/>
          <c:tx>
            <c:strRef>
              <c:f>'8.11'!$A$11</c:f>
              <c:strCache>
                <c:ptCount val="1"/>
                <c:pt idx="0">
                  <c:v>Bioplyn</c:v>
                </c:pt>
              </c:strCache>
            </c:strRef>
          </c:tx>
          <c:spPr>
            <a:solidFill>
              <a:schemeClr val="bg2">
                <a:lumMod val="50000"/>
              </a:schemeClr>
            </a:solidFill>
          </c:spPr>
          <c:invertIfNegative val="0"/>
          <c:val>
            <c:numRef>
              <c:f>'8.11'!$B$11:$M$11</c:f>
              <c:numCache>
                <c:formatCode>#,##0.0</c:formatCode>
                <c:ptCount val="12"/>
                <c:pt idx="0">
                  <c:v>8.6626600000000007</c:v>
                </c:pt>
                <c:pt idx="1">
                  <c:v>8.3276559999999993</c:v>
                </c:pt>
                <c:pt idx="2">
                  <c:v>8.4280480000000004</c:v>
                </c:pt>
                <c:pt idx="3">
                  <c:v>4.820506</c:v>
                </c:pt>
                <c:pt idx="4">
                  <c:v>3.0232840000000003</c:v>
                </c:pt>
                <c:pt idx="5">
                  <c:v>2.3978280000000001</c:v>
                </c:pt>
                <c:pt idx="6">
                  <c:v>2.8263300000000005</c:v>
                </c:pt>
                <c:pt idx="7">
                  <c:v>2.5161199999999995</c:v>
                </c:pt>
                <c:pt idx="8">
                  <c:v>3.1930859999999996</c:v>
                </c:pt>
                <c:pt idx="9">
                  <c:v>5.1868780000000001</c:v>
                </c:pt>
                <c:pt idx="10">
                  <c:v>7.1418980000000003</c:v>
                </c:pt>
                <c:pt idx="11">
                  <c:v>8.5513300000000019</c:v>
                </c:pt>
              </c:numCache>
            </c:numRef>
          </c:val>
        </c:ser>
        <c:ser>
          <c:idx val="2"/>
          <c:order val="2"/>
          <c:tx>
            <c:strRef>
              <c:f>'8.11'!$A$12</c:f>
              <c:strCache>
                <c:ptCount val="1"/>
                <c:pt idx="0">
                  <c:v>Černé uhlí</c:v>
                </c:pt>
              </c:strCache>
            </c:strRef>
          </c:tx>
          <c:spPr>
            <a:solidFill>
              <a:schemeClr val="tx1"/>
            </a:solidFill>
          </c:spPr>
          <c:invertIfNegative val="0"/>
          <c:val>
            <c:numRef>
              <c:f>'8.11'!$B$12:$M$12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3"/>
          <c:tx>
            <c:strRef>
              <c:f>'8.11'!$A$13</c:f>
              <c:strCache>
                <c:ptCount val="1"/>
                <c:pt idx="0">
                  <c:v>Elektrická energie</c:v>
                </c:pt>
              </c:strCache>
            </c:strRef>
          </c:tx>
          <c:invertIfNegative val="0"/>
          <c:val>
            <c:numRef>
              <c:f>'8.11'!$B$13:$M$13</c:f>
              <c:numCache>
                <c:formatCode>#,##0.0</c:formatCode>
                <c:ptCount val="12"/>
                <c:pt idx="0">
                  <c:v>0.17229</c:v>
                </c:pt>
                <c:pt idx="1">
                  <c:v>0.13897999999999999</c:v>
                </c:pt>
                <c:pt idx="2">
                  <c:v>0.17955000000000002</c:v>
                </c:pt>
                <c:pt idx="3">
                  <c:v>0.22478999999999999</c:v>
                </c:pt>
                <c:pt idx="4">
                  <c:v>0.28361000000000003</c:v>
                </c:pt>
                <c:pt idx="5">
                  <c:v>0.30928</c:v>
                </c:pt>
                <c:pt idx="6">
                  <c:v>0.33244999999999997</c:v>
                </c:pt>
                <c:pt idx="7">
                  <c:v>0.29088999999999998</c:v>
                </c:pt>
                <c:pt idx="8">
                  <c:v>0.21115</c:v>
                </c:pt>
                <c:pt idx="9">
                  <c:v>0.20663699999999999</c:v>
                </c:pt>
                <c:pt idx="10">
                  <c:v>0.18768199999999999</c:v>
                </c:pt>
                <c:pt idx="11">
                  <c:v>0.14806800000000001</c:v>
                </c:pt>
              </c:numCache>
            </c:numRef>
          </c:val>
        </c:ser>
        <c:ser>
          <c:idx val="4"/>
          <c:order val="4"/>
          <c:tx>
            <c:strRef>
              <c:f>'8.11'!$A$14</c:f>
              <c:strCache>
                <c:ptCount val="1"/>
                <c:pt idx="0">
                  <c:v>Energie prostředí (tepelné čerpadlo)</c:v>
                </c:pt>
              </c:strCache>
            </c:strRef>
          </c:tx>
          <c:invertIfNegative val="0"/>
          <c:val>
            <c:numRef>
              <c:f>'8.11'!$B$14:$M$14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5"/>
          <c:order val="5"/>
          <c:tx>
            <c:strRef>
              <c:f>'8.11'!$A$15</c:f>
              <c:strCache>
                <c:ptCount val="1"/>
                <c:pt idx="0">
                  <c:v>Energie Slunce (solární kolektor)</c:v>
                </c:pt>
              </c:strCache>
            </c:strRef>
          </c:tx>
          <c:invertIfNegative val="0"/>
          <c:val>
            <c:numRef>
              <c:f>'8.11'!$B$15:$M$15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'8.11'!$A$16</c:f>
              <c:strCache>
                <c:ptCount val="1"/>
                <c:pt idx="0">
                  <c:v>Hnědé uhlí</c:v>
                </c:pt>
              </c:strCache>
            </c:strRef>
          </c:tx>
          <c:spPr>
            <a:solidFill>
              <a:srgbClr val="6E4932"/>
            </a:solidFill>
          </c:spPr>
          <c:invertIfNegative val="0"/>
          <c:val>
            <c:numRef>
              <c:f>'8.11'!$B$16:$M$16</c:f>
              <c:numCache>
                <c:formatCode>#,##0.0</c:formatCode>
                <c:ptCount val="12"/>
                <c:pt idx="0">
                  <c:v>376.97620799999999</c:v>
                </c:pt>
                <c:pt idx="1">
                  <c:v>439.77914500000003</c:v>
                </c:pt>
                <c:pt idx="2">
                  <c:v>422.65483</c:v>
                </c:pt>
                <c:pt idx="3">
                  <c:v>137.923676</c:v>
                </c:pt>
                <c:pt idx="4">
                  <c:v>68.810641000000004</c:v>
                </c:pt>
                <c:pt idx="5">
                  <c:v>53.011640999999997</c:v>
                </c:pt>
                <c:pt idx="6">
                  <c:v>77.957307000000014</c:v>
                </c:pt>
                <c:pt idx="7">
                  <c:v>54.168292000000001</c:v>
                </c:pt>
                <c:pt idx="8">
                  <c:v>71.447827000000004</c:v>
                </c:pt>
                <c:pt idx="9">
                  <c:v>159.35674499999999</c:v>
                </c:pt>
                <c:pt idx="10">
                  <c:v>302.97254700000002</c:v>
                </c:pt>
                <c:pt idx="11">
                  <c:v>369.91233300000005</c:v>
                </c:pt>
              </c:numCache>
            </c:numRef>
          </c:val>
        </c:ser>
        <c:ser>
          <c:idx val="7"/>
          <c:order val="7"/>
          <c:tx>
            <c:strRef>
              <c:f>'8.11'!$A$17</c:f>
              <c:strCache>
                <c:ptCount val="1"/>
                <c:pt idx="0">
                  <c:v>Jaderné palivo</c:v>
                </c:pt>
              </c:strCache>
            </c:strRef>
          </c:tx>
          <c:invertIfNegative val="0"/>
          <c:val>
            <c:numRef>
              <c:f>'8.11'!$B$17:$M$17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8"/>
          <c:order val="8"/>
          <c:tx>
            <c:strRef>
              <c:f>'8.11'!$A$18</c:f>
              <c:strCache>
                <c:ptCount val="1"/>
                <c:pt idx="0">
                  <c:v>Koks</c:v>
                </c:pt>
              </c:strCache>
            </c:strRef>
          </c:tx>
          <c:invertIfNegative val="0"/>
          <c:val>
            <c:numRef>
              <c:f>'8.11'!$B$18:$M$18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9"/>
          <c:order val="9"/>
          <c:tx>
            <c:strRef>
              <c:f>'8.11'!$A$19</c:f>
              <c:strCache>
                <c:ptCount val="1"/>
                <c:pt idx="0">
                  <c:v>Odpadní teplo</c:v>
                </c:pt>
              </c:strCache>
            </c:strRef>
          </c:tx>
          <c:invertIfNegative val="0"/>
          <c:val>
            <c:numRef>
              <c:f>'8.11'!$B$19:$M$19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0"/>
          <c:order val="10"/>
          <c:tx>
            <c:strRef>
              <c:f>'8.11'!$A$20</c:f>
              <c:strCache>
                <c:ptCount val="1"/>
                <c:pt idx="0">
                  <c:v>Ostatní kapalná paliva</c:v>
                </c:pt>
              </c:strCache>
            </c:strRef>
          </c:tx>
          <c:invertIfNegative val="0"/>
          <c:val>
            <c:numRef>
              <c:f>'8.11'!$B$20:$M$20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1"/>
          <c:order val="11"/>
          <c:tx>
            <c:strRef>
              <c:f>'8.11'!$A$21</c:f>
              <c:strCache>
                <c:ptCount val="1"/>
                <c:pt idx="0">
                  <c:v>Ostatní pevná paliva</c:v>
                </c:pt>
              </c:strCache>
            </c:strRef>
          </c:tx>
          <c:invertIfNegative val="0"/>
          <c:val>
            <c:numRef>
              <c:f>'8.11'!$B$21:$M$21</c:f>
              <c:numCache>
                <c:formatCode>#,##0.0</c:formatCode>
                <c:ptCount val="12"/>
                <c:pt idx="0">
                  <c:v>29.355201000000001</c:v>
                </c:pt>
                <c:pt idx="1">
                  <c:v>27.596924000000001</c:v>
                </c:pt>
                <c:pt idx="2">
                  <c:v>23.206838000000001</c:v>
                </c:pt>
                <c:pt idx="3">
                  <c:v>25.295977999999998</c:v>
                </c:pt>
                <c:pt idx="4">
                  <c:v>17.978258999999998</c:v>
                </c:pt>
                <c:pt idx="5">
                  <c:v>22.988779000000001</c:v>
                </c:pt>
                <c:pt idx="6">
                  <c:v>1.679</c:v>
                </c:pt>
                <c:pt idx="7">
                  <c:v>2.0621010000000002</c:v>
                </c:pt>
                <c:pt idx="8">
                  <c:v>23.859621000000001</c:v>
                </c:pt>
                <c:pt idx="9">
                  <c:v>31.751017000000001</c:v>
                </c:pt>
                <c:pt idx="10">
                  <c:v>30.005548999999998</c:v>
                </c:pt>
                <c:pt idx="11">
                  <c:v>34.816887000000001</c:v>
                </c:pt>
              </c:numCache>
            </c:numRef>
          </c:val>
        </c:ser>
        <c:ser>
          <c:idx val="12"/>
          <c:order val="12"/>
          <c:tx>
            <c:strRef>
              <c:f>'8.11'!$A$22</c:f>
              <c:strCache>
                <c:ptCount val="1"/>
                <c:pt idx="0">
                  <c:v>Ostatní plyny</c:v>
                </c:pt>
              </c:strCache>
            </c:strRef>
          </c:tx>
          <c:invertIfNegative val="0"/>
          <c:val>
            <c:numRef>
              <c:f>'8.11'!$B$22:$M$22</c:f>
              <c:numCache>
                <c:formatCode>#,##0.0</c:formatCode>
                <c:ptCount val="12"/>
                <c:pt idx="0">
                  <c:v>3.7999999999999999E-2</c:v>
                </c:pt>
                <c:pt idx="1">
                  <c:v>0.13800000000000001</c:v>
                </c:pt>
                <c:pt idx="2">
                  <c:v>0.01</c:v>
                </c:pt>
                <c:pt idx="3">
                  <c:v>0.03</c:v>
                </c:pt>
                <c:pt idx="4">
                  <c:v>0.06</c:v>
                </c:pt>
                <c:pt idx="5">
                  <c:v>5.0000000000000001E-3</c:v>
                </c:pt>
                <c:pt idx="6">
                  <c:v>6.0000000000000001E-3</c:v>
                </c:pt>
                <c:pt idx="7">
                  <c:v>7.0000000000000001E-3</c:v>
                </c:pt>
                <c:pt idx="8">
                  <c:v>5.0000000000000001E-3</c:v>
                </c:pt>
                <c:pt idx="9">
                  <c:v>0.36499999999999999</c:v>
                </c:pt>
                <c:pt idx="10">
                  <c:v>0.03</c:v>
                </c:pt>
                <c:pt idx="11">
                  <c:v>0.03</c:v>
                </c:pt>
              </c:numCache>
            </c:numRef>
          </c:val>
        </c:ser>
        <c:ser>
          <c:idx val="13"/>
          <c:order val="13"/>
          <c:tx>
            <c:strRef>
              <c:f>'8.11'!$A$23</c:f>
              <c:strCache>
                <c:ptCount val="1"/>
                <c:pt idx="0">
                  <c:v>Ostatní</c:v>
                </c:pt>
              </c:strCache>
            </c:strRef>
          </c:tx>
          <c:invertIfNegative val="0"/>
          <c:val>
            <c:numRef>
              <c:f>'8.11'!$B$23:$M$23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'8.11'!$A$24</c:f>
              <c:strCache>
                <c:ptCount val="1"/>
                <c:pt idx="0">
                  <c:v>Topné oleje</c:v>
                </c:pt>
              </c:strCache>
            </c:strRef>
          </c:tx>
          <c:invertIfNegative val="0"/>
          <c:val>
            <c:numRef>
              <c:f>'8.11'!$B$24:$M$24</c:f>
              <c:numCache>
                <c:formatCode>#,##0.0</c:formatCode>
                <c:ptCount val="12"/>
                <c:pt idx="0">
                  <c:v>2.2540990000000001</c:v>
                </c:pt>
                <c:pt idx="1">
                  <c:v>2.8719760000000001</c:v>
                </c:pt>
                <c:pt idx="2">
                  <c:v>3.2667620000000004</c:v>
                </c:pt>
                <c:pt idx="3">
                  <c:v>7.3220000000000004E-3</c:v>
                </c:pt>
                <c:pt idx="4">
                  <c:v>0.40174099999999996</c:v>
                </c:pt>
                <c:pt idx="5">
                  <c:v>2.4620999999999997E-2</c:v>
                </c:pt>
                <c:pt idx="6">
                  <c:v>1.252</c:v>
                </c:pt>
                <c:pt idx="7">
                  <c:v>1.8588989999999999</c:v>
                </c:pt>
                <c:pt idx="8">
                  <c:v>0.114179</c:v>
                </c:pt>
                <c:pt idx="9">
                  <c:v>5.2983000000000002E-2</c:v>
                </c:pt>
                <c:pt idx="10">
                  <c:v>0.72715099999999999</c:v>
                </c:pt>
                <c:pt idx="11">
                  <c:v>0.79131299999999993</c:v>
                </c:pt>
              </c:numCache>
            </c:numRef>
          </c:val>
        </c:ser>
        <c:ser>
          <c:idx val="15"/>
          <c:order val="15"/>
          <c:tx>
            <c:strRef>
              <c:f>'8.11'!$A$25</c:f>
              <c:strCache>
                <c:ptCount val="1"/>
                <c:pt idx="0">
                  <c:v>Zemní plyn</c:v>
                </c:pt>
              </c:strCache>
            </c:strRef>
          </c:tx>
          <c:spPr>
            <a:solidFill>
              <a:srgbClr val="EBE600"/>
            </a:solidFill>
          </c:spPr>
          <c:invertIfNegative val="0"/>
          <c:val>
            <c:numRef>
              <c:f>'8.11'!$B$25:$M$25</c:f>
              <c:numCache>
                <c:formatCode>#,##0.0</c:formatCode>
                <c:ptCount val="12"/>
                <c:pt idx="0">
                  <c:v>94.06918371396759</c:v>
                </c:pt>
                <c:pt idx="1">
                  <c:v>105.738697</c:v>
                </c:pt>
                <c:pt idx="2">
                  <c:v>99.076564000000033</c:v>
                </c:pt>
                <c:pt idx="3">
                  <c:v>43.333227000000015</c:v>
                </c:pt>
                <c:pt idx="4">
                  <c:v>22.551431000000001</c:v>
                </c:pt>
                <c:pt idx="5">
                  <c:v>17.249053999999997</c:v>
                </c:pt>
                <c:pt idx="6">
                  <c:v>17.60388</c:v>
                </c:pt>
                <c:pt idx="7">
                  <c:v>15.936875000000001</c:v>
                </c:pt>
                <c:pt idx="8">
                  <c:v>23.765445000000003</c:v>
                </c:pt>
                <c:pt idx="9">
                  <c:v>51.671731000000008</c:v>
                </c:pt>
                <c:pt idx="10">
                  <c:v>77.455183999999988</c:v>
                </c:pt>
                <c:pt idx="11">
                  <c:v>89.406216000000001</c:v>
                </c:pt>
              </c:numCache>
            </c:numRef>
          </c:val>
        </c:ser>
        <c:dLbls>
          <c:showLegendKey val="0"/>
          <c:showVal val="0"/>
          <c:showCatName val="0"/>
          <c:showSerName val="0"/>
          <c:showPercent val="0"/>
          <c:showBubbleSize val="0"/>
        </c:dLbls>
        <c:gapWidth val="150"/>
        <c:overlap val="100"/>
        <c:axId val="105213312"/>
        <c:axId val="105227392"/>
      </c:barChart>
      <c:catAx>
        <c:axId val="105213312"/>
        <c:scaling>
          <c:orientation val="minMax"/>
        </c:scaling>
        <c:delete val="0"/>
        <c:axPos val="b"/>
        <c:numFmt formatCode="General" sourceLinked="1"/>
        <c:majorTickMark val="none"/>
        <c:minorTickMark val="none"/>
        <c:tickLblPos val="nextTo"/>
        <c:txPr>
          <a:bodyPr/>
          <a:lstStyle/>
          <a:p>
            <a:pPr>
              <a:defRPr sz="900"/>
            </a:pPr>
            <a:endParaRPr lang="cs-CZ"/>
          </a:p>
        </c:txPr>
        <c:crossAx val="105227392"/>
        <c:crosses val="autoZero"/>
        <c:auto val="1"/>
        <c:lblAlgn val="ctr"/>
        <c:lblOffset val="100"/>
        <c:noMultiLvlLbl val="0"/>
      </c:catAx>
      <c:valAx>
        <c:axId val="1052273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052133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'8.11'!$U$10:$U$25</c:f>
              <c:numCache>
                <c:formatCode>0.0%</c:formatCode>
                <c:ptCount val="16"/>
              </c:numCache>
            </c:numRef>
          </c:cat>
          <c:val>
            <c:numRef>
              <c:f>'8.11'!$P$10:$P$25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'8.11'!$U$27:$U$34</c:f>
              <c:numCache>
                <c:formatCode>#,##0.0</c:formatCode>
                <c:ptCount val="8"/>
              </c:numCache>
            </c:numRef>
          </c:cat>
          <c:val>
            <c:numRef>
              <c:f>'8.11'!$P$27:$P$34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'8.12'!$A$27</c:f>
              <c:strCache>
                <c:ptCount val="1"/>
                <c:pt idx="0">
                  <c:v>Průmysl</c:v>
                </c:pt>
              </c:strCache>
            </c:strRef>
          </c:tx>
          <c:invertIfNegative val="0"/>
          <c:val>
            <c:numRef>
              <c:f>'8.12'!$B$27:$M$27</c:f>
              <c:numCache>
                <c:formatCode>#,##0.0</c:formatCode>
                <c:ptCount val="12"/>
                <c:pt idx="0">
                  <c:v>652.27256899999998</c:v>
                </c:pt>
                <c:pt idx="1">
                  <c:v>643.34531700000002</c:v>
                </c:pt>
                <c:pt idx="2">
                  <c:v>649.87337200000002</c:v>
                </c:pt>
                <c:pt idx="3">
                  <c:v>466.20787200000001</c:v>
                </c:pt>
                <c:pt idx="4">
                  <c:v>439.11372599999999</c:v>
                </c:pt>
                <c:pt idx="5">
                  <c:v>392.38049500000005</c:v>
                </c:pt>
                <c:pt idx="6">
                  <c:v>383.31314599999996</c:v>
                </c:pt>
                <c:pt idx="7">
                  <c:v>385.98870899999997</c:v>
                </c:pt>
                <c:pt idx="8">
                  <c:v>269.32716899999997</c:v>
                </c:pt>
                <c:pt idx="9">
                  <c:v>441.05825799999997</c:v>
                </c:pt>
                <c:pt idx="10">
                  <c:v>579.67020699999989</c:v>
                </c:pt>
                <c:pt idx="11">
                  <c:v>622.52959999999996</c:v>
                </c:pt>
              </c:numCache>
            </c:numRef>
          </c:val>
        </c:ser>
        <c:ser>
          <c:idx val="1"/>
          <c:order val="1"/>
          <c:tx>
            <c:strRef>
              <c:f>'8.12'!$A$28</c:f>
              <c:strCache>
                <c:ptCount val="1"/>
                <c:pt idx="0">
                  <c:v>Energetika</c:v>
                </c:pt>
              </c:strCache>
            </c:strRef>
          </c:tx>
          <c:invertIfNegative val="0"/>
          <c:val>
            <c:numRef>
              <c:f>'8.12'!$B$28:$M$28</c:f>
              <c:numCache>
                <c:formatCode>#,##0.0</c:formatCode>
                <c:ptCount val="12"/>
                <c:pt idx="0">
                  <c:v>8.5283999999999995</c:v>
                </c:pt>
                <c:pt idx="1">
                  <c:v>10.34122</c:v>
                </c:pt>
                <c:pt idx="2">
                  <c:v>10.9773</c:v>
                </c:pt>
                <c:pt idx="3">
                  <c:v>5.3289600000000004</c:v>
                </c:pt>
                <c:pt idx="4">
                  <c:v>8.1518499999999996</c:v>
                </c:pt>
                <c:pt idx="5">
                  <c:v>1.6849799999999999</c:v>
                </c:pt>
                <c:pt idx="6">
                  <c:v>3.4237100000000003</c:v>
                </c:pt>
                <c:pt idx="7">
                  <c:v>12.440149999999999</c:v>
                </c:pt>
                <c:pt idx="8">
                  <c:v>5.54922</c:v>
                </c:pt>
                <c:pt idx="9">
                  <c:v>11.1485</c:v>
                </c:pt>
                <c:pt idx="10">
                  <c:v>18.694200000000002</c:v>
                </c:pt>
                <c:pt idx="11">
                  <c:v>16.486849999999997</c:v>
                </c:pt>
              </c:numCache>
            </c:numRef>
          </c:val>
        </c:ser>
        <c:ser>
          <c:idx val="2"/>
          <c:order val="2"/>
          <c:tx>
            <c:strRef>
              <c:f>'8.12'!$A$29</c:f>
              <c:strCache>
                <c:ptCount val="1"/>
                <c:pt idx="0">
                  <c:v>Doprava</c:v>
                </c:pt>
              </c:strCache>
            </c:strRef>
          </c:tx>
          <c:invertIfNegative val="0"/>
          <c:val>
            <c:numRef>
              <c:f>'8.12'!$B$29:$M$29</c:f>
              <c:numCache>
                <c:formatCode>#,##0.0</c:formatCode>
                <c:ptCount val="12"/>
                <c:pt idx="0">
                  <c:v>3.14452</c:v>
                </c:pt>
                <c:pt idx="1">
                  <c:v>3.2520299999999995</c:v>
                </c:pt>
                <c:pt idx="2">
                  <c:v>3.17963</c:v>
                </c:pt>
                <c:pt idx="3">
                  <c:v>1.2779</c:v>
                </c:pt>
                <c:pt idx="4">
                  <c:v>0.502</c:v>
                </c:pt>
                <c:pt idx="5">
                  <c:v>0.39390000000000003</c:v>
                </c:pt>
                <c:pt idx="6">
                  <c:v>0.32785000000000003</c:v>
                </c:pt>
                <c:pt idx="7">
                  <c:v>0.32828000000000002</c:v>
                </c:pt>
                <c:pt idx="8">
                  <c:v>0.2878</c:v>
                </c:pt>
                <c:pt idx="9">
                  <c:v>1.4934000000000001</c:v>
                </c:pt>
                <c:pt idx="10">
                  <c:v>2.4796</c:v>
                </c:pt>
                <c:pt idx="11">
                  <c:v>3.14751</c:v>
                </c:pt>
              </c:numCache>
            </c:numRef>
          </c:val>
        </c:ser>
        <c:ser>
          <c:idx val="3"/>
          <c:order val="3"/>
          <c:tx>
            <c:strRef>
              <c:f>'8.12'!$A$30</c:f>
              <c:strCache>
                <c:ptCount val="1"/>
                <c:pt idx="0">
                  <c:v>Stavebnictví</c:v>
                </c:pt>
              </c:strCache>
            </c:strRef>
          </c:tx>
          <c:invertIfNegative val="0"/>
          <c:val>
            <c:numRef>
              <c:f>'8.12'!$B$30:$M$30</c:f>
              <c:numCache>
                <c:formatCode>#,##0.0</c:formatCode>
                <c:ptCount val="12"/>
                <c:pt idx="0">
                  <c:v>10.241009999999999</c:v>
                </c:pt>
                <c:pt idx="1">
                  <c:v>12.430440000000001</c:v>
                </c:pt>
                <c:pt idx="2">
                  <c:v>13.19866</c:v>
                </c:pt>
                <c:pt idx="3">
                  <c:v>6.4087500000000004</c:v>
                </c:pt>
                <c:pt idx="4">
                  <c:v>9.78322</c:v>
                </c:pt>
                <c:pt idx="5">
                  <c:v>2.02298</c:v>
                </c:pt>
                <c:pt idx="6">
                  <c:v>4.1094499999999998</c:v>
                </c:pt>
                <c:pt idx="7">
                  <c:v>14.929180000000001</c:v>
                </c:pt>
                <c:pt idx="8">
                  <c:v>6.6597600000000003</c:v>
                </c:pt>
                <c:pt idx="9">
                  <c:v>13.38039</c:v>
                </c:pt>
                <c:pt idx="10">
                  <c:v>22.426639999999999</c:v>
                </c:pt>
                <c:pt idx="11">
                  <c:v>19.740599999999997</c:v>
                </c:pt>
              </c:numCache>
            </c:numRef>
          </c:val>
        </c:ser>
        <c:ser>
          <c:idx val="4"/>
          <c:order val="4"/>
          <c:tx>
            <c:strRef>
              <c:f>'8.12'!$A$31</c:f>
              <c:strCache>
                <c:ptCount val="1"/>
                <c:pt idx="0">
                  <c:v>Zemědělství a lesnictví</c:v>
                </c:pt>
              </c:strCache>
            </c:strRef>
          </c:tx>
          <c:invertIfNegative val="0"/>
          <c:val>
            <c:numRef>
              <c:f>'8.12'!$B$31:$M$31</c:f>
              <c:numCache>
                <c:formatCode>#,##0.0</c:formatCode>
                <c:ptCount val="12"/>
                <c:pt idx="0">
                  <c:v>1.2752479999999999</c:v>
                </c:pt>
                <c:pt idx="1">
                  <c:v>0.91984900000000003</c:v>
                </c:pt>
                <c:pt idx="2">
                  <c:v>1.12131</c:v>
                </c:pt>
                <c:pt idx="3">
                  <c:v>0.92056799999999994</c:v>
                </c:pt>
                <c:pt idx="4">
                  <c:v>0.63344</c:v>
                </c:pt>
                <c:pt idx="5">
                  <c:v>0.61619000000000002</c:v>
                </c:pt>
                <c:pt idx="6">
                  <c:v>0.85203999999999991</c:v>
                </c:pt>
                <c:pt idx="7">
                  <c:v>0.57843000000000011</c:v>
                </c:pt>
                <c:pt idx="8">
                  <c:v>1.4774700000000001</c:v>
                </c:pt>
                <c:pt idx="9">
                  <c:v>2.7259169999999999</c:v>
                </c:pt>
                <c:pt idx="10">
                  <c:v>2.1079760000000003</c:v>
                </c:pt>
                <c:pt idx="11">
                  <c:v>2.3390940000000002</c:v>
                </c:pt>
              </c:numCache>
            </c:numRef>
          </c:val>
        </c:ser>
        <c:ser>
          <c:idx val="5"/>
          <c:order val="5"/>
          <c:tx>
            <c:strRef>
              <c:f>'8.12'!$A$32</c:f>
              <c:strCache>
                <c:ptCount val="1"/>
                <c:pt idx="0">
                  <c:v>Domácnosti</c:v>
                </c:pt>
              </c:strCache>
            </c:strRef>
          </c:tx>
          <c:invertIfNegative val="0"/>
          <c:val>
            <c:numRef>
              <c:f>'8.12'!$B$32:$M$32</c:f>
              <c:numCache>
                <c:formatCode>#,##0.0</c:formatCode>
                <c:ptCount val="12"/>
                <c:pt idx="0">
                  <c:v>144.16399200000004</c:v>
                </c:pt>
                <c:pt idx="1">
                  <c:v>147.75390699999997</c:v>
                </c:pt>
                <c:pt idx="2">
                  <c:v>142.23424</c:v>
                </c:pt>
                <c:pt idx="3">
                  <c:v>58.319481000000003</c:v>
                </c:pt>
                <c:pt idx="4">
                  <c:v>33.568107000000005</c:v>
                </c:pt>
                <c:pt idx="5">
                  <c:v>26.490000999999999</c:v>
                </c:pt>
                <c:pt idx="6">
                  <c:v>25.483644000000002</c:v>
                </c:pt>
                <c:pt idx="7">
                  <c:v>23.262172999999994</c:v>
                </c:pt>
                <c:pt idx="8">
                  <c:v>30.469730999999999</c:v>
                </c:pt>
                <c:pt idx="9">
                  <c:v>77.894876000000011</c:v>
                </c:pt>
                <c:pt idx="10">
                  <c:v>115.65912600000001</c:v>
                </c:pt>
                <c:pt idx="11">
                  <c:v>144.58827000000002</c:v>
                </c:pt>
              </c:numCache>
            </c:numRef>
          </c:val>
        </c:ser>
        <c:ser>
          <c:idx val="6"/>
          <c:order val="6"/>
          <c:tx>
            <c:strRef>
              <c:f>'8.12'!$A$33</c:f>
              <c:strCache>
                <c:ptCount val="1"/>
                <c:pt idx="0">
                  <c:v>Obchod, služby, školství, zdravotnictví</c:v>
                </c:pt>
              </c:strCache>
            </c:strRef>
          </c:tx>
          <c:invertIfNegative val="0"/>
          <c:val>
            <c:numRef>
              <c:f>'8.12'!$B$33:$M$33</c:f>
              <c:numCache>
                <c:formatCode>#,##0.0</c:formatCode>
                <c:ptCount val="12"/>
                <c:pt idx="0">
                  <c:v>97.394176999999999</c:v>
                </c:pt>
                <c:pt idx="1">
                  <c:v>102.26984000000003</c:v>
                </c:pt>
                <c:pt idx="2">
                  <c:v>98.84413600000002</c:v>
                </c:pt>
                <c:pt idx="3">
                  <c:v>40.270652000000013</c:v>
                </c:pt>
                <c:pt idx="4">
                  <c:v>21.452533000000003</c:v>
                </c:pt>
                <c:pt idx="5">
                  <c:v>17.662628000000002</c:v>
                </c:pt>
                <c:pt idx="6">
                  <c:v>17.110838000000001</c:v>
                </c:pt>
                <c:pt idx="7">
                  <c:v>16.081292999999999</c:v>
                </c:pt>
                <c:pt idx="8">
                  <c:v>18.530480000000001</c:v>
                </c:pt>
                <c:pt idx="9">
                  <c:v>46.517926000000003</c:v>
                </c:pt>
                <c:pt idx="10">
                  <c:v>71.913434000000009</c:v>
                </c:pt>
                <c:pt idx="11">
                  <c:v>90.772026000000011</c:v>
                </c:pt>
              </c:numCache>
            </c:numRef>
          </c:val>
        </c:ser>
        <c:ser>
          <c:idx val="7"/>
          <c:order val="7"/>
          <c:tx>
            <c:strRef>
              <c:f>'8.12'!$A$34</c:f>
              <c:strCache>
                <c:ptCount val="1"/>
                <c:pt idx="0">
                  <c:v>Ostatní</c:v>
                </c:pt>
              </c:strCache>
            </c:strRef>
          </c:tx>
          <c:invertIfNegative val="0"/>
          <c:val>
            <c:numRef>
              <c:f>'8.12'!$B$34:$M$34</c:f>
              <c:numCache>
                <c:formatCode>#,##0.0</c:formatCode>
                <c:ptCount val="12"/>
                <c:pt idx="0">
                  <c:v>4.4206180000000002</c:v>
                </c:pt>
                <c:pt idx="1">
                  <c:v>3.6742879999999998</c:v>
                </c:pt>
                <c:pt idx="2">
                  <c:v>4.1982109999999997</c:v>
                </c:pt>
                <c:pt idx="3">
                  <c:v>1.4884500000000001</c:v>
                </c:pt>
                <c:pt idx="4">
                  <c:v>0.45378399999999997</c:v>
                </c:pt>
                <c:pt idx="5">
                  <c:v>0.269596</c:v>
                </c:pt>
                <c:pt idx="6">
                  <c:v>0.29465399999999997</c:v>
                </c:pt>
                <c:pt idx="7">
                  <c:v>0.25252999999999998</c:v>
                </c:pt>
                <c:pt idx="8">
                  <c:v>0.43619600000000003</c:v>
                </c:pt>
                <c:pt idx="9">
                  <c:v>2.6309939999999998</c:v>
                </c:pt>
                <c:pt idx="10">
                  <c:v>3.5769410000000001</c:v>
                </c:pt>
                <c:pt idx="11">
                  <c:v>3.9684209999999998</c:v>
                </c:pt>
              </c:numCache>
            </c:numRef>
          </c:val>
        </c:ser>
        <c:dLbls>
          <c:showLegendKey val="0"/>
          <c:showVal val="0"/>
          <c:showCatName val="0"/>
          <c:showSerName val="0"/>
          <c:showPercent val="0"/>
          <c:showBubbleSize val="0"/>
        </c:dLbls>
        <c:gapWidth val="150"/>
        <c:overlap val="100"/>
        <c:axId val="112251648"/>
        <c:axId val="112253184"/>
      </c:barChart>
      <c:catAx>
        <c:axId val="112251648"/>
        <c:scaling>
          <c:orientation val="minMax"/>
        </c:scaling>
        <c:delete val="0"/>
        <c:axPos val="b"/>
        <c:numFmt formatCode="General" sourceLinked="1"/>
        <c:majorTickMark val="none"/>
        <c:minorTickMark val="none"/>
        <c:tickLblPos val="nextTo"/>
        <c:txPr>
          <a:bodyPr/>
          <a:lstStyle/>
          <a:p>
            <a:pPr>
              <a:defRPr sz="900"/>
            </a:pPr>
            <a:endParaRPr lang="cs-CZ"/>
          </a:p>
        </c:txPr>
        <c:crossAx val="112253184"/>
        <c:crosses val="autoZero"/>
        <c:auto val="1"/>
        <c:lblAlgn val="ctr"/>
        <c:lblOffset val="100"/>
        <c:noMultiLvlLbl val="0"/>
      </c:catAx>
      <c:valAx>
        <c:axId val="112253184"/>
        <c:scaling>
          <c:orientation val="minMax"/>
          <c:max val="3000"/>
        </c:scaling>
        <c:delete val="0"/>
        <c:axPos val="l"/>
        <c:majorGridlines/>
        <c:numFmt formatCode="#,##0" sourceLinked="0"/>
        <c:majorTickMark val="out"/>
        <c:minorTickMark val="none"/>
        <c:tickLblPos val="nextTo"/>
        <c:spPr>
          <a:ln>
            <a:noFill/>
          </a:ln>
        </c:spPr>
        <c:txPr>
          <a:bodyPr/>
          <a:lstStyle/>
          <a:p>
            <a:pPr>
              <a:defRPr sz="900"/>
            </a:pPr>
            <a:endParaRPr lang="cs-CZ"/>
          </a:p>
        </c:txPr>
        <c:crossAx val="1122516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'8.12'!$M$39</c:f>
              <c:strCache>
                <c:ptCount val="1"/>
                <c:pt idx="0">
                  <c:v>Instalovaný výkon</c:v>
                </c:pt>
              </c:strCache>
            </c:strRef>
          </c:tx>
          <c:invertIfNegative val="0"/>
          <c:val>
            <c:numRef>
              <c:f>'8.12'!$N$39</c:f>
              <c:numCache>
                <c:formatCode>0.0%</c:formatCode>
                <c:ptCount val="1"/>
                <c:pt idx="0">
                  <c:v>0.10774041566945747</c:v>
                </c:pt>
              </c:numCache>
            </c:numRef>
          </c:val>
        </c:ser>
        <c:ser>
          <c:idx val="1"/>
          <c:order val="1"/>
          <c:tx>
            <c:strRef>
              <c:f>'8.12'!$M$40</c:f>
              <c:strCache>
                <c:ptCount val="1"/>
                <c:pt idx="0">
                  <c:v>Výroba tepla brutto</c:v>
                </c:pt>
              </c:strCache>
            </c:strRef>
          </c:tx>
          <c:invertIfNegative val="0"/>
          <c:val>
            <c:numRef>
              <c:f>'8.12'!$N$40</c:f>
              <c:numCache>
                <c:formatCode>0.0%</c:formatCode>
                <c:ptCount val="1"/>
                <c:pt idx="0">
                  <c:v>0.17411221153364023</c:v>
                </c:pt>
              </c:numCache>
            </c:numRef>
          </c:val>
        </c:ser>
        <c:ser>
          <c:idx val="2"/>
          <c:order val="2"/>
          <c:tx>
            <c:strRef>
              <c:f>'8.12'!$M$41</c:f>
              <c:strCache>
                <c:ptCount val="1"/>
                <c:pt idx="0">
                  <c:v>Dodávky tepla</c:v>
                </c:pt>
              </c:strCache>
            </c:strRef>
          </c:tx>
          <c:invertIfNegative val="0"/>
          <c:val>
            <c:numRef>
              <c:f>'8.12'!$N$41</c:f>
              <c:numCache>
                <c:formatCode>0.0%</c:formatCode>
                <c:ptCount val="1"/>
                <c:pt idx="0">
                  <c:v>0.22833791547853932</c:v>
                </c:pt>
              </c:numCache>
            </c:numRef>
          </c:val>
        </c:ser>
        <c:dLbls>
          <c:showLegendKey val="0"/>
          <c:showVal val="0"/>
          <c:showCatName val="0"/>
          <c:showSerName val="0"/>
          <c:showPercent val="0"/>
          <c:showBubbleSize val="0"/>
        </c:dLbls>
        <c:gapWidth val="150"/>
        <c:axId val="112262528"/>
        <c:axId val="112338048"/>
      </c:barChart>
      <c:catAx>
        <c:axId val="112262528"/>
        <c:scaling>
          <c:orientation val="maxMin"/>
        </c:scaling>
        <c:delete val="0"/>
        <c:axPos val="l"/>
        <c:numFmt formatCode="General" sourceLinked="1"/>
        <c:majorTickMark val="none"/>
        <c:minorTickMark val="none"/>
        <c:tickLblPos val="none"/>
        <c:crossAx val="112338048"/>
        <c:crosses val="autoZero"/>
        <c:auto val="1"/>
        <c:lblAlgn val="ctr"/>
        <c:lblOffset val="100"/>
        <c:noMultiLvlLbl val="0"/>
      </c:catAx>
      <c:valAx>
        <c:axId val="11233804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1226252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'8.12'!$A$10</c:f>
              <c:strCache>
                <c:ptCount val="1"/>
                <c:pt idx="0">
                  <c:v>Biomasa</c:v>
                </c:pt>
              </c:strCache>
            </c:strRef>
          </c:tx>
          <c:spPr>
            <a:solidFill>
              <a:schemeClr val="accent3">
                <a:lumMod val="75000"/>
              </a:schemeClr>
            </a:solidFill>
          </c:spPr>
          <c:invertIfNegative val="0"/>
          <c:val>
            <c:numRef>
              <c:f>'8.12'!$B$10:$M$10</c:f>
              <c:numCache>
                <c:formatCode>#,##0.0</c:formatCode>
                <c:ptCount val="12"/>
                <c:pt idx="0">
                  <c:v>91.300886000000006</c:v>
                </c:pt>
                <c:pt idx="1">
                  <c:v>95.41992900000001</c:v>
                </c:pt>
                <c:pt idx="2">
                  <c:v>78.604620999999995</c:v>
                </c:pt>
                <c:pt idx="3">
                  <c:v>40.420045999999999</c:v>
                </c:pt>
                <c:pt idx="4">
                  <c:v>27.112467999999996</c:v>
                </c:pt>
                <c:pt idx="5">
                  <c:v>24.371798999999999</c:v>
                </c:pt>
                <c:pt idx="6">
                  <c:v>17.269299</c:v>
                </c:pt>
                <c:pt idx="7">
                  <c:v>18.572272000000002</c:v>
                </c:pt>
                <c:pt idx="8">
                  <c:v>28.126252000000001</c:v>
                </c:pt>
                <c:pt idx="9">
                  <c:v>48.489237000000003</c:v>
                </c:pt>
                <c:pt idx="10">
                  <c:v>73.804334999999995</c:v>
                </c:pt>
                <c:pt idx="11">
                  <c:v>87.743517999999995</c:v>
                </c:pt>
              </c:numCache>
            </c:numRef>
          </c:val>
        </c:ser>
        <c:ser>
          <c:idx val="1"/>
          <c:order val="1"/>
          <c:tx>
            <c:strRef>
              <c:f>'8.12'!$A$11</c:f>
              <c:strCache>
                <c:ptCount val="1"/>
                <c:pt idx="0">
                  <c:v>Bioplyn</c:v>
                </c:pt>
              </c:strCache>
            </c:strRef>
          </c:tx>
          <c:spPr>
            <a:solidFill>
              <a:schemeClr val="bg2">
                <a:lumMod val="50000"/>
              </a:schemeClr>
            </a:solidFill>
          </c:spPr>
          <c:invertIfNegative val="0"/>
          <c:val>
            <c:numRef>
              <c:f>'8.12'!$B$11:$M$11</c:f>
              <c:numCache>
                <c:formatCode>#,##0.0</c:formatCode>
                <c:ptCount val="12"/>
                <c:pt idx="0">
                  <c:v>3.2484740000000003</c:v>
                </c:pt>
                <c:pt idx="1">
                  <c:v>2.9574039999999999</c:v>
                </c:pt>
                <c:pt idx="2">
                  <c:v>3.4478339999999998</c:v>
                </c:pt>
                <c:pt idx="3">
                  <c:v>2.3565589999999998</c:v>
                </c:pt>
                <c:pt idx="4">
                  <c:v>1.4353909999999999</c:v>
                </c:pt>
                <c:pt idx="5">
                  <c:v>1.3196979999999998</c:v>
                </c:pt>
                <c:pt idx="6">
                  <c:v>1.5048949999999999</c:v>
                </c:pt>
                <c:pt idx="7">
                  <c:v>1.234909</c:v>
                </c:pt>
                <c:pt idx="8">
                  <c:v>2.3173460000000001</c:v>
                </c:pt>
                <c:pt idx="9">
                  <c:v>4.2143310000000005</c:v>
                </c:pt>
                <c:pt idx="10">
                  <c:v>4.034796</c:v>
                </c:pt>
                <c:pt idx="11">
                  <c:v>4.1741289999999998</c:v>
                </c:pt>
              </c:numCache>
            </c:numRef>
          </c:val>
        </c:ser>
        <c:ser>
          <c:idx val="2"/>
          <c:order val="2"/>
          <c:tx>
            <c:strRef>
              <c:f>'8.12'!$A$12</c:f>
              <c:strCache>
                <c:ptCount val="1"/>
                <c:pt idx="0">
                  <c:v>Černé uhlí</c:v>
                </c:pt>
              </c:strCache>
            </c:strRef>
          </c:tx>
          <c:spPr>
            <a:solidFill>
              <a:schemeClr val="tx1"/>
            </a:solidFill>
          </c:spPr>
          <c:invertIfNegative val="0"/>
          <c:val>
            <c:numRef>
              <c:f>'8.12'!$B$12:$M$12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3"/>
          <c:tx>
            <c:strRef>
              <c:f>'8.12'!$A$13</c:f>
              <c:strCache>
                <c:ptCount val="1"/>
                <c:pt idx="0">
                  <c:v>Elektrická energie</c:v>
                </c:pt>
              </c:strCache>
            </c:strRef>
          </c:tx>
          <c:invertIfNegative val="0"/>
          <c:val>
            <c:numRef>
              <c:f>'8.12'!$B$13:$M$13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4"/>
          <c:order val="4"/>
          <c:tx>
            <c:strRef>
              <c:f>'8.12'!$A$14</c:f>
              <c:strCache>
                <c:ptCount val="1"/>
                <c:pt idx="0">
                  <c:v>Energie prostředí (tepelné čerpadlo)</c:v>
                </c:pt>
              </c:strCache>
            </c:strRef>
          </c:tx>
          <c:invertIfNegative val="0"/>
          <c:val>
            <c:numRef>
              <c:f>'8.12'!$B$14:$M$14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5"/>
          <c:order val="5"/>
          <c:tx>
            <c:strRef>
              <c:f>'8.12'!$A$15</c:f>
              <c:strCache>
                <c:ptCount val="1"/>
                <c:pt idx="0">
                  <c:v>Energie Slunce (solární kolektor)</c:v>
                </c:pt>
              </c:strCache>
            </c:strRef>
          </c:tx>
          <c:invertIfNegative val="0"/>
          <c:val>
            <c:numRef>
              <c:f>'8.12'!$B$15:$M$15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'8.12'!$A$16</c:f>
              <c:strCache>
                <c:ptCount val="1"/>
                <c:pt idx="0">
                  <c:v>Hnědé uhlí</c:v>
                </c:pt>
              </c:strCache>
            </c:strRef>
          </c:tx>
          <c:spPr>
            <a:solidFill>
              <a:srgbClr val="6E4932"/>
            </a:solidFill>
          </c:spPr>
          <c:invertIfNegative val="0"/>
          <c:val>
            <c:numRef>
              <c:f>'8.12'!$B$16:$M$16</c:f>
              <c:numCache>
                <c:formatCode>#,##0.0</c:formatCode>
                <c:ptCount val="12"/>
                <c:pt idx="0">
                  <c:v>1951.5006390000003</c:v>
                </c:pt>
                <c:pt idx="1">
                  <c:v>2018.231818</c:v>
                </c:pt>
                <c:pt idx="2">
                  <c:v>1963.4902320000001</c:v>
                </c:pt>
                <c:pt idx="3">
                  <c:v>808.66560199999992</c:v>
                </c:pt>
                <c:pt idx="4">
                  <c:v>445.34934400000003</c:v>
                </c:pt>
                <c:pt idx="5">
                  <c:v>343.10176900000005</c:v>
                </c:pt>
                <c:pt idx="6">
                  <c:v>214.021388</c:v>
                </c:pt>
                <c:pt idx="7">
                  <c:v>312.87131800000003</c:v>
                </c:pt>
                <c:pt idx="8">
                  <c:v>505.06281500000006</c:v>
                </c:pt>
                <c:pt idx="9">
                  <c:v>1072.3777669999999</c:v>
                </c:pt>
                <c:pt idx="10">
                  <c:v>1634.346452</c:v>
                </c:pt>
                <c:pt idx="11">
                  <c:v>1976.8574490000001</c:v>
                </c:pt>
              </c:numCache>
            </c:numRef>
          </c:val>
        </c:ser>
        <c:ser>
          <c:idx val="7"/>
          <c:order val="7"/>
          <c:tx>
            <c:strRef>
              <c:f>'8.12'!$A$17</c:f>
              <c:strCache>
                <c:ptCount val="1"/>
                <c:pt idx="0">
                  <c:v>Jaderné palivo</c:v>
                </c:pt>
              </c:strCache>
            </c:strRef>
          </c:tx>
          <c:invertIfNegative val="0"/>
          <c:val>
            <c:numRef>
              <c:f>'8.12'!$B$17:$M$17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8"/>
          <c:order val="8"/>
          <c:tx>
            <c:strRef>
              <c:f>'8.12'!$A$18</c:f>
              <c:strCache>
                <c:ptCount val="1"/>
                <c:pt idx="0">
                  <c:v>Koks</c:v>
                </c:pt>
              </c:strCache>
            </c:strRef>
          </c:tx>
          <c:invertIfNegative val="0"/>
          <c:val>
            <c:numRef>
              <c:f>'8.12'!$B$18:$M$18</c:f>
              <c:numCache>
                <c:formatCode>#,##0.0</c:formatCode>
                <c:ptCount val="12"/>
                <c:pt idx="0">
                  <c:v>0.10038</c:v>
                </c:pt>
                <c:pt idx="1">
                  <c:v>0</c:v>
                </c:pt>
                <c:pt idx="2">
                  <c:v>8.0430000000000001E-2</c:v>
                </c:pt>
                <c:pt idx="3">
                  <c:v>0</c:v>
                </c:pt>
                <c:pt idx="4">
                  <c:v>0</c:v>
                </c:pt>
                <c:pt idx="5">
                  <c:v>0</c:v>
                </c:pt>
                <c:pt idx="6">
                  <c:v>0</c:v>
                </c:pt>
                <c:pt idx="7">
                  <c:v>0</c:v>
                </c:pt>
                <c:pt idx="8">
                  <c:v>0</c:v>
                </c:pt>
                <c:pt idx="9">
                  <c:v>0</c:v>
                </c:pt>
                <c:pt idx="10">
                  <c:v>0.121</c:v>
                </c:pt>
                <c:pt idx="11">
                  <c:v>8.8400000000000006E-2</c:v>
                </c:pt>
              </c:numCache>
            </c:numRef>
          </c:val>
        </c:ser>
        <c:ser>
          <c:idx val="9"/>
          <c:order val="9"/>
          <c:tx>
            <c:strRef>
              <c:f>'8.12'!$A$19</c:f>
              <c:strCache>
                <c:ptCount val="1"/>
                <c:pt idx="0">
                  <c:v>Odpadní teplo</c:v>
                </c:pt>
              </c:strCache>
            </c:strRef>
          </c:tx>
          <c:invertIfNegative val="0"/>
          <c:val>
            <c:numRef>
              <c:f>'8.12'!$B$19:$M$19</c:f>
              <c:numCache>
                <c:formatCode>#,##0.0</c:formatCode>
                <c:ptCount val="12"/>
                <c:pt idx="0">
                  <c:v>7.6597700000000009</c:v>
                </c:pt>
                <c:pt idx="1">
                  <c:v>4.891</c:v>
                </c:pt>
                <c:pt idx="2">
                  <c:v>2.452</c:v>
                </c:pt>
                <c:pt idx="3">
                  <c:v>9.6029999999999998</c:v>
                </c:pt>
                <c:pt idx="4">
                  <c:v>19.733630000000002</c:v>
                </c:pt>
                <c:pt idx="5">
                  <c:v>27.531230000000001</c:v>
                </c:pt>
                <c:pt idx="6">
                  <c:v>40.413951000000004</c:v>
                </c:pt>
                <c:pt idx="7">
                  <c:v>40.875999999999998</c:v>
                </c:pt>
                <c:pt idx="8">
                  <c:v>39.645509999999994</c:v>
                </c:pt>
                <c:pt idx="9">
                  <c:v>35.954660000000004</c:v>
                </c:pt>
                <c:pt idx="10">
                  <c:v>9.4918410000000009</c:v>
                </c:pt>
                <c:pt idx="11">
                  <c:v>8.2870000000000008</c:v>
                </c:pt>
              </c:numCache>
            </c:numRef>
          </c:val>
        </c:ser>
        <c:ser>
          <c:idx val="10"/>
          <c:order val="10"/>
          <c:tx>
            <c:strRef>
              <c:f>'8.12'!$A$20</c:f>
              <c:strCache>
                <c:ptCount val="1"/>
                <c:pt idx="0">
                  <c:v>Ostatní kapalná paliva</c:v>
                </c:pt>
              </c:strCache>
            </c:strRef>
          </c:tx>
          <c:invertIfNegative val="0"/>
          <c:val>
            <c:numRef>
              <c:f>'8.12'!$B$20:$M$20</c:f>
              <c:numCache>
                <c:formatCode>#,##0.0</c:formatCode>
                <c:ptCount val="12"/>
                <c:pt idx="0">
                  <c:v>3.184647</c:v>
                </c:pt>
                <c:pt idx="1">
                  <c:v>2.4581570000000004</c:v>
                </c:pt>
                <c:pt idx="2">
                  <c:v>2.3014890000000001</c:v>
                </c:pt>
                <c:pt idx="3">
                  <c:v>1.5638510000000001</c:v>
                </c:pt>
                <c:pt idx="4">
                  <c:v>1.520613</c:v>
                </c:pt>
                <c:pt idx="5">
                  <c:v>1.5560670000000001</c:v>
                </c:pt>
                <c:pt idx="6">
                  <c:v>1.497269</c:v>
                </c:pt>
                <c:pt idx="7">
                  <c:v>1.227803</c:v>
                </c:pt>
                <c:pt idx="8">
                  <c:v>1.37984</c:v>
                </c:pt>
                <c:pt idx="9">
                  <c:v>1.221114</c:v>
                </c:pt>
                <c:pt idx="10">
                  <c:v>2.0925150000000001</c:v>
                </c:pt>
                <c:pt idx="11">
                  <c:v>1.7710380000000001</c:v>
                </c:pt>
              </c:numCache>
            </c:numRef>
          </c:val>
        </c:ser>
        <c:ser>
          <c:idx val="11"/>
          <c:order val="11"/>
          <c:tx>
            <c:strRef>
              <c:f>'8.12'!$A$21</c:f>
              <c:strCache>
                <c:ptCount val="1"/>
                <c:pt idx="0">
                  <c:v>Ostatní pevná paliva</c:v>
                </c:pt>
              </c:strCache>
            </c:strRef>
          </c:tx>
          <c:invertIfNegative val="0"/>
          <c:val>
            <c:numRef>
              <c:f>'8.12'!$B$21:$M$21</c:f>
              <c:numCache>
                <c:formatCode>#,##0.0</c:formatCode>
                <c:ptCount val="12"/>
                <c:pt idx="0">
                  <c:v>8.6183210888040733</c:v>
                </c:pt>
                <c:pt idx="1">
                  <c:v>2.5680825661630906</c:v>
                </c:pt>
                <c:pt idx="2">
                  <c:v>7.6003110761644876</c:v>
                </c:pt>
                <c:pt idx="3">
                  <c:v>8.911784934386688</c:v>
                </c:pt>
                <c:pt idx="4">
                  <c:v>8.3679467813460278</c:v>
                </c:pt>
                <c:pt idx="5">
                  <c:v>9.0975320032179301</c:v>
                </c:pt>
                <c:pt idx="6">
                  <c:v>10.364748327286373</c:v>
                </c:pt>
                <c:pt idx="7">
                  <c:v>9.4411079836958969</c:v>
                </c:pt>
                <c:pt idx="8">
                  <c:v>4.943890809150095</c:v>
                </c:pt>
                <c:pt idx="9">
                  <c:v>11.271262030501752</c:v>
                </c:pt>
                <c:pt idx="10">
                  <c:v>5.7523480530826667</c:v>
                </c:pt>
                <c:pt idx="11">
                  <c:v>8.9550736471539665</c:v>
                </c:pt>
              </c:numCache>
            </c:numRef>
          </c:val>
        </c:ser>
        <c:ser>
          <c:idx val="12"/>
          <c:order val="12"/>
          <c:tx>
            <c:strRef>
              <c:f>'8.12'!$A$22</c:f>
              <c:strCache>
                <c:ptCount val="1"/>
                <c:pt idx="0">
                  <c:v>Ostatní plyny</c:v>
                </c:pt>
              </c:strCache>
            </c:strRef>
          </c:tx>
          <c:invertIfNegative val="0"/>
          <c:val>
            <c:numRef>
              <c:f>'8.12'!$B$22:$M$22</c:f>
              <c:numCache>
                <c:formatCode>#,##0.0</c:formatCode>
                <c:ptCount val="12"/>
                <c:pt idx="0">
                  <c:v>68.098880000000008</c:v>
                </c:pt>
                <c:pt idx="1">
                  <c:v>56.919669999999996</c:v>
                </c:pt>
                <c:pt idx="2">
                  <c:v>51.443369999999994</c:v>
                </c:pt>
                <c:pt idx="3">
                  <c:v>26.465139999999998</c:v>
                </c:pt>
                <c:pt idx="4">
                  <c:v>43.150909999999996</c:v>
                </c:pt>
                <c:pt idx="5">
                  <c:v>83.386119999999991</c:v>
                </c:pt>
                <c:pt idx="6">
                  <c:v>104.22501</c:v>
                </c:pt>
                <c:pt idx="7">
                  <c:v>109.37051999999998</c:v>
                </c:pt>
                <c:pt idx="8">
                  <c:v>59.321009999999994</c:v>
                </c:pt>
                <c:pt idx="9">
                  <c:v>109.28552999999999</c:v>
                </c:pt>
                <c:pt idx="10">
                  <c:v>94.338340000000017</c:v>
                </c:pt>
                <c:pt idx="11">
                  <c:v>89.465579999999989</c:v>
                </c:pt>
              </c:numCache>
            </c:numRef>
          </c:val>
        </c:ser>
        <c:ser>
          <c:idx val="13"/>
          <c:order val="13"/>
          <c:tx>
            <c:strRef>
              <c:f>'8.12'!$A$23</c:f>
              <c:strCache>
                <c:ptCount val="1"/>
                <c:pt idx="0">
                  <c:v>Ostatní</c:v>
                </c:pt>
              </c:strCache>
            </c:strRef>
          </c:tx>
          <c:invertIfNegative val="0"/>
          <c:val>
            <c:numRef>
              <c:f>'8.12'!$B$23:$M$23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'8.12'!$A$24</c:f>
              <c:strCache>
                <c:ptCount val="1"/>
                <c:pt idx="0">
                  <c:v>Topné oleje</c:v>
                </c:pt>
              </c:strCache>
            </c:strRef>
          </c:tx>
          <c:invertIfNegative val="0"/>
          <c:val>
            <c:numRef>
              <c:f>'8.12'!$B$24:$M$24</c:f>
              <c:numCache>
                <c:formatCode>#,##0.0</c:formatCode>
                <c:ptCount val="12"/>
                <c:pt idx="0">
                  <c:v>1.6896089999999999</c:v>
                </c:pt>
                <c:pt idx="1">
                  <c:v>3.9631019999999992</c:v>
                </c:pt>
                <c:pt idx="2">
                  <c:v>3.1259140000000003</c:v>
                </c:pt>
                <c:pt idx="3">
                  <c:v>0.275142</c:v>
                </c:pt>
                <c:pt idx="4">
                  <c:v>9.4069000000000014E-2</c:v>
                </c:pt>
                <c:pt idx="5">
                  <c:v>0.36953800000000003</c:v>
                </c:pt>
                <c:pt idx="6">
                  <c:v>2.6314699999999998</c:v>
                </c:pt>
                <c:pt idx="7">
                  <c:v>2.0480000000000002E-2</c:v>
                </c:pt>
                <c:pt idx="8">
                  <c:v>1.0999999999999999E-2</c:v>
                </c:pt>
                <c:pt idx="9">
                  <c:v>7.5600000000000001E-2</c:v>
                </c:pt>
                <c:pt idx="10">
                  <c:v>1.1632690000000003</c:v>
                </c:pt>
                <c:pt idx="11">
                  <c:v>0.59380000000000011</c:v>
                </c:pt>
              </c:numCache>
            </c:numRef>
          </c:val>
        </c:ser>
        <c:ser>
          <c:idx val="15"/>
          <c:order val="15"/>
          <c:tx>
            <c:strRef>
              <c:f>'8.12'!$A$25</c:f>
              <c:strCache>
                <c:ptCount val="1"/>
                <c:pt idx="0">
                  <c:v>Zemní plyn</c:v>
                </c:pt>
              </c:strCache>
            </c:strRef>
          </c:tx>
          <c:spPr>
            <a:solidFill>
              <a:srgbClr val="EBE600"/>
            </a:solidFill>
          </c:spPr>
          <c:invertIfNegative val="0"/>
          <c:val>
            <c:numRef>
              <c:f>'8.12'!$B$25:$M$25</c:f>
              <c:numCache>
                <c:formatCode>#,##0.0</c:formatCode>
                <c:ptCount val="12"/>
                <c:pt idx="0">
                  <c:v>549.38539491119582</c:v>
                </c:pt>
                <c:pt idx="1">
                  <c:v>575.74240743383712</c:v>
                </c:pt>
                <c:pt idx="2">
                  <c:v>598.76176792383558</c:v>
                </c:pt>
                <c:pt idx="3">
                  <c:v>409.89150306561334</c:v>
                </c:pt>
                <c:pt idx="4">
                  <c:v>410.59966821865402</c:v>
                </c:pt>
                <c:pt idx="5">
                  <c:v>318.68949899678205</c:v>
                </c:pt>
                <c:pt idx="6">
                  <c:v>324.26320867271357</c:v>
                </c:pt>
                <c:pt idx="7">
                  <c:v>303.47225501630413</c:v>
                </c:pt>
                <c:pt idx="8">
                  <c:v>243.63171319084989</c:v>
                </c:pt>
                <c:pt idx="9">
                  <c:v>302.91044596949826</c:v>
                </c:pt>
                <c:pt idx="10">
                  <c:v>470.78374694691723</c:v>
                </c:pt>
                <c:pt idx="11">
                  <c:v>527.88340735284612</c:v>
                </c:pt>
              </c:numCache>
            </c:numRef>
          </c:val>
        </c:ser>
        <c:dLbls>
          <c:showLegendKey val="0"/>
          <c:showVal val="0"/>
          <c:showCatName val="0"/>
          <c:showSerName val="0"/>
          <c:showPercent val="0"/>
          <c:showBubbleSize val="0"/>
        </c:dLbls>
        <c:gapWidth val="150"/>
        <c:overlap val="100"/>
        <c:axId val="112424064"/>
        <c:axId val="112425600"/>
      </c:barChart>
      <c:catAx>
        <c:axId val="112424064"/>
        <c:scaling>
          <c:orientation val="minMax"/>
        </c:scaling>
        <c:delete val="0"/>
        <c:axPos val="b"/>
        <c:numFmt formatCode="General" sourceLinked="1"/>
        <c:majorTickMark val="none"/>
        <c:minorTickMark val="none"/>
        <c:tickLblPos val="nextTo"/>
        <c:txPr>
          <a:bodyPr/>
          <a:lstStyle/>
          <a:p>
            <a:pPr>
              <a:defRPr sz="900"/>
            </a:pPr>
            <a:endParaRPr lang="cs-CZ"/>
          </a:p>
        </c:txPr>
        <c:crossAx val="112425600"/>
        <c:crosses val="autoZero"/>
        <c:auto val="1"/>
        <c:lblAlgn val="ctr"/>
        <c:lblOffset val="100"/>
        <c:noMultiLvlLbl val="0"/>
      </c:catAx>
      <c:valAx>
        <c:axId val="1124256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124240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'8.12'!$U$10:$U$25</c:f>
              <c:numCache>
                <c:formatCode>0.0%</c:formatCode>
                <c:ptCount val="16"/>
              </c:numCache>
            </c:numRef>
          </c:cat>
          <c:val>
            <c:numRef>
              <c:f>'8.12'!$P$10:$P$25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ser>
        <c:dLbls>
          <c:showLegendKey val="0"/>
          <c:showVal val="0"/>
          <c:showCatName val="0"/>
          <c:showSerName val="0"/>
          <c:showPercent val="0"/>
          <c:showBubbleSize val="0"/>
        </c:dLbls>
        <c:gapWidth val="150"/>
        <c:axId val="49185920"/>
        <c:axId val="49187456"/>
      </c:barChart>
      <c:catAx>
        <c:axId val="49185920"/>
        <c:scaling>
          <c:orientation val="minMax"/>
        </c:scaling>
        <c:delete val="1"/>
        <c:axPos val="b"/>
        <c:numFmt formatCode="General" sourceLinked="1"/>
        <c:majorTickMark val="out"/>
        <c:minorTickMark val="none"/>
        <c:tickLblPos val="nextTo"/>
        <c:crossAx val="49187456"/>
        <c:crosses val="autoZero"/>
        <c:auto val="1"/>
        <c:lblAlgn val="ctr"/>
        <c:lblOffset val="100"/>
        <c:noMultiLvlLbl val="0"/>
      </c:catAx>
      <c:valAx>
        <c:axId val="49187456"/>
        <c:scaling>
          <c:orientation val="minMax"/>
        </c:scaling>
        <c:delete val="1"/>
        <c:axPos val="l"/>
        <c:numFmt formatCode="General" sourceLinked="1"/>
        <c:majorTickMark val="out"/>
        <c:minorTickMark val="none"/>
        <c:tickLblPos val="nextTo"/>
        <c:crossAx val="491859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'8.12'!$U$27:$U$34</c:f>
              <c:numCache>
                <c:formatCode>#,##0.0</c:formatCode>
                <c:ptCount val="8"/>
              </c:numCache>
            </c:numRef>
          </c:cat>
          <c:val>
            <c:numRef>
              <c:f>'8.12'!$P$27:$P$34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'8.13'!$A$27</c:f>
              <c:strCache>
                <c:ptCount val="1"/>
                <c:pt idx="0">
                  <c:v>Průmysl</c:v>
                </c:pt>
              </c:strCache>
            </c:strRef>
          </c:tx>
          <c:invertIfNegative val="0"/>
          <c:val>
            <c:numRef>
              <c:f>'8.13'!$B$27:$M$27</c:f>
              <c:numCache>
                <c:formatCode>#,##0.0</c:formatCode>
                <c:ptCount val="12"/>
                <c:pt idx="0">
                  <c:v>278.96366699999993</c:v>
                </c:pt>
                <c:pt idx="1">
                  <c:v>264.48162200000002</c:v>
                </c:pt>
                <c:pt idx="2">
                  <c:v>283.46542600000004</c:v>
                </c:pt>
                <c:pt idx="3">
                  <c:v>245.03494699999999</c:v>
                </c:pt>
                <c:pt idx="4">
                  <c:v>241.294149</c:v>
                </c:pt>
                <c:pt idx="5">
                  <c:v>190.13287899999997</c:v>
                </c:pt>
                <c:pt idx="6">
                  <c:v>193.054937</c:v>
                </c:pt>
                <c:pt idx="7">
                  <c:v>225.93763099999998</c:v>
                </c:pt>
                <c:pt idx="8">
                  <c:v>223.51816500000001</c:v>
                </c:pt>
                <c:pt idx="9">
                  <c:v>192.307278</c:v>
                </c:pt>
                <c:pt idx="10">
                  <c:v>259.69708900000001</c:v>
                </c:pt>
                <c:pt idx="11">
                  <c:v>288.50162599999993</c:v>
                </c:pt>
              </c:numCache>
            </c:numRef>
          </c:val>
        </c:ser>
        <c:ser>
          <c:idx val="1"/>
          <c:order val="1"/>
          <c:tx>
            <c:strRef>
              <c:f>'8.13'!$A$28</c:f>
              <c:strCache>
                <c:ptCount val="1"/>
                <c:pt idx="0">
                  <c:v>Energetika</c:v>
                </c:pt>
              </c:strCache>
            </c:strRef>
          </c:tx>
          <c:invertIfNegative val="0"/>
          <c:val>
            <c:numRef>
              <c:f>'8.13'!$B$28:$M$28</c:f>
              <c:numCache>
                <c:formatCode>#,##0.0</c:formatCode>
                <c:ptCount val="12"/>
                <c:pt idx="0">
                  <c:v>67.152059999999992</c:v>
                </c:pt>
                <c:pt idx="1">
                  <c:v>73.483819999999994</c:v>
                </c:pt>
                <c:pt idx="2">
                  <c:v>33.272940000000006</c:v>
                </c:pt>
                <c:pt idx="3">
                  <c:v>15.812580000000001</c:v>
                </c:pt>
                <c:pt idx="4">
                  <c:v>14.040250000000002</c:v>
                </c:pt>
                <c:pt idx="5">
                  <c:v>22.310340000000004</c:v>
                </c:pt>
                <c:pt idx="6">
                  <c:v>16.361889999999999</c:v>
                </c:pt>
                <c:pt idx="7">
                  <c:v>39.043630000000007</c:v>
                </c:pt>
                <c:pt idx="8">
                  <c:v>25.346379999999996</c:v>
                </c:pt>
                <c:pt idx="9">
                  <c:v>19.86299</c:v>
                </c:pt>
                <c:pt idx="10">
                  <c:v>42.768089999999994</c:v>
                </c:pt>
                <c:pt idx="11">
                  <c:v>27.505230000000001</c:v>
                </c:pt>
              </c:numCache>
            </c:numRef>
          </c:val>
        </c:ser>
        <c:ser>
          <c:idx val="2"/>
          <c:order val="2"/>
          <c:tx>
            <c:strRef>
              <c:f>'8.13'!$A$29</c:f>
              <c:strCache>
                <c:ptCount val="1"/>
                <c:pt idx="0">
                  <c:v>Doprava</c:v>
                </c:pt>
              </c:strCache>
            </c:strRef>
          </c:tx>
          <c:invertIfNegative val="0"/>
          <c:val>
            <c:numRef>
              <c:f>'8.13'!$B$29:$M$29</c:f>
              <c:numCache>
                <c:formatCode>#,##0.0</c:formatCode>
                <c:ptCount val="12"/>
                <c:pt idx="0">
                  <c:v>6.2588500000000007</c:v>
                </c:pt>
                <c:pt idx="1">
                  <c:v>7.0587600000000004</c:v>
                </c:pt>
                <c:pt idx="2">
                  <c:v>7.7165900000000001</c:v>
                </c:pt>
                <c:pt idx="3">
                  <c:v>3.65239</c:v>
                </c:pt>
                <c:pt idx="4">
                  <c:v>2.46082</c:v>
                </c:pt>
                <c:pt idx="5">
                  <c:v>2.0689000000000002</c:v>
                </c:pt>
                <c:pt idx="6">
                  <c:v>2.3614600000000001</c:v>
                </c:pt>
                <c:pt idx="7">
                  <c:v>0.69499999999999995</c:v>
                </c:pt>
                <c:pt idx="8">
                  <c:v>1.4965599999999999</c:v>
                </c:pt>
                <c:pt idx="9">
                  <c:v>3.4733200000000002</c:v>
                </c:pt>
                <c:pt idx="10">
                  <c:v>5.0137529999999995</c:v>
                </c:pt>
                <c:pt idx="11">
                  <c:v>6.0007579999999994</c:v>
                </c:pt>
              </c:numCache>
            </c:numRef>
          </c:val>
        </c:ser>
        <c:ser>
          <c:idx val="3"/>
          <c:order val="3"/>
          <c:tx>
            <c:strRef>
              <c:f>'8.13'!$A$30</c:f>
              <c:strCache>
                <c:ptCount val="1"/>
                <c:pt idx="0">
                  <c:v>Stavebnictví</c:v>
                </c:pt>
              </c:strCache>
            </c:strRef>
          </c:tx>
          <c:invertIfNegative val="0"/>
          <c:val>
            <c:numRef>
              <c:f>'8.13'!$B$30:$M$30</c:f>
              <c:numCache>
                <c:formatCode>#,##0.0</c:formatCode>
                <c:ptCount val="12"/>
                <c:pt idx="0">
                  <c:v>4.6822000000000003E-2</c:v>
                </c:pt>
                <c:pt idx="1">
                  <c:v>5.9272999999999999E-2</c:v>
                </c:pt>
                <c:pt idx="2">
                  <c:v>5.7948E-2</c:v>
                </c:pt>
                <c:pt idx="3">
                  <c:v>2.2804000000000001E-2</c:v>
                </c:pt>
                <c:pt idx="4">
                  <c:v>2.9489999999999998E-3</c:v>
                </c:pt>
                <c:pt idx="5">
                  <c:v>3.9750000000000002E-3</c:v>
                </c:pt>
                <c:pt idx="6">
                  <c:v>9.5099999999999994E-3</c:v>
                </c:pt>
                <c:pt idx="7">
                  <c:v>1.949E-3</c:v>
                </c:pt>
                <c:pt idx="8">
                  <c:v>3.1680000000000002E-3</c:v>
                </c:pt>
                <c:pt idx="9">
                  <c:v>2.8251999999999999E-2</c:v>
                </c:pt>
                <c:pt idx="10">
                  <c:v>5.8866999999999996E-2</c:v>
                </c:pt>
                <c:pt idx="11">
                  <c:v>7.6298000000000005E-2</c:v>
                </c:pt>
              </c:numCache>
            </c:numRef>
          </c:val>
        </c:ser>
        <c:ser>
          <c:idx val="4"/>
          <c:order val="4"/>
          <c:tx>
            <c:strRef>
              <c:f>'8.13'!$A$31</c:f>
              <c:strCache>
                <c:ptCount val="1"/>
                <c:pt idx="0">
                  <c:v>Zemědělství a lesnictví</c:v>
                </c:pt>
              </c:strCache>
            </c:strRef>
          </c:tx>
          <c:invertIfNegative val="0"/>
          <c:val>
            <c:numRef>
              <c:f>'8.13'!$B$31:$M$31</c:f>
              <c:numCache>
                <c:formatCode>#,##0.0</c:formatCode>
                <c:ptCount val="12"/>
                <c:pt idx="0">
                  <c:v>2.7015199999999999</c:v>
                </c:pt>
                <c:pt idx="1">
                  <c:v>2.8138999999999998</c:v>
                </c:pt>
                <c:pt idx="2">
                  <c:v>2.8248000000000002</c:v>
                </c:pt>
                <c:pt idx="3">
                  <c:v>1.9974000000000001</c:v>
                </c:pt>
                <c:pt idx="4">
                  <c:v>1.7695999999999998</c:v>
                </c:pt>
                <c:pt idx="5">
                  <c:v>1.2732000000000001</c:v>
                </c:pt>
                <c:pt idx="6">
                  <c:v>1.5715999999999999</c:v>
                </c:pt>
                <c:pt idx="7">
                  <c:v>1.5665</c:v>
                </c:pt>
                <c:pt idx="8">
                  <c:v>1.4984999999999999</c:v>
                </c:pt>
                <c:pt idx="9">
                  <c:v>1.6585999999999999</c:v>
                </c:pt>
                <c:pt idx="10">
                  <c:v>2.3703050000000001</c:v>
                </c:pt>
                <c:pt idx="11">
                  <c:v>3.2480500000000001</c:v>
                </c:pt>
              </c:numCache>
            </c:numRef>
          </c:val>
        </c:ser>
        <c:ser>
          <c:idx val="5"/>
          <c:order val="5"/>
          <c:tx>
            <c:strRef>
              <c:f>'8.13'!$A$32</c:f>
              <c:strCache>
                <c:ptCount val="1"/>
                <c:pt idx="0">
                  <c:v>Domácnosti</c:v>
                </c:pt>
              </c:strCache>
            </c:strRef>
          </c:tx>
          <c:invertIfNegative val="0"/>
          <c:val>
            <c:numRef>
              <c:f>'8.13'!$B$32:$M$32</c:f>
              <c:numCache>
                <c:formatCode>#,##0.0</c:formatCode>
                <c:ptCount val="12"/>
                <c:pt idx="0">
                  <c:v>145.11005299999999</c:v>
                </c:pt>
                <c:pt idx="1">
                  <c:v>151.06739999999999</c:v>
                </c:pt>
                <c:pt idx="2">
                  <c:v>148.65733699999998</c:v>
                </c:pt>
                <c:pt idx="3">
                  <c:v>62.136866000000019</c:v>
                </c:pt>
                <c:pt idx="4">
                  <c:v>31.294530000000002</c:v>
                </c:pt>
                <c:pt idx="5">
                  <c:v>24.691553999999996</c:v>
                </c:pt>
                <c:pt idx="6">
                  <c:v>24.521132000000001</c:v>
                </c:pt>
                <c:pt idx="7">
                  <c:v>22.326237999999993</c:v>
                </c:pt>
                <c:pt idx="8">
                  <c:v>30.920095999999997</c:v>
                </c:pt>
                <c:pt idx="9">
                  <c:v>62.24139599999998</c:v>
                </c:pt>
                <c:pt idx="10">
                  <c:v>109.79867</c:v>
                </c:pt>
                <c:pt idx="11">
                  <c:v>138.73181199999996</c:v>
                </c:pt>
              </c:numCache>
            </c:numRef>
          </c:val>
        </c:ser>
        <c:ser>
          <c:idx val="6"/>
          <c:order val="6"/>
          <c:tx>
            <c:strRef>
              <c:f>'8.13'!$A$33</c:f>
              <c:strCache>
                <c:ptCount val="1"/>
                <c:pt idx="0">
                  <c:v>Obchod, služby, školství, zdravotnictví</c:v>
                </c:pt>
              </c:strCache>
            </c:strRef>
          </c:tx>
          <c:invertIfNegative val="0"/>
          <c:val>
            <c:numRef>
              <c:f>'8.13'!$B$33:$M$33</c:f>
              <c:numCache>
                <c:formatCode>#,##0.0</c:formatCode>
                <c:ptCount val="12"/>
                <c:pt idx="0">
                  <c:v>62.932000000000002</c:v>
                </c:pt>
                <c:pt idx="1">
                  <c:v>62.562148000000008</c:v>
                </c:pt>
                <c:pt idx="2">
                  <c:v>61.821107999999995</c:v>
                </c:pt>
                <c:pt idx="3">
                  <c:v>24.456214000000003</c:v>
                </c:pt>
                <c:pt idx="4">
                  <c:v>11.796991</c:v>
                </c:pt>
                <c:pt idx="5">
                  <c:v>9.5102249999999984</c:v>
                </c:pt>
                <c:pt idx="6">
                  <c:v>8.5174910000000015</c:v>
                </c:pt>
                <c:pt idx="7">
                  <c:v>8.0317430000000005</c:v>
                </c:pt>
                <c:pt idx="8">
                  <c:v>11.067347999999999</c:v>
                </c:pt>
                <c:pt idx="9">
                  <c:v>25.807241000000001</c:v>
                </c:pt>
                <c:pt idx="10">
                  <c:v>42.112223999999998</c:v>
                </c:pt>
                <c:pt idx="11">
                  <c:v>54.722345000000004</c:v>
                </c:pt>
              </c:numCache>
            </c:numRef>
          </c:val>
        </c:ser>
        <c:ser>
          <c:idx val="7"/>
          <c:order val="7"/>
          <c:tx>
            <c:strRef>
              <c:f>'8.13'!$A$34</c:f>
              <c:strCache>
                <c:ptCount val="1"/>
                <c:pt idx="0">
                  <c:v>Ostatní</c:v>
                </c:pt>
              </c:strCache>
            </c:strRef>
          </c:tx>
          <c:invertIfNegative val="0"/>
          <c:val>
            <c:numRef>
              <c:f>'8.13'!$B$34:$M$34</c:f>
              <c:numCache>
                <c:formatCode>#,##0.0</c:formatCode>
                <c:ptCount val="12"/>
                <c:pt idx="0">
                  <c:v>3.8656630000000001</c:v>
                </c:pt>
                <c:pt idx="1">
                  <c:v>6.3728480000000003</c:v>
                </c:pt>
                <c:pt idx="2">
                  <c:v>5.0337870000000002</c:v>
                </c:pt>
                <c:pt idx="3">
                  <c:v>1.8438800000000002</c:v>
                </c:pt>
                <c:pt idx="4">
                  <c:v>1.0859320000000001</c:v>
                </c:pt>
                <c:pt idx="5">
                  <c:v>0.92110000000000003</c:v>
                </c:pt>
                <c:pt idx="6">
                  <c:v>0.92270000000000008</c:v>
                </c:pt>
                <c:pt idx="7">
                  <c:v>0.95329999999999993</c:v>
                </c:pt>
                <c:pt idx="8">
                  <c:v>0.725302</c:v>
                </c:pt>
                <c:pt idx="9">
                  <c:v>2.307582</c:v>
                </c:pt>
                <c:pt idx="10">
                  <c:v>3.7611410000000003</c:v>
                </c:pt>
                <c:pt idx="11">
                  <c:v>4.7829040000000003</c:v>
                </c:pt>
              </c:numCache>
            </c:numRef>
          </c:val>
        </c:ser>
        <c:dLbls>
          <c:showLegendKey val="0"/>
          <c:showVal val="0"/>
          <c:showCatName val="0"/>
          <c:showSerName val="0"/>
          <c:showPercent val="0"/>
          <c:showBubbleSize val="0"/>
        </c:dLbls>
        <c:gapWidth val="150"/>
        <c:overlap val="100"/>
        <c:axId val="113096960"/>
        <c:axId val="113102848"/>
      </c:barChart>
      <c:catAx>
        <c:axId val="113096960"/>
        <c:scaling>
          <c:orientation val="minMax"/>
        </c:scaling>
        <c:delete val="0"/>
        <c:axPos val="b"/>
        <c:numFmt formatCode="General" sourceLinked="1"/>
        <c:majorTickMark val="none"/>
        <c:minorTickMark val="none"/>
        <c:tickLblPos val="nextTo"/>
        <c:txPr>
          <a:bodyPr/>
          <a:lstStyle/>
          <a:p>
            <a:pPr>
              <a:defRPr sz="900"/>
            </a:pPr>
            <a:endParaRPr lang="cs-CZ"/>
          </a:p>
        </c:txPr>
        <c:crossAx val="113102848"/>
        <c:crosses val="autoZero"/>
        <c:auto val="1"/>
        <c:lblAlgn val="ctr"/>
        <c:lblOffset val="100"/>
        <c:noMultiLvlLbl val="0"/>
      </c:catAx>
      <c:valAx>
        <c:axId val="113102848"/>
        <c:scaling>
          <c:orientation val="minMax"/>
          <c:max val="2000"/>
        </c:scaling>
        <c:delete val="0"/>
        <c:axPos val="l"/>
        <c:majorGridlines/>
        <c:numFmt formatCode="#,##0" sourceLinked="0"/>
        <c:majorTickMark val="out"/>
        <c:minorTickMark val="none"/>
        <c:tickLblPos val="nextTo"/>
        <c:spPr>
          <a:ln>
            <a:noFill/>
          </a:ln>
        </c:spPr>
        <c:txPr>
          <a:bodyPr/>
          <a:lstStyle/>
          <a:p>
            <a:pPr>
              <a:defRPr sz="900"/>
            </a:pPr>
            <a:endParaRPr lang="cs-CZ"/>
          </a:p>
        </c:txPr>
        <c:crossAx val="1130969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'8.13'!$M$39</c:f>
              <c:strCache>
                <c:ptCount val="1"/>
                <c:pt idx="0">
                  <c:v>Instalovaný výkon</c:v>
                </c:pt>
              </c:strCache>
            </c:strRef>
          </c:tx>
          <c:invertIfNegative val="0"/>
          <c:val>
            <c:numRef>
              <c:f>'8.13'!$N$39</c:f>
              <c:numCache>
                <c:formatCode>0.0%</c:formatCode>
                <c:ptCount val="1"/>
                <c:pt idx="0">
                  <c:v>0.25338708814073013</c:v>
                </c:pt>
              </c:numCache>
            </c:numRef>
          </c:val>
        </c:ser>
        <c:ser>
          <c:idx val="1"/>
          <c:order val="1"/>
          <c:tx>
            <c:strRef>
              <c:f>'8.13'!$M$40</c:f>
              <c:strCache>
                <c:ptCount val="1"/>
                <c:pt idx="0">
                  <c:v>Výroba tepla brutto</c:v>
                </c:pt>
              </c:strCache>
            </c:strRef>
          </c:tx>
          <c:invertIfNegative val="0"/>
          <c:val>
            <c:numRef>
              <c:f>'8.13'!$N$40</c:f>
              <c:numCache>
                <c:formatCode>0.0%</c:formatCode>
                <c:ptCount val="1"/>
                <c:pt idx="0">
                  <c:v>0.16896731952284982</c:v>
                </c:pt>
              </c:numCache>
            </c:numRef>
          </c:val>
        </c:ser>
        <c:ser>
          <c:idx val="2"/>
          <c:order val="2"/>
          <c:tx>
            <c:strRef>
              <c:f>'8.13'!$M$41</c:f>
              <c:strCache>
                <c:ptCount val="1"/>
                <c:pt idx="0">
                  <c:v>Dodávky tepla</c:v>
                </c:pt>
              </c:strCache>
            </c:strRef>
          </c:tx>
          <c:invertIfNegative val="0"/>
          <c:val>
            <c:numRef>
              <c:f>'8.13'!$N$41</c:f>
              <c:numCache>
                <c:formatCode>0.0%</c:formatCode>
                <c:ptCount val="1"/>
                <c:pt idx="0">
                  <c:v>0.13819053043614604</c:v>
                </c:pt>
              </c:numCache>
            </c:numRef>
          </c:val>
        </c:ser>
        <c:dLbls>
          <c:showLegendKey val="0"/>
          <c:showVal val="0"/>
          <c:showCatName val="0"/>
          <c:showSerName val="0"/>
          <c:showPercent val="0"/>
          <c:showBubbleSize val="0"/>
        </c:dLbls>
        <c:gapWidth val="150"/>
        <c:axId val="113190016"/>
        <c:axId val="113191552"/>
      </c:barChart>
      <c:catAx>
        <c:axId val="113190016"/>
        <c:scaling>
          <c:orientation val="maxMin"/>
        </c:scaling>
        <c:delete val="0"/>
        <c:axPos val="l"/>
        <c:numFmt formatCode="General" sourceLinked="1"/>
        <c:majorTickMark val="none"/>
        <c:minorTickMark val="none"/>
        <c:tickLblPos val="none"/>
        <c:crossAx val="113191552"/>
        <c:crosses val="autoZero"/>
        <c:auto val="1"/>
        <c:lblAlgn val="ctr"/>
        <c:lblOffset val="100"/>
        <c:noMultiLvlLbl val="0"/>
      </c:catAx>
      <c:valAx>
        <c:axId val="11319155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1319001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'8.13'!$A$10</c:f>
              <c:strCache>
                <c:ptCount val="1"/>
                <c:pt idx="0">
                  <c:v>Biomasa</c:v>
                </c:pt>
              </c:strCache>
            </c:strRef>
          </c:tx>
          <c:spPr>
            <a:solidFill>
              <a:schemeClr val="accent3">
                <a:lumMod val="75000"/>
              </a:schemeClr>
            </a:solidFill>
          </c:spPr>
          <c:invertIfNegative val="0"/>
          <c:val>
            <c:numRef>
              <c:f>'8.13'!$B$10:$M$10</c:f>
              <c:numCache>
                <c:formatCode>#,##0.0</c:formatCode>
                <c:ptCount val="12"/>
                <c:pt idx="0">
                  <c:v>100.32028000000001</c:v>
                </c:pt>
                <c:pt idx="1">
                  <c:v>96.897190000000009</c:v>
                </c:pt>
                <c:pt idx="2">
                  <c:v>110.92955000000002</c:v>
                </c:pt>
                <c:pt idx="3">
                  <c:v>78.899450000000002</c:v>
                </c:pt>
                <c:pt idx="4">
                  <c:v>73.127440000000021</c:v>
                </c:pt>
                <c:pt idx="5">
                  <c:v>67.723699999999994</c:v>
                </c:pt>
                <c:pt idx="6">
                  <c:v>65.294280000000001</c:v>
                </c:pt>
                <c:pt idx="7">
                  <c:v>62.360699999999987</c:v>
                </c:pt>
                <c:pt idx="8">
                  <c:v>58.796519999999994</c:v>
                </c:pt>
                <c:pt idx="9">
                  <c:v>31.088699999999999</c:v>
                </c:pt>
                <c:pt idx="10">
                  <c:v>78.139110000000002</c:v>
                </c:pt>
                <c:pt idx="11">
                  <c:v>103.87587000000002</c:v>
                </c:pt>
              </c:numCache>
            </c:numRef>
          </c:val>
        </c:ser>
        <c:ser>
          <c:idx val="1"/>
          <c:order val="1"/>
          <c:tx>
            <c:strRef>
              <c:f>'8.13'!$A$11</c:f>
              <c:strCache>
                <c:ptCount val="1"/>
                <c:pt idx="0">
                  <c:v>Bioplyn</c:v>
                </c:pt>
              </c:strCache>
            </c:strRef>
          </c:tx>
          <c:spPr>
            <a:solidFill>
              <a:schemeClr val="bg2">
                <a:lumMod val="50000"/>
              </a:schemeClr>
            </a:solidFill>
          </c:spPr>
          <c:invertIfNegative val="0"/>
          <c:val>
            <c:numRef>
              <c:f>'8.13'!$B$11:$M$11</c:f>
              <c:numCache>
                <c:formatCode>#,##0.0</c:formatCode>
                <c:ptCount val="12"/>
                <c:pt idx="0">
                  <c:v>2.2432890000000003</c:v>
                </c:pt>
                <c:pt idx="1">
                  <c:v>2.1729799999999995</c:v>
                </c:pt>
                <c:pt idx="2">
                  <c:v>2.0815100000000002</c:v>
                </c:pt>
                <c:pt idx="3">
                  <c:v>1.7462</c:v>
                </c:pt>
                <c:pt idx="4">
                  <c:v>1.6910499999999999</c:v>
                </c:pt>
                <c:pt idx="5">
                  <c:v>1.2580100000000001</c:v>
                </c:pt>
                <c:pt idx="6">
                  <c:v>1.5534600000000001</c:v>
                </c:pt>
                <c:pt idx="7">
                  <c:v>1.5527200000000003</c:v>
                </c:pt>
                <c:pt idx="8">
                  <c:v>1.50352</c:v>
                </c:pt>
                <c:pt idx="9">
                  <c:v>1.32612</c:v>
                </c:pt>
                <c:pt idx="10">
                  <c:v>1.6381400000000002</c:v>
                </c:pt>
                <c:pt idx="11">
                  <c:v>2.2372969999999999</c:v>
                </c:pt>
              </c:numCache>
            </c:numRef>
          </c:val>
        </c:ser>
        <c:ser>
          <c:idx val="2"/>
          <c:order val="2"/>
          <c:tx>
            <c:strRef>
              <c:f>'8.13'!$A$12</c:f>
              <c:strCache>
                <c:ptCount val="1"/>
                <c:pt idx="0">
                  <c:v>Černé uhlí</c:v>
                </c:pt>
              </c:strCache>
            </c:strRef>
          </c:tx>
          <c:spPr>
            <a:solidFill>
              <a:schemeClr val="tx1"/>
            </a:solidFill>
          </c:spPr>
          <c:invertIfNegative val="0"/>
          <c:val>
            <c:numRef>
              <c:f>'8.13'!$B$12:$M$12</c:f>
              <c:numCache>
                <c:formatCode>#,##0.0</c:formatCode>
                <c:ptCount val="12"/>
                <c:pt idx="0">
                  <c:v>0</c:v>
                </c:pt>
                <c:pt idx="1">
                  <c:v>0</c:v>
                </c:pt>
                <c:pt idx="2">
                  <c:v>11.65582</c:v>
                </c:pt>
                <c:pt idx="3">
                  <c:v>0</c:v>
                </c:pt>
                <c:pt idx="4">
                  <c:v>0</c:v>
                </c:pt>
                <c:pt idx="5">
                  <c:v>0</c:v>
                </c:pt>
                <c:pt idx="6">
                  <c:v>0.37285000000000001</c:v>
                </c:pt>
                <c:pt idx="7">
                  <c:v>0</c:v>
                </c:pt>
                <c:pt idx="8">
                  <c:v>0</c:v>
                </c:pt>
                <c:pt idx="9">
                  <c:v>0</c:v>
                </c:pt>
                <c:pt idx="10">
                  <c:v>0</c:v>
                </c:pt>
                <c:pt idx="11">
                  <c:v>0</c:v>
                </c:pt>
              </c:numCache>
            </c:numRef>
          </c:val>
        </c:ser>
        <c:ser>
          <c:idx val="3"/>
          <c:order val="3"/>
          <c:tx>
            <c:strRef>
              <c:f>'8.13'!$A$13</c:f>
              <c:strCache>
                <c:ptCount val="1"/>
                <c:pt idx="0">
                  <c:v>Elektrická energie</c:v>
                </c:pt>
              </c:strCache>
            </c:strRef>
          </c:tx>
          <c:invertIfNegative val="0"/>
          <c:val>
            <c:numRef>
              <c:f>'8.13'!$B$13:$M$13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4"/>
          <c:order val="4"/>
          <c:tx>
            <c:strRef>
              <c:f>'8.13'!$A$14</c:f>
              <c:strCache>
                <c:ptCount val="1"/>
                <c:pt idx="0">
                  <c:v>Energie prostředí (tepelné čerpadlo)</c:v>
                </c:pt>
              </c:strCache>
            </c:strRef>
          </c:tx>
          <c:invertIfNegative val="0"/>
          <c:val>
            <c:numRef>
              <c:f>'8.13'!$B$14:$M$14</c:f>
              <c:numCache>
                <c:formatCode>#,##0.0</c:formatCode>
                <c:ptCount val="12"/>
                <c:pt idx="0">
                  <c:v>10.716797820547386</c:v>
                </c:pt>
                <c:pt idx="1">
                  <c:v>11.16383922537509</c:v>
                </c:pt>
                <c:pt idx="2">
                  <c:v>10.678374116433407</c:v>
                </c:pt>
                <c:pt idx="3">
                  <c:v>4.1572379151030061</c:v>
                </c:pt>
                <c:pt idx="4">
                  <c:v>2.2268073340325878</c:v>
                </c:pt>
                <c:pt idx="5">
                  <c:v>1.5010543318385587</c:v>
                </c:pt>
                <c:pt idx="6">
                  <c:v>1.4682639216026148</c:v>
                </c:pt>
                <c:pt idx="7">
                  <c:v>1.3767257648855591</c:v>
                </c:pt>
                <c:pt idx="8">
                  <c:v>2.2449748197133226</c:v>
                </c:pt>
                <c:pt idx="9">
                  <c:v>5.3623153159315962</c:v>
                </c:pt>
                <c:pt idx="10">
                  <c:v>7.9919084527987154</c:v>
                </c:pt>
                <c:pt idx="11">
                  <c:v>10.2777949865494</c:v>
                </c:pt>
              </c:numCache>
            </c:numRef>
          </c:val>
        </c:ser>
        <c:ser>
          <c:idx val="5"/>
          <c:order val="5"/>
          <c:tx>
            <c:strRef>
              <c:f>'8.13'!$A$15</c:f>
              <c:strCache>
                <c:ptCount val="1"/>
                <c:pt idx="0">
                  <c:v>Energie Slunce (solární kolektor)</c:v>
                </c:pt>
              </c:strCache>
            </c:strRef>
          </c:tx>
          <c:invertIfNegative val="0"/>
          <c:val>
            <c:numRef>
              <c:f>'8.13'!$B$15:$M$15</c:f>
              <c:numCache>
                <c:formatCode>#,##0.0</c:formatCode>
                <c:ptCount val="12"/>
                <c:pt idx="0">
                  <c:v>1.16E-3</c:v>
                </c:pt>
                <c:pt idx="1">
                  <c:v>4.0999999999999995E-3</c:v>
                </c:pt>
                <c:pt idx="2">
                  <c:v>4.3099999999999996E-3</c:v>
                </c:pt>
                <c:pt idx="3">
                  <c:v>1.125E-2</c:v>
                </c:pt>
                <c:pt idx="4">
                  <c:v>1.251E-2</c:v>
                </c:pt>
                <c:pt idx="5">
                  <c:v>1.1009999999999999E-2</c:v>
                </c:pt>
                <c:pt idx="6">
                  <c:v>1.1359999999999999E-2</c:v>
                </c:pt>
                <c:pt idx="7">
                  <c:v>1.145E-2</c:v>
                </c:pt>
                <c:pt idx="8">
                  <c:v>8.9899999999999997E-3</c:v>
                </c:pt>
                <c:pt idx="9">
                  <c:v>6.9199999999999999E-3</c:v>
                </c:pt>
                <c:pt idx="10">
                  <c:v>1.5499999999999999E-3</c:v>
                </c:pt>
                <c:pt idx="11">
                  <c:v>1.1200000000000001E-3</c:v>
                </c:pt>
              </c:numCache>
            </c:numRef>
          </c:val>
        </c:ser>
        <c:ser>
          <c:idx val="6"/>
          <c:order val="6"/>
          <c:tx>
            <c:strRef>
              <c:f>'8.13'!$A$16</c:f>
              <c:strCache>
                <c:ptCount val="1"/>
                <c:pt idx="0">
                  <c:v>Hnědé uhlí</c:v>
                </c:pt>
              </c:strCache>
            </c:strRef>
          </c:tx>
          <c:spPr>
            <a:solidFill>
              <a:srgbClr val="6E4932"/>
            </a:solidFill>
          </c:spPr>
          <c:invertIfNegative val="0"/>
          <c:val>
            <c:numRef>
              <c:f>'8.13'!$B$16:$M$16</c:f>
              <c:numCache>
                <c:formatCode>#,##0.0</c:formatCode>
                <c:ptCount val="12"/>
                <c:pt idx="0">
                  <c:v>1283.52431</c:v>
                </c:pt>
                <c:pt idx="1">
                  <c:v>1328.7969919999998</c:v>
                </c:pt>
                <c:pt idx="2">
                  <c:v>1314.4025509999999</c:v>
                </c:pt>
                <c:pt idx="3">
                  <c:v>706.53028400000005</c:v>
                </c:pt>
                <c:pt idx="4">
                  <c:v>483.52817999999991</c:v>
                </c:pt>
                <c:pt idx="5">
                  <c:v>365.02942999999999</c:v>
                </c:pt>
                <c:pt idx="6">
                  <c:v>383.03079000000002</c:v>
                </c:pt>
                <c:pt idx="7">
                  <c:v>373.38358000000005</c:v>
                </c:pt>
                <c:pt idx="8">
                  <c:v>503.45660300000003</c:v>
                </c:pt>
                <c:pt idx="9">
                  <c:v>813.51020199999994</c:v>
                </c:pt>
                <c:pt idx="10">
                  <c:v>1093.007996</c:v>
                </c:pt>
                <c:pt idx="11">
                  <c:v>1287.9754509999998</c:v>
                </c:pt>
              </c:numCache>
            </c:numRef>
          </c:val>
        </c:ser>
        <c:ser>
          <c:idx val="7"/>
          <c:order val="7"/>
          <c:tx>
            <c:strRef>
              <c:f>'8.13'!$A$17</c:f>
              <c:strCache>
                <c:ptCount val="1"/>
                <c:pt idx="0">
                  <c:v>Jaderné palivo</c:v>
                </c:pt>
              </c:strCache>
            </c:strRef>
          </c:tx>
          <c:invertIfNegative val="0"/>
          <c:val>
            <c:numRef>
              <c:f>'8.13'!$B$17:$M$17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8"/>
          <c:order val="8"/>
          <c:tx>
            <c:strRef>
              <c:f>'8.13'!$A$18</c:f>
              <c:strCache>
                <c:ptCount val="1"/>
                <c:pt idx="0">
                  <c:v>Koks</c:v>
                </c:pt>
              </c:strCache>
            </c:strRef>
          </c:tx>
          <c:invertIfNegative val="0"/>
          <c:val>
            <c:numRef>
              <c:f>'8.13'!$B$18:$M$18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9"/>
          <c:order val="9"/>
          <c:tx>
            <c:strRef>
              <c:f>'8.13'!$A$19</c:f>
              <c:strCache>
                <c:ptCount val="1"/>
                <c:pt idx="0">
                  <c:v>Odpadní teplo</c:v>
                </c:pt>
              </c:strCache>
            </c:strRef>
          </c:tx>
          <c:invertIfNegative val="0"/>
          <c:val>
            <c:numRef>
              <c:f>'8.13'!$B$19:$M$19</c:f>
              <c:numCache>
                <c:formatCode>#,##0.0</c:formatCode>
                <c:ptCount val="12"/>
                <c:pt idx="0">
                  <c:v>1.1459999999999999</c:v>
                </c:pt>
                <c:pt idx="1">
                  <c:v>1.222</c:v>
                </c:pt>
                <c:pt idx="2">
                  <c:v>1.575</c:v>
                </c:pt>
                <c:pt idx="3">
                  <c:v>0.309</c:v>
                </c:pt>
                <c:pt idx="4">
                  <c:v>0.10100000000000001</c:v>
                </c:pt>
                <c:pt idx="5">
                  <c:v>9.4E-2</c:v>
                </c:pt>
                <c:pt idx="6">
                  <c:v>3.4000000000000002E-2</c:v>
                </c:pt>
                <c:pt idx="7">
                  <c:v>2.7E-2</c:v>
                </c:pt>
                <c:pt idx="8">
                  <c:v>0</c:v>
                </c:pt>
                <c:pt idx="9">
                  <c:v>0.45400000000000001</c:v>
                </c:pt>
                <c:pt idx="10">
                  <c:v>0.88400000000000001</c:v>
                </c:pt>
                <c:pt idx="11">
                  <c:v>1.3120000000000001</c:v>
                </c:pt>
              </c:numCache>
            </c:numRef>
          </c:val>
        </c:ser>
        <c:ser>
          <c:idx val="10"/>
          <c:order val="10"/>
          <c:tx>
            <c:strRef>
              <c:f>'8.13'!$A$20</c:f>
              <c:strCache>
                <c:ptCount val="1"/>
                <c:pt idx="0">
                  <c:v>Ostatní kapalná paliva</c:v>
                </c:pt>
              </c:strCache>
            </c:strRef>
          </c:tx>
          <c:invertIfNegative val="0"/>
          <c:val>
            <c:numRef>
              <c:f>'8.13'!$B$20:$M$20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1"/>
          <c:order val="11"/>
          <c:tx>
            <c:strRef>
              <c:f>'8.13'!$A$21</c:f>
              <c:strCache>
                <c:ptCount val="1"/>
                <c:pt idx="0">
                  <c:v>Ostatní pevná paliva</c:v>
                </c:pt>
              </c:strCache>
            </c:strRef>
          </c:tx>
          <c:invertIfNegative val="0"/>
          <c:val>
            <c:numRef>
              <c:f>'8.13'!$B$21:$M$21</c:f>
              <c:numCache>
                <c:formatCode>#,##0.0</c:formatCode>
                <c:ptCount val="12"/>
                <c:pt idx="0">
                  <c:v>1.6359399999999999</c:v>
                </c:pt>
                <c:pt idx="1">
                  <c:v>1.1499900000000001</c:v>
                </c:pt>
                <c:pt idx="2">
                  <c:v>1.5847899999999999</c:v>
                </c:pt>
                <c:pt idx="3">
                  <c:v>1.9231500000000001</c:v>
                </c:pt>
                <c:pt idx="4">
                  <c:v>2.8264399999999998</c:v>
                </c:pt>
                <c:pt idx="5">
                  <c:v>1.82806</c:v>
                </c:pt>
                <c:pt idx="6">
                  <c:v>1.9401900000000001</c:v>
                </c:pt>
                <c:pt idx="7">
                  <c:v>2.3548</c:v>
                </c:pt>
                <c:pt idx="8">
                  <c:v>2.12737</c:v>
                </c:pt>
                <c:pt idx="9">
                  <c:v>2.0514000000000001</c:v>
                </c:pt>
                <c:pt idx="10">
                  <c:v>2.0514000000000001</c:v>
                </c:pt>
                <c:pt idx="11">
                  <c:v>1.24186</c:v>
                </c:pt>
              </c:numCache>
            </c:numRef>
          </c:val>
        </c:ser>
        <c:ser>
          <c:idx val="12"/>
          <c:order val="12"/>
          <c:tx>
            <c:strRef>
              <c:f>'8.13'!$A$22</c:f>
              <c:strCache>
                <c:ptCount val="1"/>
                <c:pt idx="0">
                  <c:v>Ostatní plyny</c:v>
                </c:pt>
              </c:strCache>
            </c:strRef>
          </c:tx>
          <c:invertIfNegative val="0"/>
          <c:val>
            <c:numRef>
              <c:f>'8.13'!$B$22:$M$22</c:f>
              <c:numCache>
                <c:formatCode>#,##0.0</c:formatCode>
                <c:ptCount val="12"/>
                <c:pt idx="0">
                  <c:v>0</c:v>
                </c:pt>
                <c:pt idx="1">
                  <c:v>0</c:v>
                </c:pt>
                <c:pt idx="2">
                  <c:v>7.569</c:v>
                </c:pt>
                <c:pt idx="3">
                  <c:v>7.569</c:v>
                </c:pt>
                <c:pt idx="4">
                  <c:v>25.684000000000001</c:v>
                </c:pt>
                <c:pt idx="5">
                  <c:v>13.265000000000001</c:v>
                </c:pt>
                <c:pt idx="6">
                  <c:v>25.684000000000001</c:v>
                </c:pt>
                <c:pt idx="7">
                  <c:v>33.698</c:v>
                </c:pt>
                <c:pt idx="8">
                  <c:v>0</c:v>
                </c:pt>
                <c:pt idx="9">
                  <c:v>0</c:v>
                </c:pt>
                <c:pt idx="10">
                  <c:v>0</c:v>
                </c:pt>
                <c:pt idx="11">
                  <c:v>35.698</c:v>
                </c:pt>
              </c:numCache>
            </c:numRef>
          </c:val>
        </c:ser>
        <c:ser>
          <c:idx val="13"/>
          <c:order val="13"/>
          <c:tx>
            <c:strRef>
              <c:f>'8.13'!$A$23</c:f>
              <c:strCache>
                <c:ptCount val="1"/>
                <c:pt idx="0">
                  <c:v>Ostatní</c:v>
                </c:pt>
              </c:strCache>
            </c:strRef>
          </c:tx>
          <c:invertIfNegative val="0"/>
          <c:val>
            <c:numRef>
              <c:f>'8.13'!$B$23:$M$23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'8.13'!$A$24</c:f>
              <c:strCache>
                <c:ptCount val="1"/>
                <c:pt idx="0">
                  <c:v>Topné oleje</c:v>
                </c:pt>
              </c:strCache>
            </c:strRef>
          </c:tx>
          <c:invertIfNegative val="0"/>
          <c:val>
            <c:numRef>
              <c:f>'8.13'!$B$24:$M$24</c:f>
              <c:numCache>
                <c:formatCode>#,##0.0</c:formatCode>
                <c:ptCount val="12"/>
                <c:pt idx="0">
                  <c:v>0.40462100000000001</c:v>
                </c:pt>
                <c:pt idx="1">
                  <c:v>1.9190989999999999</c:v>
                </c:pt>
                <c:pt idx="2">
                  <c:v>1.2786600000000001</c:v>
                </c:pt>
                <c:pt idx="3">
                  <c:v>0.23518899999999998</c:v>
                </c:pt>
                <c:pt idx="4">
                  <c:v>7.0141000000000009E-2</c:v>
                </c:pt>
                <c:pt idx="5">
                  <c:v>0.27299699999999999</c:v>
                </c:pt>
                <c:pt idx="6">
                  <c:v>2.3804059999999998</c:v>
                </c:pt>
                <c:pt idx="7">
                  <c:v>0.53970099999999999</c:v>
                </c:pt>
                <c:pt idx="8">
                  <c:v>0.344171</c:v>
                </c:pt>
                <c:pt idx="9">
                  <c:v>2.4366539999999999</c:v>
                </c:pt>
                <c:pt idx="10">
                  <c:v>1.3111320000000002</c:v>
                </c:pt>
                <c:pt idx="11">
                  <c:v>1.4385739999999998</c:v>
                </c:pt>
              </c:numCache>
            </c:numRef>
          </c:val>
        </c:ser>
        <c:ser>
          <c:idx val="15"/>
          <c:order val="15"/>
          <c:tx>
            <c:strRef>
              <c:f>'8.13'!$A$25</c:f>
              <c:strCache>
                <c:ptCount val="1"/>
                <c:pt idx="0">
                  <c:v>Zemní plyn</c:v>
                </c:pt>
              </c:strCache>
            </c:strRef>
          </c:tx>
          <c:spPr>
            <a:solidFill>
              <a:srgbClr val="EBE600"/>
            </a:solidFill>
          </c:spPr>
          <c:invertIfNegative val="0"/>
          <c:val>
            <c:numRef>
              <c:f>'8.13'!$B$25:$M$25</c:f>
              <c:numCache>
                <c:formatCode>#,##0.0</c:formatCode>
                <c:ptCount val="12"/>
                <c:pt idx="0">
                  <c:v>160.03412717945264</c:v>
                </c:pt>
                <c:pt idx="1">
                  <c:v>165.85446177462492</c:v>
                </c:pt>
                <c:pt idx="2">
                  <c:v>141.38382088356661</c:v>
                </c:pt>
                <c:pt idx="3">
                  <c:v>53.752110084896998</c:v>
                </c:pt>
                <c:pt idx="4">
                  <c:v>38.212922665967412</c:v>
                </c:pt>
                <c:pt idx="5">
                  <c:v>60.376591668161424</c:v>
                </c:pt>
                <c:pt idx="6">
                  <c:v>30.148510078397383</c:v>
                </c:pt>
                <c:pt idx="7">
                  <c:v>52.295394235114436</c:v>
                </c:pt>
                <c:pt idx="8">
                  <c:v>49.332670180286676</c:v>
                </c:pt>
                <c:pt idx="9">
                  <c:v>73.402567684068373</c:v>
                </c:pt>
                <c:pt idx="10">
                  <c:v>130.76932254720131</c:v>
                </c:pt>
                <c:pt idx="11">
                  <c:v>123.70154601345058</c:v>
                </c:pt>
              </c:numCache>
            </c:numRef>
          </c:val>
        </c:ser>
        <c:dLbls>
          <c:showLegendKey val="0"/>
          <c:showVal val="0"/>
          <c:showCatName val="0"/>
          <c:showSerName val="0"/>
          <c:showPercent val="0"/>
          <c:showBubbleSize val="0"/>
        </c:dLbls>
        <c:gapWidth val="150"/>
        <c:overlap val="100"/>
        <c:axId val="113425024"/>
        <c:axId val="113439104"/>
      </c:barChart>
      <c:catAx>
        <c:axId val="113425024"/>
        <c:scaling>
          <c:orientation val="minMax"/>
        </c:scaling>
        <c:delete val="0"/>
        <c:axPos val="b"/>
        <c:numFmt formatCode="General" sourceLinked="1"/>
        <c:majorTickMark val="none"/>
        <c:minorTickMark val="none"/>
        <c:tickLblPos val="nextTo"/>
        <c:txPr>
          <a:bodyPr/>
          <a:lstStyle/>
          <a:p>
            <a:pPr>
              <a:defRPr sz="900"/>
            </a:pPr>
            <a:endParaRPr lang="cs-CZ"/>
          </a:p>
        </c:txPr>
        <c:crossAx val="113439104"/>
        <c:crosses val="autoZero"/>
        <c:auto val="1"/>
        <c:lblAlgn val="ctr"/>
        <c:lblOffset val="100"/>
        <c:noMultiLvlLbl val="0"/>
      </c:catAx>
      <c:valAx>
        <c:axId val="1134391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134250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'8.13'!$U$10:$U$25</c:f>
              <c:numCache>
                <c:formatCode>0.0%</c:formatCode>
                <c:ptCount val="16"/>
              </c:numCache>
            </c:numRef>
          </c:cat>
          <c:val>
            <c:numRef>
              <c:f>'8.13'!$P$10:$P$25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'8.13'!$U$27:$U$34</c:f>
              <c:numCache>
                <c:formatCode>#,##0.0</c:formatCode>
                <c:ptCount val="8"/>
              </c:numCache>
            </c:numRef>
          </c:cat>
          <c:val>
            <c:numRef>
              <c:f>'8.13'!$P$27:$P$34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'8.14'!$A$27</c:f>
              <c:strCache>
                <c:ptCount val="1"/>
                <c:pt idx="0">
                  <c:v>Průmysl</c:v>
                </c:pt>
              </c:strCache>
            </c:strRef>
          </c:tx>
          <c:invertIfNegative val="0"/>
          <c:val>
            <c:numRef>
              <c:f>'8.14'!$B$27:$M$27</c:f>
              <c:numCache>
                <c:formatCode>#,##0.0</c:formatCode>
                <c:ptCount val="12"/>
                <c:pt idx="0">
                  <c:v>229.16272999999998</c:v>
                </c:pt>
                <c:pt idx="1">
                  <c:v>250.20781900000003</c:v>
                </c:pt>
                <c:pt idx="2">
                  <c:v>233.05816999999999</c:v>
                </c:pt>
                <c:pt idx="3">
                  <c:v>134.45908300000002</c:v>
                </c:pt>
                <c:pt idx="4">
                  <c:v>116.05752199999998</c:v>
                </c:pt>
                <c:pt idx="5">
                  <c:v>111.981893</c:v>
                </c:pt>
                <c:pt idx="6">
                  <c:v>95.868797999999998</c:v>
                </c:pt>
                <c:pt idx="7">
                  <c:v>91.675057999999993</c:v>
                </c:pt>
                <c:pt idx="8">
                  <c:v>114.37343199999998</c:v>
                </c:pt>
                <c:pt idx="9">
                  <c:v>157.92646599999998</c:v>
                </c:pt>
                <c:pt idx="10">
                  <c:v>197.51680099999999</c:v>
                </c:pt>
                <c:pt idx="11">
                  <c:v>198.96654500000002</c:v>
                </c:pt>
              </c:numCache>
            </c:numRef>
          </c:val>
        </c:ser>
        <c:ser>
          <c:idx val="1"/>
          <c:order val="1"/>
          <c:tx>
            <c:strRef>
              <c:f>'8.14'!$A$28</c:f>
              <c:strCache>
                <c:ptCount val="1"/>
                <c:pt idx="0">
                  <c:v>Energetika</c:v>
                </c:pt>
              </c:strCache>
            </c:strRef>
          </c:tx>
          <c:invertIfNegative val="0"/>
          <c:val>
            <c:numRef>
              <c:f>'8.14'!$B$28:$M$28</c:f>
              <c:numCache>
                <c:formatCode>#,##0.0</c:formatCode>
                <c:ptCount val="12"/>
                <c:pt idx="0">
                  <c:v>2.0309599999999999</c:v>
                </c:pt>
                <c:pt idx="1">
                  <c:v>1.76677</c:v>
                </c:pt>
                <c:pt idx="2">
                  <c:v>1.56182</c:v>
                </c:pt>
                <c:pt idx="3">
                  <c:v>1.77234</c:v>
                </c:pt>
                <c:pt idx="4">
                  <c:v>2.0953499999999998</c:v>
                </c:pt>
                <c:pt idx="5">
                  <c:v>2.0411999999999999</c:v>
                </c:pt>
                <c:pt idx="6">
                  <c:v>1.8288</c:v>
                </c:pt>
                <c:pt idx="7">
                  <c:v>1.7935999999999999</c:v>
                </c:pt>
                <c:pt idx="8">
                  <c:v>1.6787999999999998</c:v>
                </c:pt>
                <c:pt idx="9">
                  <c:v>1.85321</c:v>
                </c:pt>
                <c:pt idx="10">
                  <c:v>1.6005799999999999</c:v>
                </c:pt>
                <c:pt idx="11">
                  <c:v>1.65008</c:v>
                </c:pt>
              </c:numCache>
            </c:numRef>
          </c:val>
        </c:ser>
        <c:ser>
          <c:idx val="2"/>
          <c:order val="2"/>
          <c:tx>
            <c:strRef>
              <c:f>'8.14'!$A$29</c:f>
              <c:strCache>
                <c:ptCount val="1"/>
                <c:pt idx="0">
                  <c:v>Doprava</c:v>
                </c:pt>
              </c:strCache>
            </c:strRef>
          </c:tx>
          <c:invertIfNegative val="0"/>
          <c:val>
            <c:numRef>
              <c:f>'8.14'!$B$29:$M$29</c:f>
              <c:numCache>
                <c:formatCode>#,##0.0</c:formatCode>
                <c:ptCount val="12"/>
                <c:pt idx="0">
                  <c:v>3.3067200000000003</c:v>
                </c:pt>
                <c:pt idx="1">
                  <c:v>3.7064499999999998</c:v>
                </c:pt>
                <c:pt idx="2">
                  <c:v>3.3709700000000002</c:v>
                </c:pt>
                <c:pt idx="3">
                  <c:v>1.3385199999999999</c:v>
                </c:pt>
                <c:pt idx="4">
                  <c:v>0.51705000000000001</c:v>
                </c:pt>
                <c:pt idx="5">
                  <c:v>0.42231999999999997</c:v>
                </c:pt>
                <c:pt idx="6">
                  <c:v>0.20796999999999999</c:v>
                </c:pt>
                <c:pt idx="7">
                  <c:v>0.21852000000000002</c:v>
                </c:pt>
                <c:pt idx="8">
                  <c:v>0.28194999999999998</c:v>
                </c:pt>
                <c:pt idx="9">
                  <c:v>1.15367</c:v>
                </c:pt>
                <c:pt idx="10">
                  <c:v>1.7489600000000001</c:v>
                </c:pt>
                <c:pt idx="11">
                  <c:v>3.3089400000000002</c:v>
                </c:pt>
              </c:numCache>
            </c:numRef>
          </c:val>
        </c:ser>
        <c:ser>
          <c:idx val="3"/>
          <c:order val="3"/>
          <c:tx>
            <c:strRef>
              <c:f>'8.14'!$A$30</c:f>
              <c:strCache>
                <c:ptCount val="1"/>
                <c:pt idx="0">
                  <c:v>Stavebnictví</c:v>
                </c:pt>
              </c:strCache>
            </c:strRef>
          </c:tx>
          <c:invertIfNegative val="0"/>
          <c:val>
            <c:numRef>
              <c:f>'8.14'!$B$30:$M$30</c:f>
              <c:numCache>
                <c:formatCode>#,##0.0</c:formatCode>
                <c:ptCount val="12"/>
                <c:pt idx="0">
                  <c:v>3.0611959999999998</c:v>
                </c:pt>
                <c:pt idx="1">
                  <c:v>3.2064189999999999</c:v>
                </c:pt>
                <c:pt idx="2">
                  <c:v>2.8703609999999999</c:v>
                </c:pt>
                <c:pt idx="3">
                  <c:v>1.195559</c:v>
                </c:pt>
                <c:pt idx="4">
                  <c:v>0.45997999999999994</c:v>
                </c:pt>
                <c:pt idx="5">
                  <c:v>0.32856000000000002</c:v>
                </c:pt>
                <c:pt idx="6">
                  <c:v>0.16666</c:v>
                </c:pt>
                <c:pt idx="7">
                  <c:v>0.12803999999999999</c:v>
                </c:pt>
                <c:pt idx="8">
                  <c:v>0.19394999999999998</c:v>
                </c:pt>
                <c:pt idx="9">
                  <c:v>1.402344</c:v>
                </c:pt>
                <c:pt idx="10">
                  <c:v>2.1432319999999998</c:v>
                </c:pt>
                <c:pt idx="11">
                  <c:v>3.4177529999999998</c:v>
                </c:pt>
              </c:numCache>
            </c:numRef>
          </c:val>
        </c:ser>
        <c:ser>
          <c:idx val="4"/>
          <c:order val="4"/>
          <c:tx>
            <c:strRef>
              <c:f>'8.14'!$A$31</c:f>
              <c:strCache>
                <c:ptCount val="1"/>
                <c:pt idx="0">
                  <c:v>Zemědělství a lesnictví</c:v>
                </c:pt>
              </c:strCache>
            </c:strRef>
          </c:tx>
          <c:invertIfNegative val="0"/>
          <c:val>
            <c:numRef>
              <c:f>'8.14'!$B$31:$M$31</c:f>
              <c:numCache>
                <c:formatCode>#,##0.0</c:formatCode>
                <c:ptCount val="12"/>
                <c:pt idx="0">
                  <c:v>1.2331500000000002</c:v>
                </c:pt>
                <c:pt idx="1">
                  <c:v>0.96207999999999994</c:v>
                </c:pt>
                <c:pt idx="2">
                  <c:v>1.1075899999999999</c:v>
                </c:pt>
                <c:pt idx="3">
                  <c:v>0.73763000000000001</c:v>
                </c:pt>
                <c:pt idx="4">
                  <c:v>0.66503000000000001</c:v>
                </c:pt>
                <c:pt idx="5">
                  <c:v>0.60775999999999997</c:v>
                </c:pt>
                <c:pt idx="6">
                  <c:v>0.65030999999999994</c:v>
                </c:pt>
                <c:pt idx="7">
                  <c:v>0.63617000000000001</c:v>
                </c:pt>
                <c:pt idx="8">
                  <c:v>0.66160000000000008</c:v>
                </c:pt>
                <c:pt idx="9">
                  <c:v>0.8417</c:v>
                </c:pt>
                <c:pt idx="10">
                  <c:v>0.83486000000000005</c:v>
                </c:pt>
                <c:pt idx="11">
                  <c:v>1.1360299999999999</c:v>
                </c:pt>
              </c:numCache>
            </c:numRef>
          </c:val>
        </c:ser>
        <c:ser>
          <c:idx val="5"/>
          <c:order val="5"/>
          <c:tx>
            <c:strRef>
              <c:f>'8.14'!$A$32</c:f>
              <c:strCache>
                <c:ptCount val="1"/>
                <c:pt idx="0">
                  <c:v>Domácnosti</c:v>
                </c:pt>
              </c:strCache>
            </c:strRef>
          </c:tx>
          <c:invertIfNegative val="0"/>
          <c:val>
            <c:numRef>
              <c:f>'8.14'!$B$32:$M$32</c:f>
              <c:numCache>
                <c:formatCode>#,##0.0</c:formatCode>
                <c:ptCount val="12"/>
                <c:pt idx="0">
                  <c:v>155.83635600000002</c:v>
                </c:pt>
                <c:pt idx="1">
                  <c:v>171.38182599999999</c:v>
                </c:pt>
                <c:pt idx="2">
                  <c:v>156.33929800000001</c:v>
                </c:pt>
                <c:pt idx="3">
                  <c:v>63.169858999999995</c:v>
                </c:pt>
                <c:pt idx="4">
                  <c:v>31.634781</c:v>
                </c:pt>
                <c:pt idx="5">
                  <c:v>24.699577999999999</c:v>
                </c:pt>
                <c:pt idx="6">
                  <c:v>24.676695000000002</c:v>
                </c:pt>
                <c:pt idx="7">
                  <c:v>22.906934</c:v>
                </c:pt>
                <c:pt idx="8">
                  <c:v>35.708382999999998</c:v>
                </c:pt>
                <c:pt idx="9">
                  <c:v>75.165714000000023</c:v>
                </c:pt>
                <c:pt idx="10">
                  <c:v>115.19090800000001</c:v>
                </c:pt>
                <c:pt idx="11">
                  <c:v>169.63338999999999</c:v>
                </c:pt>
              </c:numCache>
            </c:numRef>
          </c:val>
        </c:ser>
        <c:ser>
          <c:idx val="6"/>
          <c:order val="6"/>
          <c:tx>
            <c:strRef>
              <c:f>'8.14'!$A$33</c:f>
              <c:strCache>
                <c:ptCount val="1"/>
                <c:pt idx="0">
                  <c:v>Obchod, služby, školství, zdravotnictví</c:v>
                </c:pt>
              </c:strCache>
            </c:strRef>
          </c:tx>
          <c:invertIfNegative val="0"/>
          <c:val>
            <c:numRef>
              <c:f>'8.14'!$B$33:$M$33</c:f>
              <c:numCache>
                <c:formatCode>#,##0.0</c:formatCode>
                <c:ptCount val="12"/>
                <c:pt idx="0">
                  <c:v>93.826510000000013</c:v>
                </c:pt>
                <c:pt idx="1">
                  <c:v>98.811016000000009</c:v>
                </c:pt>
                <c:pt idx="2">
                  <c:v>89.059663999999984</c:v>
                </c:pt>
                <c:pt idx="3">
                  <c:v>36.023340000000005</c:v>
                </c:pt>
                <c:pt idx="4">
                  <c:v>16.329681000000001</c:v>
                </c:pt>
                <c:pt idx="5">
                  <c:v>13.429115999999999</c:v>
                </c:pt>
                <c:pt idx="6">
                  <c:v>9.6365359999999995</c:v>
                </c:pt>
                <c:pt idx="7">
                  <c:v>9.7440930000000012</c:v>
                </c:pt>
                <c:pt idx="8">
                  <c:v>12.644648</c:v>
                </c:pt>
                <c:pt idx="9">
                  <c:v>38.771555000000006</c:v>
                </c:pt>
                <c:pt idx="10">
                  <c:v>57.776823999999998</c:v>
                </c:pt>
                <c:pt idx="11">
                  <c:v>95.907843999999997</c:v>
                </c:pt>
              </c:numCache>
            </c:numRef>
          </c:val>
        </c:ser>
        <c:ser>
          <c:idx val="7"/>
          <c:order val="7"/>
          <c:tx>
            <c:strRef>
              <c:f>'8.14'!$A$34</c:f>
              <c:strCache>
                <c:ptCount val="1"/>
                <c:pt idx="0">
                  <c:v>Ostatní</c:v>
                </c:pt>
              </c:strCache>
            </c:strRef>
          </c:tx>
          <c:invertIfNegative val="0"/>
          <c:val>
            <c:numRef>
              <c:f>'8.14'!$B$34:$M$34</c:f>
              <c:numCache>
                <c:formatCode>#,##0.0</c:formatCode>
                <c:ptCount val="12"/>
                <c:pt idx="0">
                  <c:v>0.68213999999999997</c:v>
                </c:pt>
                <c:pt idx="1">
                  <c:v>0.82975399999999999</c:v>
                </c:pt>
                <c:pt idx="2">
                  <c:v>0.74942700000000007</c:v>
                </c:pt>
                <c:pt idx="3">
                  <c:v>0.14956700000000001</c:v>
                </c:pt>
                <c:pt idx="4">
                  <c:v>1.4E-2</c:v>
                </c:pt>
                <c:pt idx="5">
                  <c:v>0</c:v>
                </c:pt>
                <c:pt idx="6">
                  <c:v>0</c:v>
                </c:pt>
                <c:pt idx="7">
                  <c:v>0</c:v>
                </c:pt>
                <c:pt idx="8">
                  <c:v>3.9448999999999998E-2</c:v>
                </c:pt>
                <c:pt idx="9">
                  <c:v>0.26708500000000002</c:v>
                </c:pt>
                <c:pt idx="10">
                  <c:v>0.41797099999999998</c:v>
                </c:pt>
                <c:pt idx="11">
                  <c:v>0.64044899999999994</c:v>
                </c:pt>
              </c:numCache>
            </c:numRef>
          </c:val>
        </c:ser>
        <c:dLbls>
          <c:showLegendKey val="0"/>
          <c:showVal val="0"/>
          <c:showCatName val="0"/>
          <c:showSerName val="0"/>
          <c:showPercent val="0"/>
          <c:showBubbleSize val="0"/>
        </c:dLbls>
        <c:gapWidth val="150"/>
        <c:overlap val="100"/>
        <c:axId val="120991744"/>
        <c:axId val="120993280"/>
      </c:barChart>
      <c:catAx>
        <c:axId val="120991744"/>
        <c:scaling>
          <c:orientation val="minMax"/>
        </c:scaling>
        <c:delete val="0"/>
        <c:axPos val="b"/>
        <c:numFmt formatCode="General" sourceLinked="1"/>
        <c:majorTickMark val="none"/>
        <c:minorTickMark val="none"/>
        <c:tickLblPos val="nextTo"/>
        <c:txPr>
          <a:bodyPr/>
          <a:lstStyle/>
          <a:p>
            <a:pPr>
              <a:defRPr sz="900"/>
            </a:pPr>
            <a:endParaRPr lang="cs-CZ"/>
          </a:p>
        </c:txPr>
        <c:crossAx val="120993280"/>
        <c:crosses val="autoZero"/>
        <c:auto val="1"/>
        <c:lblAlgn val="ctr"/>
        <c:lblOffset val="100"/>
        <c:noMultiLvlLbl val="0"/>
      </c:catAx>
      <c:valAx>
        <c:axId val="12099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209917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'8.14'!$M$39</c:f>
              <c:strCache>
                <c:ptCount val="1"/>
                <c:pt idx="0">
                  <c:v>Instalovaný výkon</c:v>
                </c:pt>
              </c:strCache>
            </c:strRef>
          </c:tx>
          <c:invertIfNegative val="0"/>
          <c:val>
            <c:numRef>
              <c:f>'8.14'!$N$39</c:f>
              <c:numCache>
                <c:formatCode>0.0%</c:formatCode>
                <c:ptCount val="1"/>
                <c:pt idx="0">
                  <c:v>4.1884480406620489E-2</c:v>
                </c:pt>
              </c:numCache>
            </c:numRef>
          </c:val>
        </c:ser>
        <c:ser>
          <c:idx val="1"/>
          <c:order val="1"/>
          <c:tx>
            <c:strRef>
              <c:f>'8.14'!$M$40</c:f>
              <c:strCache>
                <c:ptCount val="1"/>
                <c:pt idx="0">
                  <c:v>Výroba tepla brutto</c:v>
                </c:pt>
              </c:strCache>
            </c:strRef>
          </c:tx>
          <c:invertIfNegative val="0"/>
          <c:val>
            <c:numRef>
              <c:f>'8.14'!$N$40</c:f>
              <c:numCache>
                <c:formatCode>0.0%</c:formatCode>
                <c:ptCount val="1"/>
                <c:pt idx="0">
                  <c:v>4.7565771539755844E-2</c:v>
                </c:pt>
              </c:numCache>
            </c:numRef>
          </c:val>
        </c:ser>
        <c:ser>
          <c:idx val="2"/>
          <c:order val="2"/>
          <c:tx>
            <c:strRef>
              <c:f>'8.14'!$M$41</c:f>
              <c:strCache>
                <c:ptCount val="1"/>
                <c:pt idx="0">
                  <c:v>Dodávky tepla</c:v>
                </c:pt>
              </c:strCache>
            </c:strRef>
          </c:tx>
          <c:invertIfNegative val="0"/>
          <c:val>
            <c:numRef>
              <c:f>'8.14'!$N$41</c:f>
              <c:numCache>
                <c:formatCode>0.0%</c:formatCode>
                <c:ptCount val="1"/>
                <c:pt idx="0">
                  <c:v>4.503186154724826E-2</c:v>
                </c:pt>
              </c:numCache>
            </c:numRef>
          </c:val>
        </c:ser>
        <c:dLbls>
          <c:showLegendKey val="0"/>
          <c:showVal val="0"/>
          <c:showCatName val="0"/>
          <c:showSerName val="0"/>
          <c:showPercent val="0"/>
          <c:showBubbleSize val="0"/>
        </c:dLbls>
        <c:gapWidth val="150"/>
        <c:axId val="121027200"/>
        <c:axId val="121028992"/>
      </c:barChart>
      <c:catAx>
        <c:axId val="121027200"/>
        <c:scaling>
          <c:orientation val="maxMin"/>
        </c:scaling>
        <c:delete val="0"/>
        <c:axPos val="l"/>
        <c:numFmt formatCode="General" sourceLinked="1"/>
        <c:majorTickMark val="none"/>
        <c:minorTickMark val="none"/>
        <c:tickLblPos val="none"/>
        <c:crossAx val="121028992"/>
        <c:crosses val="autoZero"/>
        <c:auto val="1"/>
        <c:lblAlgn val="ctr"/>
        <c:lblOffset val="100"/>
        <c:noMultiLvlLbl val="0"/>
      </c:catAx>
      <c:valAx>
        <c:axId val="1210289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2102720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'8.14'!$A$10</c:f>
              <c:strCache>
                <c:ptCount val="1"/>
                <c:pt idx="0">
                  <c:v>Biomasa</c:v>
                </c:pt>
              </c:strCache>
            </c:strRef>
          </c:tx>
          <c:spPr>
            <a:solidFill>
              <a:schemeClr val="accent3">
                <a:lumMod val="75000"/>
              </a:schemeClr>
            </a:solidFill>
          </c:spPr>
          <c:invertIfNegative val="0"/>
          <c:val>
            <c:numRef>
              <c:f>'8.14'!$B$10:$M$10</c:f>
              <c:numCache>
                <c:formatCode>#,##0.0</c:formatCode>
                <c:ptCount val="12"/>
                <c:pt idx="0">
                  <c:v>29.932866999999998</c:v>
                </c:pt>
                <c:pt idx="1">
                  <c:v>32.190519999999999</c:v>
                </c:pt>
                <c:pt idx="2">
                  <c:v>27.518754000000001</c:v>
                </c:pt>
                <c:pt idx="3">
                  <c:v>14.801093999999999</c:v>
                </c:pt>
                <c:pt idx="4">
                  <c:v>2.0162</c:v>
                </c:pt>
                <c:pt idx="5">
                  <c:v>2.2242500000000001</c:v>
                </c:pt>
                <c:pt idx="6">
                  <c:v>1.7307699999999999</c:v>
                </c:pt>
                <c:pt idx="7">
                  <c:v>2.5292300000000001</c:v>
                </c:pt>
                <c:pt idx="8">
                  <c:v>2.8415100000000004</c:v>
                </c:pt>
                <c:pt idx="9">
                  <c:v>5.89276</c:v>
                </c:pt>
                <c:pt idx="10">
                  <c:v>22.269963000000001</c:v>
                </c:pt>
                <c:pt idx="11">
                  <c:v>29.828954999999997</c:v>
                </c:pt>
              </c:numCache>
            </c:numRef>
          </c:val>
        </c:ser>
        <c:ser>
          <c:idx val="1"/>
          <c:order val="1"/>
          <c:tx>
            <c:strRef>
              <c:f>'8.14'!$A$11</c:f>
              <c:strCache>
                <c:ptCount val="1"/>
                <c:pt idx="0">
                  <c:v>Bioplyn</c:v>
                </c:pt>
              </c:strCache>
            </c:strRef>
          </c:tx>
          <c:spPr>
            <a:solidFill>
              <a:schemeClr val="bg2">
                <a:lumMod val="50000"/>
              </a:schemeClr>
            </a:solidFill>
          </c:spPr>
          <c:invertIfNegative val="0"/>
          <c:val>
            <c:numRef>
              <c:f>'8.14'!$B$11:$M$11</c:f>
              <c:numCache>
                <c:formatCode>#,##0.0</c:formatCode>
                <c:ptCount val="12"/>
                <c:pt idx="0">
                  <c:v>1.1659299999999999</c:v>
                </c:pt>
                <c:pt idx="1">
                  <c:v>0.87181999999999993</c:v>
                </c:pt>
                <c:pt idx="2">
                  <c:v>0.92965999999999993</c:v>
                </c:pt>
                <c:pt idx="3">
                  <c:v>0.35655999999999999</c:v>
                </c:pt>
                <c:pt idx="4">
                  <c:v>0.24786000000000002</c:v>
                </c:pt>
                <c:pt idx="5">
                  <c:v>0.43095999999999995</c:v>
                </c:pt>
                <c:pt idx="6">
                  <c:v>0.39284000000000002</c:v>
                </c:pt>
                <c:pt idx="7">
                  <c:v>0.39008999999999999</c:v>
                </c:pt>
                <c:pt idx="8">
                  <c:v>0.41092000000000001</c:v>
                </c:pt>
                <c:pt idx="9">
                  <c:v>0.71098000000000006</c:v>
                </c:pt>
                <c:pt idx="10">
                  <c:v>0.73390000000000011</c:v>
                </c:pt>
                <c:pt idx="11">
                  <c:v>1.0602199999999999</c:v>
                </c:pt>
              </c:numCache>
            </c:numRef>
          </c:val>
        </c:ser>
        <c:ser>
          <c:idx val="2"/>
          <c:order val="2"/>
          <c:tx>
            <c:strRef>
              <c:f>'8.14'!$A$12</c:f>
              <c:strCache>
                <c:ptCount val="1"/>
                <c:pt idx="0">
                  <c:v>Černé uhlí</c:v>
                </c:pt>
              </c:strCache>
            </c:strRef>
          </c:tx>
          <c:spPr>
            <a:solidFill>
              <a:schemeClr val="tx1"/>
            </a:solidFill>
          </c:spPr>
          <c:invertIfNegative val="0"/>
          <c:val>
            <c:numRef>
              <c:f>'8.14'!$B$12:$M$12</c:f>
              <c:numCache>
                <c:formatCode>#,##0.0</c:formatCode>
                <c:ptCount val="12"/>
                <c:pt idx="0">
                  <c:v>29.50048</c:v>
                </c:pt>
                <c:pt idx="1">
                  <c:v>18.852730000000001</c:v>
                </c:pt>
                <c:pt idx="2">
                  <c:v>40.172509999999996</c:v>
                </c:pt>
                <c:pt idx="3">
                  <c:v>18.19725</c:v>
                </c:pt>
                <c:pt idx="4">
                  <c:v>16.1784</c:v>
                </c:pt>
                <c:pt idx="5">
                  <c:v>18.26737</c:v>
                </c:pt>
                <c:pt idx="6">
                  <c:v>18.009689999999999</c:v>
                </c:pt>
                <c:pt idx="7">
                  <c:v>15.553979999999999</c:v>
                </c:pt>
                <c:pt idx="8">
                  <c:v>20.32525</c:v>
                </c:pt>
                <c:pt idx="9">
                  <c:v>27.430820000000001</c:v>
                </c:pt>
                <c:pt idx="10">
                  <c:v>47.898040000000002</c:v>
                </c:pt>
                <c:pt idx="11">
                  <c:v>24.015000000000001</c:v>
                </c:pt>
              </c:numCache>
            </c:numRef>
          </c:val>
        </c:ser>
        <c:ser>
          <c:idx val="3"/>
          <c:order val="3"/>
          <c:tx>
            <c:strRef>
              <c:f>'8.14'!$A$13</c:f>
              <c:strCache>
                <c:ptCount val="1"/>
                <c:pt idx="0">
                  <c:v>Elektrická energie</c:v>
                </c:pt>
              </c:strCache>
            </c:strRef>
          </c:tx>
          <c:invertIfNegative val="0"/>
          <c:val>
            <c:numRef>
              <c:f>'8.14'!$B$13:$M$13</c:f>
              <c:numCache>
                <c:formatCode>#,##0.0</c:formatCode>
                <c:ptCount val="12"/>
                <c:pt idx="0">
                  <c:v>0</c:v>
                </c:pt>
                <c:pt idx="1">
                  <c:v>0</c:v>
                </c:pt>
                <c:pt idx="2">
                  <c:v>0</c:v>
                </c:pt>
                <c:pt idx="3">
                  <c:v>2.3399999999999997E-2</c:v>
                </c:pt>
                <c:pt idx="4">
                  <c:v>0.1273</c:v>
                </c:pt>
                <c:pt idx="5">
                  <c:v>0.1024</c:v>
                </c:pt>
                <c:pt idx="6">
                  <c:v>9.3400000000000011E-2</c:v>
                </c:pt>
                <c:pt idx="7">
                  <c:v>8.1500000000000003E-2</c:v>
                </c:pt>
                <c:pt idx="8">
                  <c:v>8.270000000000001E-2</c:v>
                </c:pt>
                <c:pt idx="9">
                  <c:v>2.5899999999999999E-2</c:v>
                </c:pt>
                <c:pt idx="10">
                  <c:v>0</c:v>
                </c:pt>
                <c:pt idx="11">
                  <c:v>0</c:v>
                </c:pt>
              </c:numCache>
            </c:numRef>
          </c:val>
        </c:ser>
        <c:ser>
          <c:idx val="4"/>
          <c:order val="4"/>
          <c:tx>
            <c:strRef>
              <c:f>'8.14'!$A$14</c:f>
              <c:strCache>
                <c:ptCount val="1"/>
                <c:pt idx="0">
                  <c:v>Energie prostředí (tepelné čerpadlo)</c:v>
                </c:pt>
              </c:strCache>
            </c:strRef>
          </c:tx>
          <c:invertIfNegative val="0"/>
          <c:val>
            <c:numRef>
              <c:f>'8.14'!$B$14:$M$14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5"/>
          <c:order val="5"/>
          <c:tx>
            <c:strRef>
              <c:f>'8.14'!$A$15</c:f>
              <c:strCache>
                <c:ptCount val="1"/>
                <c:pt idx="0">
                  <c:v>Energie Slunce (solární kolektor)</c:v>
                </c:pt>
              </c:strCache>
            </c:strRef>
          </c:tx>
          <c:invertIfNegative val="0"/>
          <c:val>
            <c:numRef>
              <c:f>'8.14'!$B$15:$M$15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'8.14'!$A$16</c:f>
              <c:strCache>
                <c:ptCount val="1"/>
                <c:pt idx="0">
                  <c:v>Hnědé uhlí</c:v>
                </c:pt>
              </c:strCache>
            </c:strRef>
          </c:tx>
          <c:spPr>
            <a:solidFill>
              <a:srgbClr val="6E4932"/>
            </a:solidFill>
          </c:spPr>
          <c:invertIfNegative val="0"/>
          <c:val>
            <c:numRef>
              <c:f>'8.14'!$B$16:$M$16</c:f>
              <c:numCache>
                <c:formatCode>#,##0.0</c:formatCode>
                <c:ptCount val="12"/>
                <c:pt idx="0">
                  <c:v>342.47025000000002</c:v>
                </c:pt>
                <c:pt idx="1">
                  <c:v>384.02063800000002</c:v>
                </c:pt>
                <c:pt idx="2">
                  <c:v>332.78699</c:v>
                </c:pt>
                <c:pt idx="3">
                  <c:v>166.91800599999999</c:v>
                </c:pt>
                <c:pt idx="4">
                  <c:v>123.96012700000001</c:v>
                </c:pt>
                <c:pt idx="5">
                  <c:v>109.78027299999999</c:v>
                </c:pt>
                <c:pt idx="6">
                  <c:v>89.457657999999995</c:v>
                </c:pt>
                <c:pt idx="7">
                  <c:v>85.997677999999979</c:v>
                </c:pt>
                <c:pt idx="8">
                  <c:v>112.82519099999999</c:v>
                </c:pt>
                <c:pt idx="9">
                  <c:v>195.10258500000003</c:v>
                </c:pt>
                <c:pt idx="10">
                  <c:v>239.12816899999999</c:v>
                </c:pt>
                <c:pt idx="11">
                  <c:v>323.11445799999996</c:v>
                </c:pt>
              </c:numCache>
            </c:numRef>
          </c:val>
        </c:ser>
        <c:ser>
          <c:idx val="7"/>
          <c:order val="7"/>
          <c:tx>
            <c:strRef>
              <c:f>'8.14'!$A$17</c:f>
              <c:strCache>
                <c:ptCount val="1"/>
                <c:pt idx="0">
                  <c:v>Jaderné palivo</c:v>
                </c:pt>
              </c:strCache>
            </c:strRef>
          </c:tx>
          <c:invertIfNegative val="0"/>
          <c:val>
            <c:numRef>
              <c:f>'8.14'!$B$17:$M$17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8"/>
          <c:order val="8"/>
          <c:tx>
            <c:strRef>
              <c:f>'8.14'!$A$18</c:f>
              <c:strCache>
                <c:ptCount val="1"/>
                <c:pt idx="0">
                  <c:v>Koks</c:v>
                </c:pt>
              </c:strCache>
            </c:strRef>
          </c:tx>
          <c:invertIfNegative val="0"/>
          <c:val>
            <c:numRef>
              <c:f>'8.14'!$B$18:$M$18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9"/>
          <c:order val="9"/>
          <c:tx>
            <c:strRef>
              <c:f>'8.14'!$A$19</c:f>
              <c:strCache>
                <c:ptCount val="1"/>
                <c:pt idx="0">
                  <c:v>Odpadní teplo</c:v>
                </c:pt>
              </c:strCache>
            </c:strRef>
          </c:tx>
          <c:invertIfNegative val="0"/>
          <c:val>
            <c:numRef>
              <c:f>'8.14'!$B$19:$M$19</c:f>
              <c:numCache>
                <c:formatCode>#,##0.0</c:formatCode>
                <c:ptCount val="12"/>
                <c:pt idx="0">
                  <c:v>3.0880000000000001</c:v>
                </c:pt>
                <c:pt idx="1">
                  <c:v>3.2589999999999999</c:v>
                </c:pt>
                <c:pt idx="2">
                  <c:v>3.2109999999999999</c:v>
                </c:pt>
                <c:pt idx="3">
                  <c:v>2.2999999999999998</c:v>
                </c:pt>
                <c:pt idx="4">
                  <c:v>1.1970000000000001</c:v>
                </c:pt>
                <c:pt idx="5">
                  <c:v>1.341</c:v>
                </c:pt>
                <c:pt idx="6">
                  <c:v>1.05</c:v>
                </c:pt>
                <c:pt idx="7">
                  <c:v>0.54700000000000004</c:v>
                </c:pt>
                <c:pt idx="8">
                  <c:v>1.1080000000000001</c:v>
                </c:pt>
                <c:pt idx="9">
                  <c:v>1.651</c:v>
                </c:pt>
                <c:pt idx="10">
                  <c:v>1.9810000000000001</c:v>
                </c:pt>
                <c:pt idx="11">
                  <c:v>2.2309999999999999</c:v>
                </c:pt>
              </c:numCache>
            </c:numRef>
          </c:val>
        </c:ser>
        <c:ser>
          <c:idx val="10"/>
          <c:order val="10"/>
          <c:tx>
            <c:strRef>
              <c:f>'8.14'!$A$20</c:f>
              <c:strCache>
                <c:ptCount val="1"/>
                <c:pt idx="0">
                  <c:v>Ostatní kapalná paliva</c:v>
                </c:pt>
              </c:strCache>
            </c:strRef>
          </c:tx>
          <c:invertIfNegative val="0"/>
          <c:val>
            <c:numRef>
              <c:f>'8.14'!$B$20:$M$20</c:f>
              <c:numCache>
                <c:formatCode>#,##0.0</c:formatCode>
                <c:ptCount val="12"/>
                <c:pt idx="0">
                  <c:v>6.0720000000000001</c:v>
                </c:pt>
                <c:pt idx="1">
                  <c:v>6.8869999999999996</c:v>
                </c:pt>
                <c:pt idx="2">
                  <c:v>7.234</c:v>
                </c:pt>
                <c:pt idx="3">
                  <c:v>2.399</c:v>
                </c:pt>
                <c:pt idx="4">
                  <c:v>1.3240000000000001</c:v>
                </c:pt>
                <c:pt idx="5">
                  <c:v>1.042</c:v>
                </c:pt>
                <c:pt idx="6">
                  <c:v>1.0529999999999999</c:v>
                </c:pt>
                <c:pt idx="7">
                  <c:v>0.501</c:v>
                </c:pt>
                <c:pt idx="8">
                  <c:v>1.8460000000000001</c:v>
                </c:pt>
                <c:pt idx="9">
                  <c:v>4.7779999999999996</c:v>
                </c:pt>
                <c:pt idx="10">
                  <c:v>4.5810000000000004</c:v>
                </c:pt>
                <c:pt idx="11">
                  <c:v>7.37</c:v>
                </c:pt>
              </c:numCache>
            </c:numRef>
          </c:val>
        </c:ser>
        <c:ser>
          <c:idx val="11"/>
          <c:order val="11"/>
          <c:tx>
            <c:strRef>
              <c:f>'8.14'!$A$21</c:f>
              <c:strCache>
                <c:ptCount val="1"/>
                <c:pt idx="0">
                  <c:v>Ostatní pevná paliva</c:v>
                </c:pt>
              </c:strCache>
            </c:strRef>
          </c:tx>
          <c:invertIfNegative val="0"/>
          <c:val>
            <c:numRef>
              <c:f>'8.14'!$B$21:$M$21</c:f>
              <c:numCache>
                <c:formatCode>#,##0.0</c:formatCode>
                <c:ptCount val="12"/>
                <c:pt idx="0">
                  <c:v>2.6038000000000001</c:v>
                </c:pt>
                <c:pt idx="1">
                  <c:v>2.3678000000000003</c:v>
                </c:pt>
                <c:pt idx="2">
                  <c:v>2.0268000000000002</c:v>
                </c:pt>
                <c:pt idx="3">
                  <c:v>2.1686000000000001</c:v>
                </c:pt>
                <c:pt idx="4">
                  <c:v>2.3721999999999999</c:v>
                </c:pt>
                <c:pt idx="5">
                  <c:v>2.3552</c:v>
                </c:pt>
                <c:pt idx="6">
                  <c:v>2.1638000000000002</c:v>
                </c:pt>
                <c:pt idx="7">
                  <c:v>1.9925999999999999</c:v>
                </c:pt>
                <c:pt idx="8">
                  <c:v>2.0578000000000003</c:v>
                </c:pt>
                <c:pt idx="9">
                  <c:v>2.3490000000000002</c:v>
                </c:pt>
                <c:pt idx="10">
                  <c:v>2.0249999999999999</c:v>
                </c:pt>
                <c:pt idx="11">
                  <c:v>2.3096000000000001</c:v>
                </c:pt>
              </c:numCache>
            </c:numRef>
          </c:val>
        </c:ser>
        <c:ser>
          <c:idx val="12"/>
          <c:order val="12"/>
          <c:tx>
            <c:strRef>
              <c:f>'8.14'!$A$22</c:f>
              <c:strCache>
                <c:ptCount val="1"/>
                <c:pt idx="0">
                  <c:v>Ostatní plyny</c:v>
                </c:pt>
              </c:strCache>
            </c:strRef>
          </c:tx>
          <c:invertIfNegative val="0"/>
          <c:val>
            <c:numRef>
              <c:f>'8.14'!$B$22:$M$22</c:f>
              <c:numCache>
                <c:formatCode>#,##0.0</c:formatCode>
                <c:ptCount val="12"/>
                <c:pt idx="0">
                  <c:v>12.016999999999999</c:v>
                </c:pt>
                <c:pt idx="1">
                  <c:v>12.509</c:v>
                </c:pt>
                <c:pt idx="2">
                  <c:v>12.448</c:v>
                </c:pt>
                <c:pt idx="3">
                  <c:v>7.7969999999999997</c:v>
                </c:pt>
                <c:pt idx="4">
                  <c:v>4.976</c:v>
                </c:pt>
                <c:pt idx="5">
                  <c:v>3.6890000000000001</c:v>
                </c:pt>
                <c:pt idx="6">
                  <c:v>4.2359999999999998</c:v>
                </c:pt>
                <c:pt idx="7">
                  <c:v>3.1970000000000001</c:v>
                </c:pt>
                <c:pt idx="8">
                  <c:v>5.2050000000000001</c:v>
                </c:pt>
                <c:pt idx="9">
                  <c:v>7.109</c:v>
                </c:pt>
                <c:pt idx="10">
                  <c:v>11.116</c:v>
                </c:pt>
                <c:pt idx="11">
                  <c:v>13.254</c:v>
                </c:pt>
              </c:numCache>
            </c:numRef>
          </c:val>
        </c:ser>
        <c:ser>
          <c:idx val="13"/>
          <c:order val="13"/>
          <c:tx>
            <c:strRef>
              <c:f>'8.14'!$A$23</c:f>
              <c:strCache>
                <c:ptCount val="1"/>
                <c:pt idx="0">
                  <c:v>Ostatní</c:v>
                </c:pt>
              </c:strCache>
            </c:strRef>
          </c:tx>
          <c:invertIfNegative val="0"/>
          <c:val>
            <c:numRef>
              <c:f>'8.14'!$B$23:$M$23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'8.14'!$A$24</c:f>
              <c:strCache>
                <c:ptCount val="1"/>
                <c:pt idx="0">
                  <c:v>Topné oleje</c:v>
                </c:pt>
              </c:strCache>
            </c:strRef>
          </c:tx>
          <c:invertIfNegative val="0"/>
          <c:val>
            <c:numRef>
              <c:f>'8.14'!$B$24:$M$24</c:f>
              <c:numCache>
                <c:formatCode>#,##0.0</c:formatCode>
                <c:ptCount val="12"/>
                <c:pt idx="0">
                  <c:v>0.12655</c:v>
                </c:pt>
                <c:pt idx="1">
                  <c:v>0.11988</c:v>
                </c:pt>
                <c:pt idx="2">
                  <c:v>0.36535000000000001</c:v>
                </c:pt>
                <c:pt idx="3">
                  <c:v>0.15192</c:v>
                </c:pt>
                <c:pt idx="4">
                  <c:v>5.3520000000000005E-2</c:v>
                </c:pt>
                <c:pt idx="5">
                  <c:v>9.8060000000000008E-2</c:v>
                </c:pt>
                <c:pt idx="6">
                  <c:v>9.1010000000000008E-2</c:v>
                </c:pt>
                <c:pt idx="7">
                  <c:v>5.4759999999999996E-2</c:v>
                </c:pt>
                <c:pt idx="8">
                  <c:v>0</c:v>
                </c:pt>
                <c:pt idx="9">
                  <c:v>0.11799</c:v>
                </c:pt>
                <c:pt idx="10">
                  <c:v>6.6560000000000008E-2</c:v>
                </c:pt>
                <c:pt idx="11">
                  <c:v>2.8660000000000001E-2</c:v>
                </c:pt>
              </c:numCache>
            </c:numRef>
          </c:val>
        </c:ser>
        <c:ser>
          <c:idx val="15"/>
          <c:order val="15"/>
          <c:tx>
            <c:strRef>
              <c:f>'8.14'!$A$25</c:f>
              <c:strCache>
                <c:ptCount val="1"/>
                <c:pt idx="0">
                  <c:v>Zemní plyn</c:v>
                </c:pt>
              </c:strCache>
            </c:strRef>
          </c:tx>
          <c:spPr>
            <a:solidFill>
              <a:srgbClr val="EBE600"/>
            </a:solidFill>
          </c:spPr>
          <c:invertIfNegative val="0"/>
          <c:val>
            <c:numRef>
              <c:f>'8.14'!$B$25:$M$25</c:f>
              <c:numCache>
                <c:formatCode>#,##0.0</c:formatCode>
                <c:ptCount val="12"/>
                <c:pt idx="0">
                  <c:v>114.27199000000002</c:v>
                </c:pt>
                <c:pt idx="1">
                  <c:v>128.72636199999999</c:v>
                </c:pt>
                <c:pt idx="2">
                  <c:v>117.59204900000002</c:v>
                </c:pt>
                <c:pt idx="3">
                  <c:v>45.669511</c:v>
                </c:pt>
                <c:pt idx="4">
                  <c:v>25.947086000000002</c:v>
                </c:pt>
                <c:pt idx="5">
                  <c:v>24.985034000000002</c:v>
                </c:pt>
                <c:pt idx="6">
                  <c:v>24.588760000000001</c:v>
                </c:pt>
                <c:pt idx="7">
                  <c:v>24.682904000000001</c:v>
                </c:pt>
                <c:pt idx="8">
                  <c:v>31.434021999999999</c:v>
                </c:pt>
                <c:pt idx="9">
                  <c:v>61.072564164996976</c:v>
                </c:pt>
                <c:pt idx="10">
                  <c:v>88.013769252051873</c:v>
                </c:pt>
                <c:pt idx="11">
                  <c:v>124.96357465046317</c:v>
                </c:pt>
              </c:numCache>
            </c:numRef>
          </c:val>
        </c:ser>
        <c:dLbls>
          <c:showLegendKey val="0"/>
          <c:showVal val="0"/>
          <c:showCatName val="0"/>
          <c:showSerName val="0"/>
          <c:showPercent val="0"/>
          <c:showBubbleSize val="0"/>
        </c:dLbls>
        <c:gapWidth val="150"/>
        <c:overlap val="100"/>
        <c:axId val="121188736"/>
        <c:axId val="121190272"/>
      </c:barChart>
      <c:catAx>
        <c:axId val="121188736"/>
        <c:scaling>
          <c:orientation val="minMax"/>
        </c:scaling>
        <c:delete val="0"/>
        <c:axPos val="b"/>
        <c:numFmt formatCode="General" sourceLinked="1"/>
        <c:majorTickMark val="none"/>
        <c:minorTickMark val="none"/>
        <c:tickLblPos val="nextTo"/>
        <c:txPr>
          <a:bodyPr/>
          <a:lstStyle/>
          <a:p>
            <a:pPr>
              <a:defRPr sz="900"/>
            </a:pPr>
            <a:endParaRPr lang="cs-CZ"/>
          </a:p>
        </c:txPr>
        <c:crossAx val="121190272"/>
        <c:crosses val="autoZero"/>
        <c:auto val="1"/>
        <c:lblAlgn val="ctr"/>
        <c:lblOffset val="100"/>
        <c:noMultiLvlLbl val="0"/>
      </c:catAx>
      <c:valAx>
        <c:axId val="121190272"/>
        <c:scaling>
          <c:orientation val="minMax"/>
          <c:max val="600"/>
        </c:scaling>
        <c:delete val="0"/>
        <c:axPos val="l"/>
        <c:majorGridlines/>
        <c:numFmt formatCode="#,##0" sourceLinked="0"/>
        <c:majorTickMark val="out"/>
        <c:minorTickMark val="none"/>
        <c:tickLblPos val="nextTo"/>
        <c:spPr>
          <a:ln>
            <a:noFill/>
          </a:ln>
        </c:spPr>
        <c:txPr>
          <a:bodyPr/>
          <a:lstStyle/>
          <a:p>
            <a:pPr>
              <a:defRPr sz="900"/>
            </a:pPr>
            <a:endParaRPr lang="cs-CZ"/>
          </a:p>
        </c:txPr>
        <c:crossAx val="121188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'8.14'!$U$10:$U$25</c:f>
              <c:numCache>
                <c:formatCode>0.0%</c:formatCode>
                <c:ptCount val="16"/>
              </c:numCache>
            </c:numRef>
          </c:cat>
          <c:val>
            <c:numRef>
              <c:f>'8.14'!$P$10:$P$25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layout/>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spPr>
            <a:solidFill>
              <a:schemeClr val="accent3">
                <a:lumMod val="75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939.82229200000017</c:v>
                </c:pt>
                <c:pt idx="2">
                  <c:v>436.15750000000003</c:v>
                </c:pt>
                <c:pt idx="3">
                  <c:v>279.18348900000001</c:v>
                </c:pt>
                <c:pt idx="4">
                  <c:v>520.04513799999995</c:v>
                </c:pt>
                <c:pt idx="5">
                  <c:v>404.27850000000001</c:v>
                </c:pt>
                <c:pt idx="6">
                  <c:v>0.61369700000000005</c:v>
                </c:pt>
                <c:pt idx="7">
                  <c:v>760.30047899999988</c:v>
                </c:pt>
                <c:pt idx="8">
                  <c:v>111.59898299999999</c:v>
                </c:pt>
                <c:pt idx="9">
                  <c:v>37.778938999999994</c:v>
                </c:pt>
                <c:pt idx="10">
                  <c:v>531.64256299999988</c:v>
                </c:pt>
                <c:pt idx="11">
                  <c:v>631.23466199999984</c:v>
                </c:pt>
                <c:pt idx="12">
                  <c:v>927.45278999999994</c:v>
                </c:pt>
                <c:pt idx="13">
                  <c:v>173.77687300000002</c:v>
                </c:pt>
              </c:numCache>
            </c:numRef>
          </c:val>
        </c:ser>
        <c:ser>
          <c:idx val="1"/>
          <c:order val="1"/>
          <c:tx>
            <c:strRef>
              <c:f>'5.3'!$A$6</c:f>
              <c:strCache>
                <c:ptCount val="1"/>
                <c:pt idx="0">
                  <c:v>Bioplyn</c:v>
                </c:pt>
              </c:strCache>
            </c:strRef>
          </c:tx>
          <c:spPr>
            <a:solidFill>
              <a:schemeClr val="bg2">
                <a:lumMod val="50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39.548999999999999</c:v>
                </c:pt>
                <c:pt idx="1">
                  <c:v>66.522213999999991</c:v>
                </c:pt>
                <c:pt idx="2">
                  <c:v>67.743472000000011</c:v>
                </c:pt>
                <c:pt idx="3">
                  <c:v>8.1159999999999997</c:v>
                </c:pt>
                <c:pt idx="4">
                  <c:v>69.406824000000029</c:v>
                </c:pt>
                <c:pt idx="5">
                  <c:v>56.802829000000017</c:v>
                </c:pt>
                <c:pt idx="6">
                  <c:v>14.872740000000002</c:v>
                </c:pt>
                <c:pt idx="7">
                  <c:v>0.60348999999999997</c:v>
                </c:pt>
                <c:pt idx="8">
                  <c:v>56.346670000000003</c:v>
                </c:pt>
                <c:pt idx="9">
                  <c:v>31.201845000000016</c:v>
                </c:pt>
                <c:pt idx="10">
                  <c:v>65.075623999999976</c:v>
                </c:pt>
                <c:pt idx="11">
                  <c:v>32.245765999999996</c:v>
                </c:pt>
                <c:pt idx="12">
                  <c:v>21.004296000000007</c:v>
                </c:pt>
                <c:pt idx="13">
                  <c:v>7.7017400000000009</c:v>
                </c:pt>
              </c:numCache>
            </c:numRef>
          </c:val>
        </c:ser>
        <c:ser>
          <c:idx val="2"/>
          <c:order val="2"/>
          <c:tx>
            <c:strRef>
              <c:f>'5.3'!$A$7</c:f>
              <c:strCache>
                <c:ptCount val="1"/>
                <c:pt idx="0">
                  <c:v>Černé uhlí</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c:v>
                </c:pt>
                <c:pt idx="3">
                  <c:v>0</c:v>
                </c:pt>
                <c:pt idx="4">
                  <c:v>0</c:v>
                </c:pt>
                <c:pt idx="5">
                  <c:v>5.1735500000000005</c:v>
                </c:pt>
                <c:pt idx="6">
                  <c:v>0</c:v>
                </c:pt>
                <c:pt idx="7">
                  <c:v>9446.275889999999</c:v>
                </c:pt>
                <c:pt idx="8">
                  <c:v>1046.401204</c:v>
                </c:pt>
                <c:pt idx="9">
                  <c:v>474.73031300000002</c:v>
                </c:pt>
                <c:pt idx="10">
                  <c:v>0</c:v>
                </c:pt>
                <c:pt idx="11">
                  <c:v>0</c:v>
                </c:pt>
                <c:pt idx="12">
                  <c:v>12.02867</c:v>
                </c:pt>
                <c:pt idx="13">
                  <c:v>294.40151999999995</c:v>
                </c:pt>
              </c:numCache>
            </c:numRef>
          </c:val>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0.71399999999999997</c:v>
                </c:pt>
                <c:pt idx="1">
                  <c:v>0.152811</c:v>
                </c:pt>
                <c:pt idx="2">
                  <c:v>6.4226000000000001</c:v>
                </c:pt>
                <c:pt idx="3">
                  <c:v>8.6499999999999997E-3</c:v>
                </c:pt>
                <c:pt idx="4">
                  <c:v>0.106</c:v>
                </c:pt>
                <c:pt idx="5">
                  <c:v>0</c:v>
                </c:pt>
                <c:pt idx="6">
                  <c:v>0</c:v>
                </c:pt>
                <c:pt idx="7">
                  <c:v>1.2385630000000001</c:v>
                </c:pt>
                <c:pt idx="8">
                  <c:v>7.7779000000000001E-2</c:v>
                </c:pt>
                <c:pt idx="9">
                  <c:v>0</c:v>
                </c:pt>
                <c:pt idx="10">
                  <c:v>2.6853770000000003</c:v>
                </c:pt>
                <c:pt idx="11">
                  <c:v>0</c:v>
                </c:pt>
                <c:pt idx="12">
                  <c:v>0</c:v>
                </c:pt>
                <c:pt idx="13">
                  <c:v>0.53660000000000008</c:v>
                </c:pt>
              </c:numCache>
            </c:numRef>
          </c:val>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0.875</c:v>
                </c:pt>
                <c:pt idx="1">
                  <c:v>9.8898E-2</c:v>
                </c:pt>
                <c:pt idx="2">
                  <c:v>0.50849999999999995</c:v>
                </c:pt>
                <c:pt idx="3">
                  <c:v>3.5692300000000006</c:v>
                </c:pt>
                <c:pt idx="4">
                  <c:v>0</c:v>
                </c:pt>
                <c:pt idx="5">
                  <c:v>0</c:v>
                </c:pt>
                <c:pt idx="6">
                  <c:v>0</c:v>
                </c:pt>
                <c:pt idx="7">
                  <c:v>0</c:v>
                </c:pt>
                <c:pt idx="8">
                  <c:v>0</c:v>
                </c:pt>
                <c:pt idx="9">
                  <c:v>0</c:v>
                </c:pt>
                <c:pt idx="10">
                  <c:v>0</c:v>
                </c:pt>
                <c:pt idx="11">
                  <c:v>0</c:v>
                </c:pt>
                <c:pt idx="12">
                  <c:v>69.166094004811256</c:v>
                </c:pt>
                <c:pt idx="13">
                  <c:v>0</c:v>
                </c:pt>
              </c:numCache>
            </c:numRef>
          </c:val>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0.17899999999999999</c:v>
                </c:pt>
                <c:pt idx="3">
                  <c:v>0.43111999999999995</c:v>
                </c:pt>
                <c:pt idx="4">
                  <c:v>0.17249999999999996</c:v>
                </c:pt>
                <c:pt idx="5">
                  <c:v>0</c:v>
                </c:pt>
                <c:pt idx="6">
                  <c:v>0</c:v>
                </c:pt>
                <c:pt idx="7">
                  <c:v>0</c:v>
                </c:pt>
                <c:pt idx="8">
                  <c:v>0</c:v>
                </c:pt>
                <c:pt idx="9">
                  <c:v>0</c:v>
                </c:pt>
                <c:pt idx="10">
                  <c:v>0</c:v>
                </c:pt>
                <c:pt idx="11">
                  <c:v>0</c:v>
                </c:pt>
                <c:pt idx="12">
                  <c:v>8.5729999999999987E-2</c:v>
                </c:pt>
                <c:pt idx="13">
                  <c:v>0</c:v>
                </c:pt>
              </c:numCache>
            </c:numRef>
          </c:val>
        </c:ser>
        <c:ser>
          <c:idx val="6"/>
          <c:order val="6"/>
          <c:tx>
            <c:strRef>
              <c:f>'5.3'!$A$11</c:f>
              <c:strCache>
                <c:ptCount val="1"/>
                <c:pt idx="0">
                  <c:v>Hnědé uhlí</c:v>
                </c:pt>
              </c:strCache>
            </c:strRef>
          </c:tx>
          <c:spPr>
            <a:solidFill>
              <a:srgbClr val="6E493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3341.0603570000003</c:v>
                </c:pt>
                <c:pt idx="2">
                  <c:v>83.992710000000002</c:v>
                </c:pt>
                <c:pt idx="3">
                  <c:v>2728.0249280000003</c:v>
                </c:pt>
                <c:pt idx="4">
                  <c:v>240.76253499999999</c:v>
                </c:pt>
                <c:pt idx="5">
                  <c:v>1466.8006699999999</c:v>
                </c:pt>
                <c:pt idx="6">
                  <c:v>93.15452999999998</c:v>
                </c:pt>
                <c:pt idx="7">
                  <c:v>493.91693099999998</c:v>
                </c:pt>
                <c:pt idx="8">
                  <c:v>1252.11319</c:v>
                </c:pt>
                <c:pt idx="9">
                  <c:v>3018.5922930000006</c:v>
                </c:pt>
                <c:pt idx="10">
                  <c:v>2534.9711920000004</c:v>
                </c:pt>
                <c:pt idx="11">
                  <c:v>13245.876592999992</c:v>
                </c:pt>
                <c:pt idx="12">
                  <c:v>9936.1763690000007</c:v>
                </c:pt>
                <c:pt idx="13">
                  <c:v>2505.562023</c:v>
                </c:pt>
              </c:numCache>
            </c:numRef>
          </c:val>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192.26984000000002</c:v>
                </c:pt>
                <c:pt idx="2">
                  <c:v>0</c:v>
                </c:pt>
                <c:pt idx="3">
                  <c:v>0</c:v>
                </c:pt>
                <c:pt idx="4">
                  <c:v>44.156599999999997</c:v>
                </c:pt>
                <c:pt idx="5">
                  <c:v>0</c:v>
                </c:pt>
                <c:pt idx="6">
                  <c:v>0</c:v>
                </c:pt>
                <c:pt idx="7">
                  <c:v>0</c:v>
                </c:pt>
                <c:pt idx="8">
                  <c:v>0</c:v>
                </c:pt>
                <c:pt idx="9">
                  <c:v>0</c:v>
                </c:pt>
                <c:pt idx="10">
                  <c:v>0</c:v>
                </c:pt>
                <c:pt idx="11">
                  <c:v>0</c:v>
                </c:pt>
                <c:pt idx="12">
                  <c:v>0</c:v>
                </c:pt>
                <c:pt idx="13">
                  <c:v>0</c:v>
                </c:pt>
              </c:numCache>
            </c:numRef>
          </c:val>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0.25113000000000002</c:v>
                </c:pt>
                <c:pt idx="8">
                  <c:v>0</c:v>
                </c:pt>
                <c:pt idx="9">
                  <c:v>0</c:v>
                </c:pt>
                <c:pt idx="10">
                  <c:v>0</c:v>
                </c:pt>
                <c:pt idx="11">
                  <c:v>0.39021000000000006</c:v>
                </c:pt>
                <c:pt idx="12">
                  <c:v>0</c:v>
                </c:pt>
                <c:pt idx="13">
                  <c:v>0</c:v>
                </c:pt>
              </c:numCache>
            </c:numRef>
          </c:val>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64.772019999999983</c:v>
                </c:pt>
                <c:pt idx="3">
                  <c:v>0.14513000000000001</c:v>
                </c:pt>
                <c:pt idx="4">
                  <c:v>24.074511999999999</c:v>
                </c:pt>
                <c:pt idx="5">
                  <c:v>0</c:v>
                </c:pt>
                <c:pt idx="6">
                  <c:v>2.7439</c:v>
                </c:pt>
                <c:pt idx="7">
                  <c:v>142.27301</c:v>
                </c:pt>
                <c:pt idx="8">
                  <c:v>0</c:v>
                </c:pt>
                <c:pt idx="9">
                  <c:v>29.698</c:v>
                </c:pt>
                <c:pt idx="10">
                  <c:v>0</c:v>
                </c:pt>
                <c:pt idx="11">
                  <c:v>246.539592</c:v>
                </c:pt>
                <c:pt idx="12">
                  <c:v>7.1580000000000004</c:v>
                </c:pt>
                <c:pt idx="13">
                  <c:v>22.963999999999999</c:v>
                </c:pt>
              </c:numCache>
            </c:numRef>
          </c:val>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18.411999999999999</c:v>
                </c:pt>
                <c:pt idx="2">
                  <c:v>0</c:v>
                </c:pt>
                <c:pt idx="3">
                  <c:v>0</c:v>
                </c:pt>
                <c:pt idx="4">
                  <c:v>0</c:v>
                </c:pt>
                <c:pt idx="5">
                  <c:v>0</c:v>
                </c:pt>
                <c:pt idx="6">
                  <c:v>0</c:v>
                </c:pt>
                <c:pt idx="7">
                  <c:v>0</c:v>
                </c:pt>
                <c:pt idx="8">
                  <c:v>23.334409999999998</c:v>
                </c:pt>
                <c:pt idx="9">
                  <c:v>0</c:v>
                </c:pt>
                <c:pt idx="10">
                  <c:v>0</c:v>
                </c:pt>
                <c:pt idx="11">
                  <c:v>21.774403</c:v>
                </c:pt>
                <c:pt idx="12">
                  <c:v>0</c:v>
                </c:pt>
                <c:pt idx="13">
                  <c:v>45.087000000000003</c:v>
                </c:pt>
              </c:numCache>
            </c:numRef>
          </c:val>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807.58600000000001</c:v>
                </c:pt>
                <c:pt idx="1">
                  <c:v>9.6720000000000006</c:v>
                </c:pt>
                <c:pt idx="2">
                  <c:v>1028.4377100000002</c:v>
                </c:pt>
                <c:pt idx="3">
                  <c:v>0</c:v>
                </c:pt>
                <c:pt idx="4">
                  <c:v>5.524</c:v>
                </c:pt>
                <c:pt idx="5">
                  <c:v>0</c:v>
                </c:pt>
                <c:pt idx="6">
                  <c:v>574.62900000000002</c:v>
                </c:pt>
                <c:pt idx="7">
                  <c:v>30.388000000000002</c:v>
                </c:pt>
                <c:pt idx="8">
                  <c:v>0</c:v>
                </c:pt>
                <c:pt idx="9">
                  <c:v>0.62693999999999994</c:v>
                </c:pt>
                <c:pt idx="10">
                  <c:v>270.59615399999996</c:v>
                </c:pt>
                <c:pt idx="11">
                  <c:v>95.892409300953048</c:v>
                </c:pt>
                <c:pt idx="12">
                  <c:v>22.715390000000003</c:v>
                </c:pt>
                <c:pt idx="13">
                  <c:v>26.792199999999998</c:v>
                </c:pt>
              </c:numCache>
            </c:numRef>
          </c:val>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0.85055200000000009</c:v>
                </c:pt>
                <c:pt idx="2">
                  <c:v>0</c:v>
                </c:pt>
                <c:pt idx="3">
                  <c:v>183.25521000000001</c:v>
                </c:pt>
                <c:pt idx="4">
                  <c:v>0</c:v>
                </c:pt>
                <c:pt idx="5">
                  <c:v>0</c:v>
                </c:pt>
                <c:pt idx="6">
                  <c:v>0</c:v>
                </c:pt>
                <c:pt idx="7">
                  <c:v>2699.0590399999992</c:v>
                </c:pt>
                <c:pt idx="8">
                  <c:v>0</c:v>
                </c:pt>
                <c:pt idx="9">
                  <c:v>0</c:v>
                </c:pt>
                <c:pt idx="10">
                  <c:v>0.72399999999999998</c:v>
                </c:pt>
                <c:pt idx="11">
                  <c:v>895.47008000000028</c:v>
                </c:pt>
                <c:pt idx="12">
                  <c:v>149.167</c:v>
                </c:pt>
                <c:pt idx="13">
                  <c:v>97.552999999999997</c:v>
                </c:pt>
              </c:numCache>
            </c:numRef>
          </c:val>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2.060241</c:v>
                </c:pt>
                <c:pt idx="1">
                  <c:v>7.9080329999999988</c:v>
                </c:pt>
                <c:pt idx="2">
                  <c:v>0.20037499999999997</c:v>
                </c:pt>
                <c:pt idx="3">
                  <c:v>0.45700000000000002</c:v>
                </c:pt>
                <c:pt idx="4">
                  <c:v>8.3580689999999986</c:v>
                </c:pt>
                <c:pt idx="5">
                  <c:v>4.652499999999999</c:v>
                </c:pt>
                <c:pt idx="6">
                  <c:v>0.48754000000000003</c:v>
                </c:pt>
                <c:pt idx="7">
                  <c:v>3.1026400000000001</c:v>
                </c:pt>
                <c:pt idx="8">
                  <c:v>21.452450999999993</c:v>
                </c:pt>
                <c:pt idx="9">
                  <c:v>0.68386100000000005</c:v>
                </c:pt>
                <c:pt idx="10">
                  <c:v>13.623046</c:v>
                </c:pt>
                <c:pt idx="11">
                  <c:v>14.012992999999998</c:v>
                </c:pt>
                <c:pt idx="12">
                  <c:v>12.631345</c:v>
                </c:pt>
                <c:pt idx="13">
                  <c:v>1.2742599999999999</c:v>
                </c:pt>
              </c:numCache>
            </c:numRef>
          </c:val>
        </c:ser>
        <c:ser>
          <c:idx val="15"/>
          <c:order val="15"/>
          <c:tx>
            <c:strRef>
              <c:f>'5.3'!$A$20</c:f>
              <c:strCache>
                <c:ptCount val="1"/>
                <c:pt idx="0">
                  <c:v>Zemní plyn</c:v>
                </c:pt>
              </c:strCache>
            </c:strRef>
          </c:tx>
          <c:spPr>
            <a:solidFill>
              <a:srgbClr val="EBE60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3688.1712319999979</c:v>
                </c:pt>
                <c:pt idx="1">
                  <c:v>488.05634499999985</c:v>
                </c:pt>
                <c:pt idx="2">
                  <c:v>3834.5348594366819</c:v>
                </c:pt>
                <c:pt idx="3">
                  <c:v>656.68045700000027</c:v>
                </c:pt>
                <c:pt idx="4">
                  <c:v>549.55980240000019</c:v>
                </c:pt>
                <c:pt idx="5">
                  <c:v>1066.7865823268926</c:v>
                </c:pt>
                <c:pt idx="6">
                  <c:v>1464.1062278468487</c:v>
                </c:pt>
                <c:pt idx="7">
                  <c:v>1441.5258200000001</c:v>
                </c:pt>
                <c:pt idx="8">
                  <c:v>804.51494999999989</c:v>
                </c:pt>
                <c:pt idx="9">
                  <c:v>497.53672765518945</c:v>
                </c:pt>
                <c:pt idx="10">
                  <c:v>657.85748771396788</c:v>
                </c:pt>
                <c:pt idx="11">
                  <c:v>5036.0150176990473</c:v>
                </c:pt>
                <c:pt idx="12">
                  <c:v>1079.2640449951884</c:v>
                </c:pt>
                <c:pt idx="13">
                  <c:v>811.94762606751192</c:v>
                </c:pt>
              </c:numCache>
            </c:numRef>
          </c:val>
        </c:ser>
        <c:dLbls>
          <c:showLegendKey val="0"/>
          <c:showVal val="0"/>
          <c:showCatName val="0"/>
          <c:showSerName val="0"/>
          <c:showPercent val="0"/>
          <c:showBubbleSize val="0"/>
        </c:dLbls>
        <c:gapWidth val="104"/>
        <c:overlap val="100"/>
        <c:axId val="49347968"/>
        <c:axId val="49742976"/>
      </c:barChart>
      <c:catAx>
        <c:axId val="49347968"/>
        <c:scaling>
          <c:orientation val="minMax"/>
        </c:scaling>
        <c:delete val="0"/>
        <c:axPos val="b"/>
        <c:majorTickMark val="none"/>
        <c:minorTickMark val="none"/>
        <c:tickLblPos val="low"/>
        <c:txPr>
          <a:bodyPr rot="0" vert="horz"/>
          <a:lstStyle/>
          <a:p>
            <a:pPr>
              <a:defRPr sz="900"/>
            </a:pPr>
            <a:endParaRPr lang="cs-CZ"/>
          </a:p>
        </c:txPr>
        <c:crossAx val="49742976"/>
        <c:crosses val="autoZero"/>
        <c:auto val="1"/>
        <c:lblAlgn val="ctr"/>
        <c:lblOffset val="100"/>
        <c:noMultiLvlLbl val="0"/>
      </c:catAx>
      <c:valAx>
        <c:axId val="49742976"/>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493479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'8.14'!$U$27:$U$34</c:f>
              <c:numCache>
                <c:formatCode>#,##0.0</c:formatCode>
                <c:ptCount val="8"/>
              </c:numCache>
            </c:numRef>
          </c:cat>
          <c:val>
            <c:numRef>
              <c:f>'8.14'!$P$27:$P$34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121376768"/>
        <c:axId val="121378304"/>
      </c:barChart>
      <c:catAx>
        <c:axId val="121376768"/>
        <c:scaling>
          <c:orientation val="minMax"/>
        </c:scaling>
        <c:delete val="1"/>
        <c:axPos val="b"/>
        <c:numFmt formatCode="General" sourceLinked="1"/>
        <c:majorTickMark val="out"/>
        <c:minorTickMark val="none"/>
        <c:tickLblPos val="nextTo"/>
        <c:crossAx val="121378304"/>
        <c:crosses val="autoZero"/>
        <c:auto val="1"/>
        <c:lblAlgn val="ctr"/>
        <c:lblOffset val="100"/>
        <c:noMultiLvlLbl val="0"/>
      </c:catAx>
      <c:valAx>
        <c:axId val="121378304"/>
        <c:scaling>
          <c:orientation val="minMax"/>
        </c:scaling>
        <c:delete val="1"/>
        <c:axPos val="l"/>
        <c:numFmt formatCode="0.0%" sourceLinked="1"/>
        <c:majorTickMark val="out"/>
        <c:minorTickMark val="none"/>
        <c:tickLblPos val="nextTo"/>
        <c:crossAx val="1213767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(TJ)</a:t>
            </a:r>
          </a:p>
        </c:rich>
      </c:tx>
      <c:layout/>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3">
                <a:lumMod val="75000"/>
              </a:schemeClr>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('9'!$B$6,'9'!$C$6,'9'!$E$6,'9'!$F$6,'9'!$H$6,'9'!$I$6,'9'!$K$6,'9'!$L$6)</c:f>
              <c:numCache>
                <c:formatCode>#,##0.0</c:formatCode>
                <c:ptCount val="8"/>
                <c:pt idx="0">
                  <c:v>4962.7272559999992</c:v>
                </c:pt>
                <c:pt idx="1">
                  <c:v>3719.0754636000001</c:v>
                </c:pt>
                <c:pt idx="2">
                  <c:v>3726.5355010000003</c:v>
                </c:pt>
                <c:pt idx="3">
                  <c:v>2786.4351859999997</c:v>
                </c:pt>
                <c:pt idx="4">
                  <c:v>3131.4008210000006</c:v>
                </c:pt>
                <c:pt idx="5">
                  <c:v>2360.946355</c:v>
                </c:pt>
                <c:pt idx="6">
                  <c:v>4393.095236000001</c:v>
                </c:pt>
                <c:pt idx="7">
                  <c:v>3248.4338932000001</c:v>
                </c:pt>
              </c:numCache>
            </c:numRef>
          </c:val>
        </c:ser>
        <c:ser>
          <c:idx val="1"/>
          <c:order val="1"/>
          <c:tx>
            <c:strRef>
              <c:f>'9'!$A$7</c:f>
              <c:strCache>
                <c:ptCount val="1"/>
                <c:pt idx="0">
                  <c:v>Bioplyn</c:v>
                </c:pt>
              </c:strCache>
            </c:strRef>
          </c:tx>
          <c:spPr>
            <a:solidFill>
              <a:schemeClr val="bg2">
                <a:lumMod val="50000"/>
              </a:schemeClr>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('9'!$B$7,'9'!$C$7,'9'!$E$7,'9'!$F$7,'9'!$H$7,'9'!$I$7,'9'!$K$7,'9'!$L$7)</c:f>
              <c:numCache>
                <c:formatCode>#,##0.0</c:formatCode>
                <c:ptCount val="8"/>
                <c:pt idx="0">
                  <c:v>660.78969299999983</c:v>
                </c:pt>
                <c:pt idx="1">
                  <c:v>649.05590300000017</c:v>
                </c:pt>
                <c:pt idx="2">
                  <c:v>411.20352099999985</c:v>
                </c:pt>
                <c:pt idx="3">
                  <c:v>399.1694030000001</c:v>
                </c:pt>
                <c:pt idx="4">
                  <c:v>377.27344500000004</c:v>
                </c:pt>
                <c:pt idx="5">
                  <c:v>365.9955799999999</c:v>
                </c:pt>
                <c:pt idx="6">
                  <c:v>599.17395999999985</c:v>
                </c:pt>
                <c:pt idx="7">
                  <c:v>582.41712700000005</c:v>
                </c:pt>
              </c:numCache>
            </c:numRef>
          </c:val>
        </c:ser>
        <c:ser>
          <c:idx val="2"/>
          <c:order val="2"/>
          <c:tx>
            <c:strRef>
              <c:f>'9'!$A$8</c:f>
              <c:strCache>
                <c:ptCount val="1"/>
                <c:pt idx="0">
                  <c:v>Černé uhlí</c:v>
                </c:pt>
              </c:strCache>
            </c:strRef>
          </c:tx>
          <c:spPr>
            <a:solidFill>
              <a:schemeClr val="tx1"/>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('9'!$B$8,'9'!$C$8,'9'!$E$8,'9'!$F$8,'9'!$H$8,'9'!$I$8,'9'!$K$8,'9'!$L$8)</c:f>
              <c:numCache>
                <c:formatCode>#,##0.0</c:formatCode>
                <c:ptCount val="8"/>
                <c:pt idx="0">
                  <c:v>7224.6524019999979</c:v>
                </c:pt>
                <c:pt idx="1">
                  <c:v>6062.9243980000001</c:v>
                </c:pt>
                <c:pt idx="2">
                  <c:v>1829.5929839999997</c:v>
                </c:pt>
                <c:pt idx="3">
                  <c:v>1343.5856020000001</c:v>
                </c:pt>
                <c:pt idx="4">
                  <c:v>1577.8705690000004</c:v>
                </c:pt>
                <c:pt idx="5">
                  <c:v>1080.2510191999997</c:v>
                </c:pt>
                <c:pt idx="6">
                  <c:v>5285.1975170000005</c:v>
                </c:pt>
                <c:pt idx="7">
                  <c:v>4297.5138206000001</c:v>
                </c:pt>
              </c:numCache>
            </c:numRef>
          </c:val>
        </c:ser>
        <c:ser>
          <c:idx val="3"/>
          <c:order val="3"/>
          <c:tx>
            <c:strRef>
              <c:f>'9'!$A$9</c:f>
              <c:strCache>
                <c:ptCount val="1"/>
                <c:pt idx="0">
                  <c:v>Elektrická energie</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('9'!$B$9,'9'!$C$9,'9'!$E$9,'9'!$F$9,'9'!$H$9,'9'!$I$9,'9'!$K$9,'9'!$L$9)</c:f>
              <c:numCache>
                <c:formatCode>#,##0.0</c:formatCode>
                <c:ptCount val="8"/>
                <c:pt idx="0">
                  <c:v>2.9541639999999996</c:v>
                </c:pt>
                <c:pt idx="1">
                  <c:v>0</c:v>
                </c:pt>
                <c:pt idx="2">
                  <c:v>3.1813950000000002</c:v>
                </c:pt>
                <c:pt idx="3">
                  <c:v>0</c:v>
                </c:pt>
                <c:pt idx="4">
                  <c:v>4.8784520000000002</c:v>
                </c:pt>
                <c:pt idx="5">
                  <c:v>0</c:v>
                </c:pt>
                <c:pt idx="6">
                  <c:v>4.3468400000000003</c:v>
                </c:pt>
                <c:pt idx="7">
                  <c:v>0</c:v>
                </c:pt>
              </c:numCache>
            </c:numRef>
          </c:val>
        </c:ser>
        <c:ser>
          <c:idx val="4"/>
          <c:order val="4"/>
          <c:tx>
            <c:strRef>
              <c:f>'9'!$A$10</c:f>
              <c:strCache>
                <c:ptCount val="1"/>
                <c:pt idx="0">
                  <c:v>Energie prostředí (tepelné čerpadlo)</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('9'!$B$10,'9'!$C$10,'9'!$E$10,'9'!$F$10,'9'!$H$10,'9'!$I$10,'9'!$K$10,'9'!$L$10)</c:f>
              <c:numCache>
                <c:formatCode>#,##0.0</c:formatCode>
                <c:ptCount val="8"/>
                <c:pt idx="0">
                  <c:v>37.695730317762298</c:v>
                </c:pt>
                <c:pt idx="1">
                  <c:v>0</c:v>
                </c:pt>
                <c:pt idx="2">
                  <c:v>11.675566051807362</c:v>
                </c:pt>
                <c:pt idx="3">
                  <c:v>0</c:v>
                </c:pt>
                <c:pt idx="4">
                  <c:v>8.2702821081429541</c:v>
                </c:pt>
                <c:pt idx="5">
                  <c:v>0</c:v>
                </c:pt>
                <c:pt idx="6">
                  <c:v>28.671143527098629</c:v>
                </c:pt>
                <c:pt idx="7">
                  <c:v>0</c:v>
                </c:pt>
              </c:numCache>
            </c:numRef>
          </c:val>
        </c:ser>
        <c:ser>
          <c:idx val="5"/>
          <c:order val="5"/>
          <c:tx>
            <c:strRef>
              <c:f>'9'!$A$11</c:f>
              <c:strCache>
                <c:ptCount val="1"/>
                <c:pt idx="0">
                  <c:v>Energie Slunce (solární kolektor)</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('9'!$B$11,'9'!$C$11,'9'!$E$11,'9'!$F$11,'9'!$H$11,'9'!$I$11,'9'!$K$11,'9'!$L$11)</c:f>
              <c:numCache>
                <c:formatCode>#,##0.0</c:formatCode>
                <c:ptCount val="8"/>
                <c:pt idx="0">
                  <c:v>4.7870000000000003E-2</c:v>
                </c:pt>
                <c:pt idx="1">
                  <c:v>0</c:v>
                </c:pt>
                <c:pt idx="2">
                  <c:v>0.58357999999999988</c:v>
                </c:pt>
                <c:pt idx="3">
                  <c:v>0</c:v>
                </c:pt>
                <c:pt idx="4">
                  <c:v>0.18771000000000002</c:v>
                </c:pt>
                <c:pt idx="5">
                  <c:v>0</c:v>
                </c:pt>
                <c:pt idx="6">
                  <c:v>4.9189999999999998E-2</c:v>
                </c:pt>
                <c:pt idx="7">
                  <c:v>0</c:v>
                </c:pt>
              </c:numCache>
            </c:numRef>
          </c:val>
        </c:ser>
        <c:ser>
          <c:idx val="6"/>
          <c:order val="6"/>
          <c:tx>
            <c:strRef>
              <c:f>'9'!$A$12</c:f>
              <c:strCache>
                <c:ptCount val="1"/>
                <c:pt idx="0">
                  <c:v>Hnědé uhlí</c:v>
                </c:pt>
              </c:strCache>
            </c:strRef>
          </c:tx>
          <c:spPr>
            <a:solidFill>
              <a:srgbClr val="6E4932"/>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('9'!$B$12,'9'!$C$12,'9'!$E$12,'9'!$F$12,'9'!$H$12,'9'!$I$12,'9'!$K$12,'9'!$L$12)</c:f>
              <c:numCache>
                <c:formatCode>#,##0.0</c:formatCode>
                <c:ptCount val="8"/>
                <c:pt idx="0">
                  <c:v>25354.778907999989</c:v>
                </c:pt>
                <c:pt idx="1">
                  <c:v>22425.852536399998</c:v>
                </c:pt>
                <c:pt idx="2">
                  <c:v>10775.584328000003</c:v>
                </c:pt>
                <c:pt idx="3">
                  <c:v>9027.5642066</c:v>
                </c:pt>
                <c:pt idx="4">
                  <c:v>8260.2440999999981</c:v>
                </c:pt>
                <c:pt idx="5">
                  <c:v>6753.7502901999997</c:v>
                </c:pt>
                <c:pt idx="6">
                  <c:v>21006.838784999989</c:v>
                </c:pt>
                <c:pt idx="7">
                  <c:v>17837.704179</c:v>
                </c:pt>
              </c:numCache>
            </c:numRef>
          </c:val>
        </c:ser>
        <c:ser>
          <c:idx val="7"/>
          <c:order val="7"/>
          <c:tx>
            <c:strRef>
              <c:f>'9'!$A$13</c:f>
              <c:strCache>
                <c:ptCount val="1"/>
                <c:pt idx="0">
                  <c:v>Jaderné palivo</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('9'!$B$13,'9'!$C$13,'9'!$E$13,'9'!$F$13,'9'!$H$13,'9'!$I$13,'9'!$K$13,'9'!$L$13)</c:f>
              <c:numCache>
                <c:formatCode>#,##0.0</c:formatCode>
                <c:ptCount val="8"/>
                <c:pt idx="0">
                  <c:v>390.42200000000003</c:v>
                </c:pt>
                <c:pt idx="1">
                  <c:v>0</c:v>
                </c:pt>
                <c:pt idx="2">
                  <c:v>99.513999999999996</c:v>
                </c:pt>
                <c:pt idx="3">
                  <c:v>0</c:v>
                </c:pt>
                <c:pt idx="4">
                  <c:v>65.963999999999999</c:v>
                </c:pt>
                <c:pt idx="5">
                  <c:v>0</c:v>
                </c:pt>
                <c:pt idx="6">
                  <c:v>308.43</c:v>
                </c:pt>
                <c:pt idx="7">
                  <c:v>0</c:v>
                </c:pt>
              </c:numCache>
            </c:numRef>
          </c:val>
        </c:ser>
        <c:ser>
          <c:idx val="8"/>
          <c:order val="8"/>
          <c:tx>
            <c:strRef>
              <c:f>'9'!$A$14</c:f>
              <c:strCache>
                <c:ptCount val="1"/>
                <c:pt idx="0">
                  <c:v>Koks</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('9'!$B$14,'9'!$C$14,'9'!$E$14,'9'!$F$14,'9'!$H$14,'9'!$I$14,'9'!$K$14,'9'!$L$14)</c:f>
              <c:numCache>
                <c:formatCode>#,##0.0</c:formatCode>
                <c:ptCount val="8"/>
                <c:pt idx="0">
                  <c:v>0.309305</c:v>
                </c:pt>
                <c:pt idx="1">
                  <c:v>0</c:v>
                </c:pt>
                <c:pt idx="2">
                  <c:v>2.3257999999999997E-2</c:v>
                </c:pt>
                <c:pt idx="3">
                  <c:v>0</c:v>
                </c:pt>
                <c:pt idx="4">
                  <c:v>4.2290000000000001E-3</c:v>
                </c:pt>
                <c:pt idx="5">
                  <c:v>0</c:v>
                </c:pt>
                <c:pt idx="6">
                  <c:v>0.30454799999999999</c:v>
                </c:pt>
                <c:pt idx="7">
                  <c:v>0</c:v>
                </c:pt>
              </c:numCache>
            </c:numRef>
          </c:val>
        </c:ser>
        <c:ser>
          <c:idx val="9"/>
          <c:order val="9"/>
          <c:tx>
            <c:strRef>
              <c:f>'9'!$A$15</c:f>
              <c:strCache>
                <c:ptCount val="1"/>
                <c:pt idx="0">
                  <c:v>Odpadní teplo</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('9'!$B$15,'9'!$C$15,'9'!$E$15,'9'!$F$15,'9'!$H$15,'9'!$I$15,'9'!$K$15,'9'!$L$15)</c:f>
              <c:numCache>
                <c:formatCode>#,##0.0</c:formatCode>
                <c:ptCount val="8"/>
                <c:pt idx="0">
                  <c:v>1894.6674800000001</c:v>
                </c:pt>
                <c:pt idx="1">
                  <c:v>238.76624999999999</c:v>
                </c:pt>
                <c:pt idx="2">
                  <c:v>1440.9556810000001</c:v>
                </c:pt>
                <c:pt idx="3">
                  <c:v>200.38668000000001</c:v>
                </c:pt>
                <c:pt idx="4">
                  <c:v>1744.7192969999999</c:v>
                </c:pt>
                <c:pt idx="5">
                  <c:v>143.46348999999998</c:v>
                </c:pt>
                <c:pt idx="6">
                  <c:v>1838.2952509999998</c:v>
                </c:pt>
                <c:pt idx="7">
                  <c:v>166.33674999999999</c:v>
                </c:pt>
              </c:numCache>
            </c:numRef>
          </c:val>
        </c:ser>
        <c:ser>
          <c:idx val="10"/>
          <c:order val="10"/>
          <c:tx>
            <c:strRef>
              <c:f>'9'!$A$16</c:f>
              <c:strCache>
                <c:ptCount val="1"/>
                <c:pt idx="0">
                  <c:v>Ostatní kapalná paliva</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('9'!$B$16,'9'!$C$16,'9'!$E$16,'9'!$F$16,'9'!$H$16,'9'!$I$16,'9'!$K$16,'9'!$L$16)</c:f>
              <c:numCache>
                <c:formatCode>#,##0.0</c:formatCode>
                <c:ptCount val="8"/>
                <c:pt idx="0">
                  <c:v>143.05562900000001</c:v>
                </c:pt>
                <c:pt idx="1">
                  <c:v>120.46837200000002</c:v>
                </c:pt>
                <c:pt idx="2">
                  <c:v>102.40796899999999</c:v>
                </c:pt>
                <c:pt idx="3">
                  <c:v>55.374562000000005</c:v>
                </c:pt>
                <c:pt idx="4">
                  <c:v>71.977256999999994</c:v>
                </c:pt>
                <c:pt idx="5">
                  <c:v>37.020904000000002</c:v>
                </c:pt>
                <c:pt idx="6">
                  <c:v>137.34541300000001</c:v>
                </c:pt>
                <c:pt idx="7">
                  <c:v>83.741343999999998</c:v>
                </c:pt>
              </c:numCache>
            </c:numRef>
          </c:val>
        </c:ser>
        <c:ser>
          <c:idx val="11"/>
          <c:order val="11"/>
          <c:tx>
            <c:strRef>
              <c:f>'9'!$A$17</c:f>
              <c:strCache>
                <c:ptCount val="1"/>
                <c:pt idx="0">
                  <c:v>Ostatní pevná paliva</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('9'!$B$17,'9'!$C$17,'9'!$E$17,'9'!$F$17,'9'!$H$17,'9'!$I$17,'9'!$K$17,'9'!$L$17)</c:f>
              <c:numCache>
                <c:formatCode>#,##0.0</c:formatCode>
                <c:ptCount val="8"/>
                <c:pt idx="0">
                  <c:v>928.61015820209298</c:v>
                </c:pt>
                <c:pt idx="1">
                  <c:v>731.37298399999997</c:v>
                </c:pt>
                <c:pt idx="2">
                  <c:v>747.91694602956477</c:v>
                </c:pt>
                <c:pt idx="3">
                  <c:v>570.2585160000001</c:v>
                </c:pt>
                <c:pt idx="4">
                  <c:v>690.94437806678513</c:v>
                </c:pt>
                <c:pt idx="5">
                  <c:v>528.21529399999997</c:v>
                </c:pt>
                <c:pt idx="6">
                  <c:v>875.09655895279639</c:v>
                </c:pt>
                <c:pt idx="7">
                  <c:v>524.56540299999995</c:v>
                </c:pt>
              </c:numCache>
            </c:numRef>
          </c:val>
        </c:ser>
        <c:ser>
          <c:idx val="12"/>
          <c:order val="12"/>
          <c:tx>
            <c:strRef>
              <c:f>'9'!$A$18</c:f>
              <c:strCache>
                <c:ptCount val="1"/>
                <c:pt idx="0">
                  <c:v>Ostatní plyny</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('9'!$B$18,'9'!$C$18,'9'!$E$18,'9'!$F$18,'9'!$H$18,'9'!$I$18,'9'!$K$18,'9'!$L$18)</c:f>
              <c:numCache>
                <c:formatCode>#,##0.0</c:formatCode>
                <c:ptCount val="8"/>
                <c:pt idx="0">
                  <c:v>2771.5581160000011</c:v>
                </c:pt>
                <c:pt idx="1">
                  <c:v>1393.608847</c:v>
                </c:pt>
                <c:pt idx="2">
                  <c:v>2427.3417090000003</c:v>
                </c:pt>
                <c:pt idx="3">
                  <c:v>1008.360578</c:v>
                </c:pt>
                <c:pt idx="4">
                  <c:v>2431.6388219999999</c:v>
                </c:pt>
                <c:pt idx="5">
                  <c:v>1090.7973946</c:v>
                </c:pt>
                <c:pt idx="6">
                  <c:v>2603.102496</c:v>
                </c:pt>
                <c:pt idx="7">
                  <c:v>1302.3757840000001</c:v>
                </c:pt>
              </c:numCache>
            </c:numRef>
          </c:val>
        </c:ser>
        <c:ser>
          <c:idx val="13"/>
          <c:order val="13"/>
          <c:tx>
            <c:strRef>
              <c:f>'9'!$A$19</c:f>
              <c:strCache>
                <c:ptCount val="1"/>
                <c:pt idx="0">
                  <c:v>Ostatní</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('9'!$B$19,'9'!$C$19,'9'!$E$19,'9'!$F$19,'9'!$H$19,'9'!$I$19,'9'!$K$19,'9'!$L$19)</c:f>
              <c:numCache>
                <c:formatCode>#,##0.0</c:formatCode>
                <c:ptCount val="8"/>
                <c:pt idx="0">
                  <c:v>0</c:v>
                </c:pt>
                <c:pt idx="1">
                  <c:v>0</c:v>
                </c:pt>
                <c:pt idx="2">
                  <c:v>0</c:v>
                </c:pt>
                <c:pt idx="3">
                  <c:v>0</c:v>
                </c:pt>
                <c:pt idx="4">
                  <c:v>0</c:v>
                </c:pt>
                <c:pt idx="5">
                  <c:v>0</c:v>
                </c:pt>
                <c:pt idx="6">
                  <c:v>0</c:v>
                </c:pt>
                <c:pt idx="7">
                  <c:v>0</c:v>
                </c:pt>
              </c:numCache>
            </c:numRef>
          </c:val>
        </c:ser>
        <c:ser>
          <c:idx val="14"/>
          <c:order val="14"/>
          <c:tx>
            <c:strRef>
              <c:f>'9'!$A$20</c:f>
              <c:strCache>
                <c:ptCount val="1"/>
                <c:pt idx="0">
                  <c:v>Topné oleje</c:v>
                </c:pt>
              </c:strCache>
            </c:strRef>
          </c:tx>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('9'!$B$20,'9'!$C$20,'9'!$E$20,'9'!$F$20,'9'!$H$20,'9'!$I$20,'9'!$K$20,'9'!$L$20)</c:f>
              <c:numCache>
                <c:formatCode>#,##0.0</c:formatCode>
                <c:ptCount val="8"/>
                <c:pt idx="0">
                  <c:v>52.536369999999991</c:v>
                </c:pt>
                <c:pt idx="1">
                  <c:v>5.6845330000000001</c:v>
                </c:pt>
                <c:pt idx="2">
                  <c:v>17.067478000000001</c:v>
                </c:pt>
                <c:pt idx="3">
                  <c:v>4.8940046000000006</c:v>
                </c:pt>
                <c:pt idx="4">
                  <c:v>50.693624000000021</c:v>
                </c:pt>
                <c:pt idx="5">
                  <c:v>6.4599442000000007</c:v>
                </c:pt>
                <c:pt idx="6">
                  <c:v>53.589003999999989</c:v>
                </c:pt>
                <c:pt idx="7">
                  <c:v>26.0675314</c:v>
                </c:pt>
              </c:numCache>
            </c:numRef>
          </c:val>
        </c:ser>
        <c:ser>
          <c:idx val="15"/>
          <c:order val="15"/>
          <c:tx>
            <c:strRef>
              <c:f>'9'!$A$21</c:f>
              <c:strCache>
                <c:ptCount val="1"/>
                <c:pt idx="0">
                  <c:v>Zemní plyn</c:v>
                </c:pt>
              </c:strCache>
            </c:strRef>
          </c:tx>
          <c:spPr>
            <a:solidFill>
              <a:srgbClr val="EBE600"/>
            </a:solidFill>
          </c:spPr>
          <c:invertIfNegative val="0"/>
          <c:cat>
            <c:multiLvlStrRef>
              <c:f>('9'!$B$3:$C$4,'9'!$E$3:$F$4,'9'!$H$3:$I$4,'9'!$K$3:$L$4)</c:f>
              <c:multiLvlStrCache>
                <c:ptCount val="8"/>
                <c:lvl>
                  <c:pt idx="0">
                    <c:v>Qnetto</c:v>
                  </c:pt>
                  <c:pt idx="1">
                    <c:v>QKVET</c:v>
                  </c:pt>
                  <c:pt idx="2">
                    <c:v>Qnetto</c:v>
                  </c:pt>
                  <c:pt idx="3">
                    <c:v>QKVET</c:v>
                  </c:pt>
                  <c:pt idx="4">
                    <c:v>Qnetto</c:v>
                  </c:pt>
                  <c:pt idx="5">
                    <c:v>QKVET</c:v>
                  </c:pt>
                  <c:pt idx="6">
                    <c:v>Qnetto</c:v>
                  </c:pt>
                  <c:pt idx="7">
                    <c:v>QKVET</c:v>
                  </c:pt>
                </c:lvl>
                <c:lvl>
                  <c:pt idx="0">
                    <c:v>I. čtvrtletí</c:v>
                  </c:pt>
                  <c:pt idx="2">
                    <c:v>II. čtvrtletí</c:v>
                  </c:pt>
                  <c:pt idx="4">
                    <c:v>III. čtvrtletí</c:v>
                  </c:pt>
                  <c:pt idx="6">
                    <c:v>IV. čtvrtletí</c:v>
                  </c:pt>
                </c:lvl>
              </c:multiLvlStrCache>
            </c:multiLvlStrRef>
          </c:cat>
          <c:val>
            <c:numRef>
              <c:f>('9'!$B$21,'9'!$C$21,'9'!$E$21,'9'!$F$21,'9'!$H$21,'9'!$I$21,'9'!$K$21,'9'!$L$21)</c:f>
              <c:numCache>
                <c:formatCode>#,##0.0</c:formatCode>
                <c:ptCount val="8"/>
                <c:pt idx="0">
                  <c:v>12123.627526115459</c:v>
                </c:pt>
                <c:pt idx="1">
                  <c:v>3934.6684411999977</c:v>
                </c:pt>
                <c:pt idx="2">
                  <c:v>4383.6362409186331</c:v>
                </c:pt>
                <c:pt idx="3">
                  <c:v>1837.2741880000001</c:v>
                </c:pt>
                <c:pt idx="4">
                  <c:v>3529.5149078819336</c:v>
                </c:pt>
                <c:pt idx="5">
                  <c:v>1392.2950852000004</c:v>
                </c:pt>
                <c:pt idx="6">
                  <c:v>9874.6222207200863</c:v>
                </c:pt>
                <c:pt idx="7">
                  <c:v>3958.5144391999993</c:v>
                </c:pt>
              </c:numCache>
            </c:numRef>
          </c:val>
        </c:ser>
        <c:dLbls>
          <c:showLegendKey val="0"/>
          <c:showVal val="0"/>
          <c:showCatName val="0"/>
          <c:showSerName val="0"/>
          <c:showPercent val="0"/>
          <c:showBubbleSize val="0"/>
        </c:dLbls>
        <c:gapWidth val="104"/>
        <c:overlap val="100"/>
        <c:axId val="121480320"/>
        <c:axId val="121481856"/>
      </c:barChart>
      <c:catAx>
        <c:axId val="121480320"/>
        <c:scaling>
          <c:orientation val="minMax"/>
        </c:scaling>
        <c:delete val="0"/>
        <c:axPos val="b"/>
        <c:majorTickMark val="none"/>
        <c:minorTickMark val="none"/>
        <c:tickLblPos val="nextTo"/>
        <c:txPr>
          <a:bodyPr/>
          <a:lstStyle/>
          <a:p>
            <a:pPr>
              <a:defRPr sz="900"/>
            </a:pPr>
            <a:endParaRPr lang="cs-CZ"/>
          </a:p>
        </c:txPr>
        <c:crossAx val="121481856"/>
        <c:crosses val="autoZero"/>
        <c:auto val="1"/>
        <c:lblAlgn val="ctr"/>
        <c:lblOffset val="100"/>
        <c:noMultiLvlLbl val="0"/>
      </c:catAx>
      <c:valAx>
        <c:axId val="1214818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214803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layout/>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Pt>
            <c:idx val="0"/>
            <c:bubble3D val="0"/>
            <c:spPr>
              <a:solidFill>
                <a:schemeClr val="accent3">
                  <a:lumMod val="75000"/>
                </a:schemeClr>
              </a:solidFill>
            </c:spPr>
          </c:dPt>
          <c:dPt>
            <c:idx val="1"/>
            <c:bubble3D val="0"/>
            <c:spPr>
              <a:solidFill>
                <a:schemeClr val="bg2">
                  <a:lumMod val="50000"/>
                </a:schemeClr>
              </a:solidFill>
            </c:spPr>
          </c:dPt>
          <c:dPt>
            <c:idx val="2"/>
            <c:bubble3D val="0"/>
            <c:spPr>
              <a:solidFill>
                <a:schemeClr val="tx1"/>
              </a:solidFill>
            </c:spPr>
          </c:dPt>
          <c:dPt>
            <c:idx val="6"/>
            <c:bubble3D val="0"/>
            <c:spPr>
              <a:solidFill>
                <a:srgbClr val="6E4932"/>
              </a:solidFill>
            </c:spPr>
          </c:dPt>
          <c:dPt>
            <c:idx val="15"/>
            <c:bubble3D val="0"/>
            <c:spPr>
              <a:solidFill>
                <a:srgbClr val="EBE600"/>
              </a:solidFill>
            </c:spPr>
          </c:dPt>
          <c:dLbls>
            <c:dLbl>
              <c:idx val="2"/>
              <c:numFmt formatCode="0.0%" sourceLinked="0"/>
              <c:spPr/>
              <c:txPr>
                <a:bodyPr/>
                <a:lstStyle/>
                <a:p>
                  <a:pPr>
                    <a:defRPr>
                      <a:solidFill>
                        <a:schemeClr val="bg1"/>
                      </a:solidFill>
                    </a:defRPr>
                  </a:pPr>
                  <a:endParaRPr lang="cs-CZ"/>
                </a:p>
              </c:txPr>
              <c:showLegendKey val="0"/>
              <c:showVal val="0"/>
              <c:showCatName val="0"/>
              <c:showSerName val="0"/>
              <c:showPercent val="1"/>
              <c:showBubbleSize val="0"/>
            </c:dLbl>
            <c:dLbl>
              <c:idx val="3"/>
              <c:delete val="1"/>
            </c:dLbl>
            <c:dLbl>
              <c:idx val="4"/>
              <c:delete val="1"/>
            </c:dLbl>
            <c:dLbl>
              <c:idx val="5"/>
              <c:delete val="1"/>
            </c:dLbl>
            <c:dLbl>
              <c:idx val="6"/>
              <c:numFmt formatCode="0.0%" sourceLinked="0"/>
              <c:spPr/>
              <c:txPr>
                <a:bodyPr/>
                <a:lstStyle/>
                <a:p>
                  <a:pPr>
                    <a:defRPr>
                      <a:solidFill>
                        <a:schemeClr val="bg1"/>
                      </a:solidFill>
                    </a:defRPr>
                  </a:pPr>
                  <a:endParaRPr lang="cs-CZ"/>
                </a:p>
              </c:txPr>
              <c:showLegendKey val="0"/>
              <c:showVal val="0"/>
              <c:showCatName val="0"/>
              <c:showSerName val="0"/>
              <c:showPercent val="1"/>
              <c:showBubbleSize val="0"/>
            </c:dLbl>
            <c:dLbl>
              <c:idx val="7"/>
              <c:layout>
                <c:manualLayout>
                  <c:x val="-8.5811048253566537E-3"/>
                  <c:y val="-0.21665143400377937"/>
                </c:manualLayout>
              </c:layout>
              <c:tx>
                <c:rich>
                  <a:bodyPr/>
                  <a:lstStyle/>
                  <a:p>
                    <a:r>
                      <a:rPr lang="en-US"/>
                      <a:t>0,</a:t>
                    </a:r>
                    <a:r>
                      <a:rPr lang="cs-CZ"/>
                      <a:t>2</a:t>
                    </a:r>
                    <a:r>
                      <a:rPr lang="en-US"/>
                      <a:t>%</a:t>
                    </a:r>
                  </a:p>
                </c:rich>
              </c:tx>
              <c:showLegendKey val="0"/>
              <c:showVal val="0"/>
              <c:showCatName val="0"/>
              <c:showSerName val="0"/>
              <c:showPercent val="1"/>
              <c:showBubbleSize val="0"/>
            </c:dLbl>
            <c:dLbl>
              <c:idx val="8"/>
              <c:layout>
                <c:manualLayout>
                  <c:x val="-9.8819483266751384E-2"/>
                  <c:y val="-8.1764637604357163E-2"/>
                </c:manualLayout>
              </c:layout>
              <c:tx>
                <c:rich>
                  <a:bodyPr/>
                  <a:lstStyle/>
                  <a:p>
                    <a:r>
                      <a:rPr lang="en-US"/>
                      <a:t>0,</a:t>
                    </a:r>
                    <a:r>
                      <a:rPr lang="cs-CZ"/>
                      <a:t>3</a:t>
                    </a:r>
                    <a:r>
                      <a:rPr lang="en-US"/>
                      <a:t>%</a:t>
                    </a:r>
                  </a:p>
                </c:rich>
              </c:tx>
              <c:showLegendKey val="0"/>
              <c:showVal val="0"/>
              <c:showCatName val="0"/>
              <c:showSerName val="0"/>
              <c:showPercent val="1"/>
              <c:showBubbleSize val="0"/>
            </c:dLbl>
            <c:dLbl>
              <c:idx val="9"/>
              <c:layout>
                <c:manualLayout>
                  <c:x val="-0.11205228824927169"/>
                  <c:y val="-3.7895165263202808E-2"/>
                </c:manualLayout>
              </c:layout>
              <c:showLegendKey val="0"/>
              <c:showVal val="0"/>
              <c:showCatName val="0"/>
              <c:showSerName val="0"/>
              <c:showPercent val="1"/>
              <c:showBubbleSize val="0"/>
            </c:dLbl>
            <c:dLbl>
              <c:idx val="10"/>
              <c:delete val="1"/>
            </c:dLbl>
            <c:dLbl>
              <c:idx val="13"/>
              <c:delete val="1"/>
            </c:dLbl>
            <c:dLbl>
              <c:idx val="14"/>
              <c:delete val="1"/>
            </c:dLbl>
            <c:numFmt formatCode="0.0%" sourceLinked="0"/>
            <c:showLegendKey val="0"/>
            <c:showVal val="0"/>
            <c:showCatName val="0"/>
            <c:showSerName val="0"/>
            <c:showPercent val="1"/>
            <c:showBubbleSize val="0"/>
            <c:showLeaderLines val="1"/>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'9'!$O$6:$O$21</c:f>
              <c:numCache>
                <c:formatCode>#,##0.0</c:formatCode>
                <c:ptCount val="16"/>
                <c:pt idx="0">
                  <c:v>12114.8908978</c:v>
                </c:pt>
                <c:pt idx="1">
                  <c:v>1996.6380130000002</c:v>
                </c:pt>
                <c:pt idx="2">
                  <c:v>12784.2748398</c:v>
                </c:pt>
                <c:pt idx="3">
                  <c:v>0</c:v>
                </c:pt>
                <c:pt idx="4">
                  <c:v>0</c:v>
                </c:pt>
                <c:pt idx="5">
                  <c:v>0</c:v>
                </c:pt>
                <c:pt idx="6">
                  <c:v>56044.8712122</c:v>
                </c:pt>
                <c:pt idx="7">
                  <c:v>0</c:v>
                </c:pt>
                <c:pt idx="8">
                  <c:v>0</c:v>
                </c:pt>
                <c:pt idx="9">
                  <c:v>748.95317</c:v>
                </c:pt>
                <c:pt idx="10">
                  <c:v>296.60518200000001</c:v>
                </c:pt>
                <c:pt idx="11">
                  <c:v>2354.4121970000001</c:v>
                </c:pt>
                <c:pt idx="12">
                  <c:v>4795.1426036000003</c:v>
                </c:pt>
                <c:pt idx="13">
                  <c:v>0</c:v>
                </c:pt>
                <c:pt idx="14">
                  <c:v>43.1060132</c:v>
                </c:pt>
                <c:pt idx="15">
                  <c:v>11122.752153599999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ser>
        <c:ser>
          <c:idx val="2"/>
          <c:order val="2"/>
          <c:tx>
            <c:strRef>
              <c:f>'3'!$O$7</c:f>
              <c:strCache>
                <c:ptCount val="1"/>
              </c:strCache>
            </c:strRef>
          </c:tx>
          <c:invertIfNegative val="0"/>
          <c:cat>
            <c:numRef>
              <c:f>'3'!$P$4</c:f>
              <c:numCache>
                <c:formatCode>General</c:formatCode>
                <c:ptCount val="1"/>
              </c:numCache>
            </c:numRef>
          </c:cat>
          <c:val>
            <c:numRef>
              <c:f>'3'!$P$7</c:f>
              <c:numCache>
                <c:formatCode>#,##0.000000</c:formatCode>
                <c:ptCount val="1"/>
              </c:numCache>
            </c:numRef>
          </c:val>
        </c:ser>
        <c:ser>
          <c:idx val="3"/>
          <c:order val="3"/>
          <c:tx>
            <c:strRef>
              <c:f>'3'!$O$8</c:f>
              <c:strCache>
                <c:ptCount val="1"/>
              </c:strCache>
            </c:strRef>
          </c:tx>
          <c:invertIfNegative val="0"/>
          <c:cat>
            <c:numRef>
              <c:f>'3'!$P$4</c:f>
              <c:numCache>
                <c:formatCode>General</c:formatCode>
                <c:ptCount val="1"/>
              </c:numCache>
            </c:numRef>
          </c:cat>
          <c:val>
            <c:numRef>
              <c:f>'3'!$P$8</c:f>
              <c:numCache>
                <c:formatCode>0.0%</c:formatCode>
                <c:ptCount val="1"/>
              </c:numCache>
            </c:numRef>
          </c:val>
        </c:ser>
        <c:ser>
          <c:idx val="4"/>
          <c:order val="4"/>
          <c:tx>
            <c:strRef>
              <c:f>'3'!$O$9</c:f>
              <c:strCache>
                <c:ptCount val="1"/>
              </c:strCache>
            </c:strRef>
          </c:tx>
          <c:invertIfNegative val="0"/>
          <c:cat>
            <c:numRef>
              <c:f>'3'!$P$4</c:f>
              <c:numCache>
                <c:formatCode>General</c:formatCode>
                <c:ptCount val="1"/>
              </c:numCache>
            </c:numRef>
          </c:cat>
          <c:val>
            <c:numRef>
              <c:f>'3'!$P$9</c:f>
              <c:numCache>
                <c:formatCode>General</c:formatCode>
                <c:ptCount val="1"/>
              </c:numCache>
            </c:numRef>
          </c:val>
        </c:ser>
        <c:ser>
          <c:idx val="5"/>
          <c:order val="5"/>
          <c:tx>
            <c:strRef>
              <c:f>'3'!$O$10</c:f>
              <c:strCache>
                <c:ptCount val="1"/>
              </c:strCache>
            </c:strRef>
          </c:tx>
          <c:invertIfNegative val="0"/>
          <c:cat>
            <c:numRef>
              <c:f>'3'!$P$4</c:f>
              <c:numCache>
                <c:formatCode>General</c:formatCode>
                <c:ptCount val="1"/>
              </c:numCache>
            </c:numRef>
          </c:cat>
          <c:val>
            <c:numRef>
              <c:f>'3'!$P$10</c:f>
              <c:numCache>
                <c:formatCode>0.0%</c:formatCode>
                <c:ptCount val="1"/>
              </c:numCache>
            </c:numRef>
          </c:val>
        </c:ser>
        <c:dLbls>
          <c:showLegendKey val="0"/>
          <c:showVal val="0"/>
          <c:showCatName val="0"/>
          <c:showSerName val="0"/>
          <c:showPercent val="0"/>
          <c:showBubbleSize val="0"/>
        </c:dLbls>
        <c:gapWidth val="150"/>
        <c:axId val="121787904"/>
        <c:axId val="121789440"/>
      </c:barChart>
      <c:catAx>
        <c:axId val="121787904"/>
        <c:scaling>
          <c:orientation val="minMax"/>
        </c:scaling>
        <c:delete val="1"/>
        <c:axPos val="b"/>
        <c:numFmt formatCode="General" sourceLinked="1"/>
        <c:majorTickMark val="out"/>
        <c:minorTickMark val="none"/>
        <c:tickLblPos val="nextTo"/>
        <c:crossAx val="121789440"/>
        <c:crosses val="autoZero"/>
        <c:auto val="1"/>
        <c:lblAlgn val="ctr"/>
        <c:lblOffset val="100"/>
        <c:noMultiLvlLbl val="0"/>
      </c:catAx>
      <c:valAx>
        <c:axId val="121789440"/>
        <c:scaling>
          <c:orientation val="minMax"/>
        </c:scaling>
        <c:delete val="1"/>
        <c:axPos val="l"/>
        <c:numFmt formatCode="General" sourceLinked="1"/>
        <c:majorTickMark val="out"/>
        <c:minorTickMark val="none"/>
        <c:tickLblPos val="nextTo"/>
        <c:crossAx val="121787904"/>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'10.1'!$B$3</c:f>
              <c:strCache>
                <c:ptCount val="1"/>
                <c:pt idx="0">
                  <c:v>2017</c:v>
                </c:pt>
              </c:strCache>
            </c:strRef>
          </c:tx>
          <c:invertIfNegative val="0"/>
          <c:cat>
            <c:strRef>
              <c:f>'10.1'!$F$4:$I$4</c:f>
              <c:strCache>
                <c:ptCount val="4"/>
                <c:pt idx="0">
                  <c:v>I.Q</c:v>
                </c:pt>
                <c:pt idx="1">
                  <c:v>II.Q</c:v>
                </c:pt>
                <c:pt idx="2">
                  <c:v>III.Q</c:v>
                </c:pt>
                <c:pt idx="3">
                  <c:v>IV.Q</c:v>
                </c:pt>
              </c:strCache>
            </c:strRef>
          </c:cat>
          <c:val>
            <c:numRef>
              <c:f>'10.1'!$B$6:$E$6</c:f>
              <c:numCache>
                <c:formatCode>#,##0.0</c:formatCode>
                <c:ptCount val="4"/>
                <c:pt idx="0">
                  <c:v>59368.236212192656</c:v>
                </c:pt>
                <c:pt idx="1">
                  <c:v>33514.837585982539</c:v>
                </c:pt>
                <c:pt idx="2">
                  <c:v>26076.488838832734</c:v>
                </c:pt>
                <c:pt idx="3">
                  <c:v>50722.352212854559</c:v>
                </c:pt>
              </c:numCache>
            </c:numRef>
          </c:val>
        </c:ser>
        <c:ser>
          <c:idx val="1"/>
          <c:order val="1"/>
          <c:tx>
            <c:strRef>
              <c:f>'10.1'!$F$3</c:f>
              <c:strCache>
                <c:ptCount val="1"/>
                <c:pt idx="0">
                  <c:v>2018</c:v>
                </c:pt>
              </c:strCache>
            </c:strRef>
          </c:tx>
          <c:invertIfNegative val="0"/>
          <c:cat>
            <c:strRef>
              <c:f>'10.1'!$F$4:$I$4</c:f>
              <c:strCache>
                <c:ptCount val="4"/>
                <c:pt idx="0">
                  <c:v>I.Q</c:v>
                </c:pt>
                <c:pt idx="1">
                  <c:v>II.Q</c:v>
                </c:pt>
                <c:pt idx="2">
                  <c:v>III.Q</c:v>
                </c:pt>
                <c:pt idx="3">
                  <c:v>IV.Q</c:v>
                </c:pt>
              </c:strCache>
            </c:strRef>
          </c:cat>
          <c:val>
            <c:numRef>
              <c:f>'10.1'!$F$6:$I$6</c:f>
              <c:numCache>
                <c:formatCode>#,##0.0</c:formatCode>
                <c:ptCount val="4"/>
                <c:pt idx="0">
                  <c:v>59627.706383635305</c:v>
                </c:pt>
                <c:pt idx="1">
                  <c:v>28568.275503999997</c:v>
                </c:pt>
                <c:pt idx="2">
                  <c:v>24320.810035056857</c:v>
                </c:pt>
                <c:pt idx="3">
                  <c:v>49892.527971199997</c:v>
                </c:pt>
              </c:numCache>
            </c:numRef>
          </c:val>
        </c:ser>
        <c:ser>
          <c:idx val="2"/>
          <c:order val="2"/>
          <c:tx>
            <c:strRef>
              <c:f>'10.1'!$G$19</c:f>
              <c:strCache>
                <c:ptCount val="1"/>
                <c:pt idx="0">
                  <c:v>Rozdíl (2018 - 2017)</c:v>
                </c:pt>
              </c:strCache>
            </c:strRef>
          </c:tx>
          <c:invertIfNegative val="0"/>
          <c:cat>
            <c:strRef>
              <c:f>'10.1'!$F$4:$I$4</c:f>
              <c:strCache>
                <c:ptCount val="4"/>
                <c:pt idx="0">
                  <c:v>I.Q</c:v>
                </c:pt>
                <c:pt idx="1">
                  <c:v>II.Q</c:v>
                </c:pt>
                <c:pt idx="2">
                  <c:v>III.Q</c:v>
                </c:pt>
                <c:pt idx="3">
                  <c:v>IV.Q</c:v>
                </c:pt>
              </c:strCache>
            </c:strRef>
          </c:cat>
          <c:val>
            <c:numRef>
              <c:f>'10.1'!$H$19:$K$19</c:f>
              <c:numCache>
                <c:formatCode>#,##0.0</c:formatCode>
                <c:ptCount val="4"/>
                <c:pt idx="0">
                  <c:v>259.47017144264828</c:v>
                </c:pt>
                <c:pt idx="1">
                  <c:v>-4946.5620819825417</c:v>
                </c:pt>
                <c:pt idx="2">
                  <c:v>-1755.6788037758779</c:v>
                </c:pt>
                <c:pt idx="3">
                  <c:v>-829.82424165456177</c:v>
                </c:pt>
              </c:numCache>
            </c:numRef>
          </c:val>
        </c:ser>
        <c:dLbls>
          <c:showLegendKey val="0"/>
          <c:showVal val="0"/>
          <c:showCatName val="0"/>
          <c:showSerName val="0"/>
          <c:showPercent val="0"/>
          <c:showBubbleSize val="0"/>
        </c:dLbls>
        <c:gapWidth val="100"/>
        <c:overlap val="-10"/>
        <c:axId val="121860096"/>
        <c:axId val="121861632"/>
      </c:barChart>
      <c:catAx>
        <c:axId val="121860096"/>
        <c:scaling>
          <c:orientation val="minMax"/>
        </c:scaling>
        <c:delete val="0"/>
        <c:axPos val="b"/>
        <c:numFmt formatCode="General" sourceLinked="1"/>
        <c:majorTickMark val="none"/>
        <c:minorTickMark val="none"/>
        <c:tickLblPos val="low"/>
        <c:txPr>
          <a:bodyPr/>
          <a:lstStyle/>
          <a:p>
            <a:pPr>
              <a:defRPr sz="900"/>
            </a:pPr>
            <a:endParaRPr lang="cs-CZ"/>
          </a:p>
        </c:txPr>
        <c:crossAx val="121861632"/>
        <c:crosses val="autoZero"/>
        <c:auto val="1"/>
        <c:lblAlgn val="ctr"/>
        <c:lblOffset val="100"/>
        <c:noMultiLvlLbl val="0"/>
      </c:catAx>
      <c:valAx>
        <c:axId val="121861632"/>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121860096"/>
        <c:crosses val="autoZero"/>
        <c:crossBetween val="between"/>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'10.1'!$B$3</c:f>
              <c:strCache>
                <c:ptCount val="1"/>
                <c:pt idx="0">
                  <c:v>2017</c:v>
                </c:pt>
              </c:strCache>
            </c:strRef>
          </c:tx>
          <c:invertIfNegative val="0"/>
          <c:cat>
            <c:strRef>
              <c:f>'10.1'!$F$4:$I$4</c:f>
              <c:strCache>
                <c:ptCount val="4"/>
                <c:pt idx="0">
                  <c:v>I.Q</c:v>
                </c:pt>
                <c:pt idx="1">
                  <c:v>II.Q</c:v>
                </c:pt>
                <c:pt idx="2">
                  <c:v>III.Q</c:v>
                </c:pt>
                <c:pt idx="3">
                  <c:v>IV.Q</c:v>
                </c:pt>
              </c:strCache>
            </c:strRef>
          </c:cat>
          <c:val>
            <c:numRef>
              <c:f>'10.1'!$B$14:$E$14</c:f>
              <c:numCache>
                <c:formatCode>#,##0.0</c:formatCode>
                <c:ptCount val="4"/>
                <c:pt idx="0">
                  <c:v>37394.65629589271</c:v>
                </c:pt>
                <c:pt idx="1">
                  <c:v>15977.616529967654</c:v>
                </c:pt>
                <c:pt idx="2">
                  <c:v>10800.232106398204</c:v>
                </c:pt>
                <c:pt idx="3">
                  <c:v>29687.20005362797</c:v>
                </c:pt>
              </c:numCache>
            </c:numRef>
          </c:val>
        </c:ser>
        <c:ser>
          <c:idx val="1"/>
          <c:order val="1"/>
          <c:tx>
            <c:strRef>
              <c:f>'10.1'!$F$3</c:f>
              <c:strCache>
                <c:ptCount val="1"/>
                <c:pt idx="0">
                  <c:v>2018</c:v>
                </c:pt>
              </c:strCache>
            </c:strRef>
          </c:tx>
          <c:invertIfNegative val="0"/>
          <c:cat>
            <c:strRef>
              <c:f>'10.1'!$F$4:$I$4</c:f>
              <c:strCache>
                <c:ptCount val="4"/>
                <c:pt idx="0">
                  <c:v>I.Q</c:v>
                </c:pt>
                <c:pt idx="1">
                  <c:v>II.Q</c:v>
                </c:pt>
                <c:pt idx="2">
                  <c:v>III.Q</c:v>
                </c:pt>
                <c:pt idx="3">
                  <c:v>IV.Q</c:v>
                </c:pt>
              </c:strCache>
            </c:strRef>
          </c:cat>
          <c:val>
            <c:numRef>
              <c:f>'10.1'!$F$14:$I$14</c:f>
              <c:numCache>
                <c:formatCode>#,##0.0</c:formatCode>
                <c:ptCount val="4"/>
                <c:pt idx="0">
                  <c:v>37940.742589806323</c:v>
                </c:pt>
                <c:pt idx="1">
                  <c:v>12260.429237</c:v>
                </c:pt>
                <c:pt idx="2">
                  <c:v>9580.4225099196246</c:v>
                </c:pt>
                <c:pt idx="3">
                  <c:v>28768.971974721138</c:v>
                </c:pt>
              </c:numCache>
            </c:numRef>
          </c:val>
        </c:ser>
        <c:ser>
          <c:idx val="2"/>
          <c:order val="2"/>
          <c:tx>
            <c:strRef>
              <c:f>'10.1'!$G$20</c:f>
              <c:strCache>
                <c:ptCount val="1"/>
                <c:pt idx="0">
                  <c:v>Rozdíl (2018 - 2017)</c:v>
                </c:pt>
              </c:strCache>
            </c:strRef>
          </c:tx>
          <c:invertIfNegative val="0"/>
          <c:cat>
            <c:strRef>
              <c:f>'10.1'!$F$4:$I$4</c:f>
              <c:strCache>
                <c:ptCount val="4"/>
                <c:pt idx="0">
                  <c:v>I.Q</c:v>
                </c:pt>
                <c:pt idx="1">
                  <c:v>II.Q</c:v>
                </c:pt>
                <c:pt idx="2">
                  <c:v>III.Q</c:v>
                </c:pt>
                <c:pt idx="3">
                  <c:v>IV.Q</c:v>
                </c:pt>
              </c:strCache>
            </c:strRef>
          </c:cat>
          <c:val>
            <c:numRef>
              <c:f>'10.1'!$H$20:$K$20</c:f>
              <c:numCache>
                <c:formatCode>#,##0.0</c:formatCode>
                <c:ptCount val="4"/>
                <c:pt idx="0">
                  <c:v>546.08629391361319</c:v>
                </c:pt>
                <c:pt idx="1">
                  <c:v>-3717.1872929676538</c:v>
                </c:pt>
                <c:pt idx="2">
                  <c:v>-1219.8095964785789</c:v>
                </c:pt>
                <c:pt idx="3">
                  <c:v>-918.2280789068318</c:v>
                </c:pt>
              </c:numCache>
            </c:numRef>
          </c:val>
        </c:ser>
        <c:dLbls>
          <c:showLegendKey val="0"/>
          <c:showVal val="0"/>
          <c:showCatName val="0"/>
          <c:showSerName val="0"/>
          <c:showPercent val="0"/>
          <c:showBubbleSize val="0"/>
        </c:dLbls>
        <c:gapWidth val="100"/>
        <c:overlap val="-10"/>
        <c:axId val="121887744"/>
        <c:axId val="121889536"/>
      </c:barChart>
      <c:catAx>
        <c:axId val="121887744"/>
        <c:scaling>
          <c:orientation val="minMax"/>
        </c:scaling>
        <c:delete val="0"/>
        <c:axPos val="b"/>
        <c:numFmt formatCode="General" sourceLinked="1"/>
        <c:majorTickMark val="none"/>
        <c:minorTickMark val="none"/>
        <c:tickLblPos val="low"/>
        <c:txPr>
          <a:bodyPr/>
          <a:lstStyle/>
          <a:p>
            <a:pPr>
              <a:defRPr sz="900"/>
            </a:pPr>
            <a:endParaRPr lang="cs-CZ"/>
          </a:p>
        </c:txPr>
        <c:crossAx val="121889536"/>
        <c:crosses val="autoZero"/>
        <c:auto val="1"/>
        <c:lblAlgn val="ctr"/>
        <c:lblOffset val="100"/>
        <c:noMultiLvlLbl val="0"/>
      </c:catAx>
      <c:valAx>
        <c:axId val="121889536"/>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121887744"/>
        <c:crosses val="autoZero"/>
        <c:crossBetween val="between"/>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tepla </a:t>
            </a:r>
            <a:r>
              <a:rPr lang="cs-CZ" sz="1000"/>
              <a:t>a dodávky tepla </a:t>
            </a:r>
            <a:r>
              <a:rPr lang="en-US" sz="1000"/>
              <a:t>[</a:t>
            </a:r>
            <a:r>
              <a:rPr lang="cs-CZ" sz="1000"/>
              <a:t>TJ</a:t>
            </a:r>
            <a:r>
              <a:rPr lang="en-US" sz="1000"/>
              <a:t>]</a:t>
            </a:r>
          </a:p>
        </c:rich>
      </c:tx>
      <c:layout/>
      <c:overlay val="0"/>
    </c:title>
    <c:autoTitleDeleted val="0"/>
    <c:plotArea>
      <c:layout/>
      <c:lineChart>
        <c:grouping val="standard"/>
        <c:varyColors val="0"/>
        <c:ser>
          <c:idx val="0"/>
          <c:order val="0"/>
          <c:tx>
            <c:strRef>
              <c:f>'10.2'!$A$4</c:f>
              <c:strCache>
                <c:ptCount val="1"/>
                <c:pt idx="0">
                  <c:v>Výroba tepla brutto 2017</c:v>
                </c:pt>
              </c:strCache>
            </c:strRef>
          </c:tx>
          <c:marker>
            <c:symbol val="none"/>
          </c:marker>
          <c:cat>
            <c:strRef>
              <c:f>'10.2'!$B$3:$M$3</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'10.2'!$B$4:$M$4</c:f>
              <c:numCache>
                <c:formatCode>#,##0.0</c:formatCode>
                <c:ptCount val="12"/>
                <c:pt idx="0">
                  <c:v>24746.143393373284</c:v>
                </c:pt>
                <c:pt idx="1">
                  <c:v>18552.16158900952</c:v>
                </c:pt>
                <c:pt idx="2">
                  <c:v>16069.931229809852</c:v>
                </c:pt>
                <c:pt idx="3">
                  <c:v>14121.868311425609</c:v>
                </c:pt>
                <c:pt idx="4">
                  <c:v>10983.045141435019</c:v>
                </c:pt>
                <c:pt idx="5">
                  <c:v>8409.9241331219091</c:v>
                </c:pt>
                <c:pt idx="6">
                  <c:v>7748.6774671303065</c:v>
                </c:pt>
                <c:pt idx="7">
                  <c:v>8012.8800840730491</c:v>
                </c:pt>
                <c:pt idx="8">
                  <c:v>10314.931287629379</c:v>
                </c:pt>
                <c:pt idx="9">
                  <c:v>13394.034078627399</c:v>
                </c:pt>
                <c:pt idx="10">
                  <c:v>17288.263735294418</c:v>
                </c:pt>
                <c:pt idx="11">
                  <c:v>20040.054398932742</c:v>
                </c:pt>
              </c:numCache>
            </c:numRef>
          </c:val>
          <c:smooth val="0"/>
        </c:ser>
        <c:ser>
          <c:idx val="1"/>
          <c:order val="1"/>
          <c:tx>
            <c:strRef>
              <c:f>'10.2'!$A$5</c:f>
              <c:strCache>
                <c:ptCount val="1"/>
                <c:pt idx="0">
                  <c:v>Výroba tepla brutto 2018</c:v>
                </c:pt>
              </c:strCache>
            </c:strRef>
          </c:tx>
          <c:marker>
            <c:symbol val="none"/>
          </c:marker>
          <c:val>
            <c:numRef>
              <c:f>'10.2'!$B$5:$M$5</c:f>
              <c:numCache>
                <c:formatCode>#,##0.0</c:formatCode>
                <c:ptCount val="12"/>
                <c:pt idx="0">
                  <c:v>20172.026815418845</c:v>
                </c:pt>
                <c:pt idx="1">
                  <c:v>19846.819189910842</c:v>
                </c:pt>
                <c:pt idx="2">
                  <c:v>19608.860378305621</c:v>
                </c:pt>
                <c:pt idx="3">
                  <c:v>11111.928433999998</c:v>
                </c:pt>
                <c:pt idx="4">
                  <c:v>9131.788365999997</c:v>
                </c:pt>
                <c:pt idx="5">
                  <c:v>8324.5587040000009</c:v>
                </c:pt>
                <c:pt idx="6">
                  <c:v>7913.9083516828505</c:v>
                </c:pt>
                <c:pt idx="7">
                  <c:v>7735.919451232855</c:v>
                </c:pt>
                <c:pt idx="8">
                  <c:v>8670.9822321411521</c:v>
                </c:pt>
                <c:pt idx="9">
                  <c:v>13097.691998999995</c:v>
                </c:pt>
                <c:pt idx="10">
                  <c:v>16712.791888800006</c:v>
                </c:pt>
                <c:pt idx="11">
                  <c:v>20082.044083399996</c:v>
                </c:pt>
              </c:numCache>
            </c:numRef>
          </c:val>
          <c:smooth val="0"/>
        </c:ser>
        <c:ser>
          <c:idx val="2"/>
          <c:order val="2"/>
          <c:tx>
            <c:strRef>
              <c:f>'10.2'!$A$8</c:f>
              <c:strCache>
                <c:ptCount val="1"/>
                <c:pt idx="0">
                  <c:v>Dodávky tepla 2017</c:v>
                </c:pt>
              </c:strCache>
            </c:strRef>
          </c:tx>
          <c:marker>
            <c:symbol val="none"/>
          </c:marker>
          <c:val>
            <c:numRef>
              <c:f>'10.2'!$B$8:$M$8</c:f>
              <c:numCache>
                <c:formatCode>#,##0.0</c:formatCode>
                <c:ptCount val="12"/>
                <c:pt idx="0">
                  <c:v>16436.418341766988</c:v>
                </c:pt>
                <c:pt idx="1">
                  <c:v>11619.837915777554</c:v>
                </c:pt>
                <c:pt idx="2">
                  <c:v>9338.4000383481653</c:v>
                </c:pt>
                <c:pt idx="3">
                  <c:v>7804.2516669972993</c:v>
                </c:pt>
                <c:pt idx="4">
                  <c:v>5019.2476545423542</c:v>
                </c:pt>
                <c:pt idx="5">
                  <c:v>3154.1172084279997</c:v>
                </c:pt>
                <c:pt idx="6">
                  <c:v>2965.3815368119995</c:v>
                </c:pt>
                <c:pt idx="7">
                  <c:v>3063.9069124329999</c:v>
                </c:pt>
                <c:pt idx="8">
                  <c:v>4770.9436571532042</c:v>
                </c:pt>
                <c:pt idx="9">
                  <c:v>7024.5904402386568</c:v>
                </c:pt>
                <c:pt idx="10">
                  <c:v>10273.557333714656</c:v>
                </c:pt>
                <c:pt idx="11">
                  <c:v>12389.052279674655</c:v>
                </c:pt>
              </c:numCache>
            </c:numRef>
          </c:val>
          <c:smooth val="0"/>
        </c:ser>
        <c:ser>
          <c:idx val="3"/>
          <c:order val="3"/>
          <c:tx>
            <c:strRef>
              <c:f>'10.2'!$A$9</c:f>
              <c:strCache>
                <c:ptCount val="1"/>
                <c:pt idx="0">
                  <c:v>Dodávky tepla 2018</c:v>
                </c:pt>
              </c:strCache>
            </c:strRef>
          </c:tx>
          <c:marker>
            <c:symbol val="none"/>
          </c:marker>
          <c:val>
            <c:numRef>
              <c:f>'10.2'!$B$9:$M$9</c:f>
              <c:numCache>
                <c:formatCode>#,##0.0</c:formatCode>
                <c:ptCount val="12"/>
                <c:pt idx="0">
                  <c:v>12367.603769099545</c:v>
                </c:pt>
                <c:pt idx="1">
                  <c:v>13045.485000299894</c:v>
                </c:pt>
                <c:pt idx="2">
                  <c:v>12527.653820406889</c:v>
                </c:pt>
                <c:pt idx="3">
                  <c:v>5430.340733</c:v>
                </c:pt>
                <c:pt idx="4">
                  <c:v>3708.7197700000002</c:v>
                </c:pt>
                <c:pt idx="5">
                  <c:v>3121.3687340000001</c:v>
                </c:pt>
                <c:pt idx="6">
                  <c:v>2997.4683472031024</c:v>
                </c:pt>
                <c:pt idx="7">
                  <c:v>2952.8642868816933</c:v>
                </c:pt>
                <c:pt idx="8">
                  <c:v>3630.089875834828</c:v>
                </c:pt>
                <c:pt idx="9">
                  <c:v>6762.2869795803781</c:v>
                </c:pt>
                <c:pt idx="10">
                  <c:v>9790.7197040698302</c:v>
                </c:pt>
                <c:pt idx="11">
                  <c:v>12215.96529107093</c:v>
                </c:pt>
              </c:numCache>
            </c:numRef>
          </c:val>
          <c:smooth val="0"/>
        </c:ser>
        <c:dLbls>
          <c:showLegendKey val="0"/>
          <c:showVal val="0"/>
          <c:showCatName val="0"/>
          <c:showSerName val="0"/>
          <c:showPercent val="0"/>
          <c:showBubbleSize val="0"/>
        </c:dLbls>
        <c:marker val="1"/>
        <c:smooth val="0"/>
        <c:axId val="121957760"/>
        <c:axId val="126825600"/>
      </c:lineChart>
      <c:catAx>
        <c:axId val="121957760"/>
        <c:scaling>
          <c:orientation val="minMax"/>
        </c:scaling>
        <c:delete val="0"/>
        <c:axPos val="b"/>
        <c:majorTickMark val="out"/>
        <c:minorTickMark val="none"/>
        <c:tickLblPos val="nextTo"/>
        <c:crossAx val="126825600"/>
        <c:crosses val="autoZero"/>
        <c:auto val="1"/>
        <c:lblAlgn val="ctr"/>
        <c:lblOffset val="100"/>
        <c:noMultiLvlLbl val="0"/>
      </c:catAx>
      <c:valAx>
        <c:axId val="126825600"/>
        <c:scaling>
          <c:orientation val="minMax"/>
        </c:scaling>
        <c:delete val="0"/>
        <c:axPos val="l"/>
        <c:majorGridlines/>
        <c:numFmt formatCode="#,##0" sourceLinked="0"/>
        <c:majorTickMark val="out"/>
        <c:minorTickMark val="none"/>
        <c:tickLblPos val="nextTo"/>
        <c:crossAx val="121957760"/>
        <c:crosses val="autoZero"/>
        <c:crossBetween val="between"/>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Meziroční změna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'10.2'!$A$7</c:f>
              <c:strCache>
                <c:ptCount val="1"/>
                <c:pt idx="0">
                  <c:v>Meziroční změna-výroba tepla brutto</c:v>
                </c:pt>
              </c:strCache>
            </c:strRef>
          </c:tx>
          <c:invertIfNegative val="0"/>
          <c:cat>
            <c:strRef>
              <c:f>'10.2'!$B$3:$M$3</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'10.2'!$B$7:$M$7</c:f>
              <c:numCache>
                <c:formatCode>0.0%</c:formatCode>
                <c:ptCount val="12"/>
                <c:pt idx="0">
                  <c:v>-0.18484159350581197</c:v>
                </c:pt>
                <c:pt idx="1">
                  <c:v>6.9784730727458208E-2</c:v>
                </c:pt>
                <c:pt idx="2">
                  <c:v>0.22022055339795271</c:v>
                </c:pt>
                <c:pt idx="3">
                  <c:v>-0.21314034453857308</c:v>
                </c:pt>
                <c:pt idx="4">
                  <c:v>-0.16855587422206855</c:v>
                </c:pt>
                <c:pt idx="5">
                  <c:v>-1.0150558764936092E-2</c:v>
                </c:pt>
                <c:pt idx="6">
                  <c:v>2.1323753021525189E-2</c:v>
                </c:pt>
                <c:pt idx="7">
                  <c:v>-3.4564430009466907E-2</c:v>
                </c:pt>
                <c:pt idx="8">
                  <c:v>-0.15937566714184542</c:v>
                </c:pt>
                <c:pt idx="9">
                  <c:v>-2.2124930987018416E-2</c:v>
                </c:pt>
                <c:pt idx="10">
                  <c:v>-3.328685027632778E-2</c:v>
                </c:pt>
                <c:pt idx="11">
                  <c:v>2.0952879483945443E-3</c:v>
                </c:pt>
              </c:numCache>
            </c:numRef>
          </c:val>
        </c:ser>
        <c:ser>
          <c:idx val="1"/>
          <c:order val="1"/>
          <c:tx>
            <c:strRef>
              <c:f>'10.2'!$A$11</c:f>
              <c:strCache>
                <c:ptCount val="1"/>
                <c:pt idx="0">
                  <c:v>Meziroční změna-dodávky tepla</c:v>
                </c:pt>
              </c:strCache>
            </c:strRef>
          </c:tx>
          <c:invertIfNegative val="0"/>
          <c:cat>
            <c:strRef>
              <c:f>'10.2'!$B$3:$M$3</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'10.2'!$B$11:$M$11</c:f>
              <c:numCache>
                <c:formatCode>0.0%</c:formatCode>
                <c:ptCount val="12"/>
                <c:pt idx="0">
                  <c:v>-0.24754873525749085</c:v>
                </c:pt>
                <c:pt idx="1">
                  <c:v>0.12269078922233319</c:v>
                </c:pt>
                <c:pt idx="2">
                  <c:v>0.34152036419108678</c:v>
                </c:pt>
                <c:pt idx="3">
                  <c:v>-0.30418175057528174</c:v>
                </c:pt>
                <c:pt idx="4">
                  <c:v>-0.2611004626074474</c:v>
                </c:pt>
                <c:pt idx="5">
                  <c:v>-1.0382770285293637E-2</c:v>
                </c:pt>
                <c:pt idx="6">
                  <c:v>1.0820466099481629E-2</c:v>
                </c:pt>
                <c:pt idx="7">
                  <c:v>-3.6242166855888401E-2</c:v>
                </c:pt>
                <c:pt idx="8">
                  <c:v>-0.23912539390564033</c:v>
                </c:pt>
                <c:pt idx="9">
                  <c:v>-3.734074788983243E-2</c:v>
                </c:pt>
                <c:pt idx="10">
                  <c:v>-4.699809559248784E-2</c:v>
                </c:pt>
                <c:pt idx="11">
                  <c:v>-1.3970962806226103E-2</c:v>
                </c:pt>
              </c:numCache>
            </c:numRef>
          </c:val>
        </c:ser>
        <c:dLbls>
          <c:showLegendKey val="0"/>
          <c:showVal val="0"/>
          <c:showCatName val="0"/>
          <c:showSerName val="0"/>
          <c:showPercent val="0"/>
          <c:showBubbleSize val="0"/>
        </c:dLbls>
        <c:gapWidth val="100"/>
        <c:overlap val="-10"/>
        <c:axId val="126838656"/>
        <c:axId val="126840192"/>
      </c:barChart>
      <c:catAx>
        <c:axId val="126838656"/>
        <c:scaling>
          <c:orientation val="minMax"/>
        </c:scaling>
        <c:delete val="0"/>
        <c:axPos val="b"/>
        <c:numFmt formatCode="General" sourceLinked="1"/>
        <c:majorTickMark val="none"/>
        <c:minorTickMark val="none"/>
        <c:tickLblPos val="low"/>
        <c:txPr>
          <a:bodyPr/>
          <a:lstStyle/>
          <a:p>
            <a:pPr>
              <a:defRPr sz="900"/>
            </a:pPr>
            <a:endParaRPr lang="cs-CZ"/>
          </a:p>
        </c:txPr>
        <c:crossAx val="126840192"/>
        <c:crosses val="autoZero"/>
        <c:auto val="1"/>
        <c:lblAlgn val="ctr"/>
        <c:lblOffset val="100"/>
        <c:noMultiLvlLbl val="0"/>
      </c:catAx>
      <c:valAx>
        <c:axId val="1268401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26838656"/>
        <c:crosses val="autoZero"/>
        <c:crossBetween val="between"/>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134443008"/>
        <c:axId val="134444544"/>
      </c:barChart>
      <c:catAx>
        <c:axId val="134443008"/>
        <c:scaling>
          <c:orientation val="minMax"/>
        </c:scaling>
        <c:delete val="1"/>
        <c:axPos val="b"/>
        <c:numFmt formatCode="General" sourceLinked="1"/>
        <c:majorTickMark val="out"/>
        <c:minorTickMark val="none"/>
        <c:tickLblPos val="nextTo"/>
        <c:crossAx val="134444544"/>
        <c:crosses val="autoZero"/>
        <c:auto val="1"/>
        <c:lblAlgn val="ctr"/>
        <c:lblOffset val="100"/>
        <c:noMultiLvlLbl val="0"/>
      </c:catAx>
      <c:valAx>
        <c:axId val="134444544"/>
        <c:scaling>
          <c:orientation val="minMax"/>
        </c:scaling>
        <c:delete val="1"/>
        <c:axPos val="l"/>
        <c:numFmt formatCode="0.0%" sourceLinked="1"/>
        <c:majorTickMark val="out"/>
        <c:minorTickMark val="none"/>
        <c:tickLblPos val="nextTo"/>
        <c:crossAx val="134443008"/>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49788032"/>
        <c:axId val="49789568"/>
      </c:barChart>
      <c:catAx>
        <c:axId val="49788032"/>
        <c:scaling>
          <c:orientation val="minMax"/>
        </c:scaling>
        <c:delete val="1"/>
        <c:axPos val="b"/>
        <c:numFmt formatCode="General" sourceLinked="1"/>
        <c:majorTickMark val="out"/>
        <c:minorTickMark val="none"/>
        <c:tickLblPos val="nextTo"/>
        <c:crossAx val="49789568"/>
        <c:crosses val="autoZero"/>
        <c:auto val="1"/>
        <c:lblAlgn val="ctr"/>
        <c:lblOffset val="100"/>
        <c:noMultiLvlLbl val="0"/>
      </c:catAx>
      <c:valAx>
        <c:axId val="49789568"/>
        <c:scaling>
          <c:orientation val="minMax"/>
        </c:scaling>
        <c:delete val="1"/>
        <c:axPos val="l"/>
        <c:numFmt formatCode="0.0%" sourceLinked="1"/>
        <c:majorTickMark val="out"/>
        <c:minorTickMark val="none"/>
        <c:tickLblPos val="nextTo"/>
        <c:crossAx val="497880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149664512"/>
        <c:axId val="149666048"/>
      </c:barChart>
      <c:catAx>
        <c:axId val="149664512"/>
        <c:scaling>
          <c:orientation val="minMax"/>
        </c:scaling>
        <c:delete val="1"/>
        <c:axPos val="b"/>
        <c:numFmt formatCode="General" sourceLinked="1"/>
        <c:majorTickMark val="out"/>
        <c:minorTickMark val="none"/>
        <c:tickLblPos val="nextTo"/>
        <c:crossAx val="149666048"/>
        <c:crosses val="autoZero"/>
        <c:auto val="1"/>
        <c:lblAlgn val="ctr"/>
        <c:lblOffset val="100"/>
        <c:noMultiLvlLbl val="0"/>
      </c:catAx>
      <c:valAx>
        <c:axId val="149666048"/>
        <c:scaling>
          <c:orientation val="minMax"/>
        </c:scaling>
        <c:delete val="1"/>
        <c:axPos val="l"/>
        <c:numFmt formatCode="0.0%" sourceLinked="1"/>
        <c:majorTickMark val="out"/>
        <c:minorTickMark val="none"/>
        <c:tickLblPos val="nextTo"/>
        <c:crossAx val="149664512"/>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7386428607252119"/>
          <c:y val="7.5125519287045136E-3"/>
        </c:manualLayout>
      </c:layout>
      <c:overlay val="1"/>
    </c:title>
    <c:autoTitleDeleted val="0"/>
    <c:plotArea>
      <c:layout>
        <c:manualLayout>
          <c:layoutTarget val="inner"/>
          <c:xMode val="edge"/>
          <c:yMode val="edge"/>
          <c:x val="0.32611464968152865"/>
          <c:y val="0.21952452842224449"/>
          <c:w val="0.37940418275741011"/>
          <c:h val="0.7540067829586139"/>
        </c:manualLayout>
      </c:layout>
      <c:doughnutChart>
        <c:varyColors val="1"/>
        <c:ser>
          <c:idx val="0"/>
          <c:order val="0"/>
          <c:dPt>
            <c:idx val="1"/>
            <c:bubble3D val="0"/>
            <c:spPr>
              <a:solidFill>
                <a:schemeClr val="tx1"/>
              </a:solidFill>
            </c:spPr>
          </c:dPt>
          <c:dPt>
            <c:idx val="4"/>
            <c:bubble3D val="0"/>
            <c:spPr>
              <a:solidFill>
                <a:srgbClr val="6E4932"/>
              </a:solidFill>
            </c:spPr>
          </c:dPt>
          <c:dLbls>
            <c:dLbl>
              <c:idx val="0"/>
              <c:layout>
                <c:manualLayout>
                  <c:x val="1.6129194041827576E-2"/>
                  <c:y val="-0.12944633302944689"/>
                </c:manualLayout>
              </c:layout>
              <c:numFmt formatCode="0.0%" sourceLinked="0"/>
              <c:spPr/>
              <c:txPr>
                <a:bodyPr/>
                <a:lstStyle/>
                <a:p>
                  <a:pPr>
                    <a:defRPr sz="900"/>
                  </a:pPr>
                  <a:endParaRPr lang="cs-CZ"/>
                </a:p>
              </c:txPr>
              <c:showLegendKey val="0"/>
              <c:showVal val="0"/>
              <c:showCatName val="0"/>
              <c:showSerName val="0"/>
              <c:showPercent val="1"/>
              <c:showBubbleSize val="0"/>
            </c:dLbl>
            <c:dLbl>
              <c:idx val="1"/>
              <c:spPr/>
              <c:txPr>
                <a:bodyPr/>
                <a:lstStyle/>
                <a:p>
                  <a:pPr>
                    <a:defRPr sz="900">
                      <a:solidFill>
                        <a:schemeClr val="bg1"/>
                      </a:solidFill>
                    </a:defRPr>
                  </a:pPr>
                  <a:endParaRPr lang="cs-CZ"/>
                </a:p>
              </c:txPr>
              <c:showLegendKey val="0"/>
              <c:showVal val="0"/>
              <c:showCatName val="0"/>
              <c:showSerName val="0"/>
              <c:showPercent val="1"/>
              <c:showBubbleSize val="0"/>
            </c:dLbl>
            <c:dLbl>
              <c:idx val="2"/>
              <c:layout>
                <c:manualLayout>
                  <c:x val="0.11827908454118394"/>
                  <c:y val="4.3480896796268967E-3"/>
                </c:manualLayout>
              </c:layout>
              <c:numFmt formatCode="0.0%" sourceLinked="0"/>
              <c:spPr/>
              <c:txPr>
                <a:bodyPr/>
                <a:lstStyle/>
                <a:p>
                  <a:pPr>
                    <a:defRPr sz="900"/>
                  </a:pPr>
                  <a:endParaRPr lang="cs-CZ"/>
                </a:p>
              </c:txPr>
              <c:showLegendKey val="0"/>
              <c:showVal val="0"/>
              <c:showCatName val="0"/>
              <c:showSerName val="0"/>
              <c:showPercent val="1"/>
              <c:showBubbleSize val="0"/>
            </c:dLbl>
            <c:dLbl>
              <c:idx val="4"/>
              <c:spPr/>
              <c:txPr>
                <a:bodyPr/>
                <a:lstStyle/>
                <a:p>
                  <a:pPr>
                    <a:defRPr sz="900">
                      <a:solidFill>
                        <a:schemeClr val="bg1"/>
                      </a:solidFill>
                    </a:defRPr>
                  </a:pPr>
                  <a:endParaRPr lang="cs-CZ"/>
                </a:p>
              </c:txPr>
              <c:showLegendKey val="0"/>
              <c:showVal val="0"/>
              <c:showCatName val="0"/>
              <c:showSerName val="0"/>
              <c:showPercent val="1"/>
              <c:showBubbleSize val="0"/>
            </c:dLbl>
            <c:dLbl>
              <c:idx val="5"/>
              <c:delete val="1"/>
            </c:dLbl>
            <c:dLbl>
              <c:idx val="6"/>
              <c:delete val="1"/>
            </c:dLbl>
            <c:dLbl>
              <c:idx val="7"/>
              <c:delete val="1"/>
            </c:dLbl>
            <c:txPr>
              <a:bodyPr/>
              <a:lstStyle/>
              <a:p>
                <a:pPr>
                  <a:defRPr sz="900"/>
                </a:pPr>
                <a:endParaRPr lang="cs-CZ"/>
              </a:p>
            </c:txPr>
            <c:showLegendKey val="0"/>
            <c:showVal val="0"/>
            <c:showCatName val="0"/>
            <c:showSerName val="0"/>
            <c:showPercent val="1"/>
            <c:showBubbleSize val="0"/>
            <c:showLeaderLines val="1"/>
          </c:dLbls>
          <c:cat>
            <c:strRef>
              <c:f>'5.4'!$A$6:$A$13</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'5.4'!$N$6:$N$13</c:f>
              <c:numCache>
                <c:formatCode>#,##0.0</c:formatCode>
                <c:ptCount val="8"/>
                <c:pt idx="0">
                  <c:v>120.21271400000001</c:v>
                </c:pt>
                <c:pt idx="1">
                  <c:v>10898.299866000001</c:v>
                </c:pt>
                <c:pt idx="2">
                  <c:v>260.49856700000004</c:v>
                </c:pt>
                <c:pt idx="3">
                  <c:v>3842.5418499999996</c:v>
                </c:pt>
                <c:pt idx="4">
                  <c:v>37092.955440999998</c:v>
                </c:pt>
                <c:pt idx="5">
                  <c:v>5.5070300000000003</c:v>
                </c:pt>
                <c:pt idx="6">
                  <c:v>0</c:v>
                </c:pt>
                <c:pt idx="7">
                  <c:v>0</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(TJ)</a:t>
            </a:r>
          </a:p>
        </c:rich>
      </c:tx>
      <c:layout/>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#,##0.0</c:formatCode>
                <c:ptCount val="12"/>
                <c:pt idx="0">
                  <c:v>20172.026815418845</c:v>
                </c:pt>
                <c:pt idx="1">
                  <c:v>19846.819189910842</c:v>
                </c:pt>
                <c:pt idx="2">
                  <c:v>19608.860378305621</c:v>
                </c:pt>
                <c:pt idx="3">
                  <c:v>11111.928433999998</c:v>
                </c:pt>
                <c:pt idx="4">
                  <c:v>9131.788365999997</c:v>
                </c:pt>
                <c:pt idx="5">
                  <c:v>8324.5587040000009</c:v>
                </c:pt>
                <c:pt idx="6">
                  <c:v>7913.9083516828505</c:v>
                </c:pt>
                <c:pt idx="7">
                  <c:v>7735.919451232855</c:v>
                </c:pt>
                <c:pt idx="8">
                  <c:v>8670.9822321411521</c:v>
                </c:pt>
                <c:pt idx="9">
                  <c:v>13097.691998999995</c:v>
                </c:pt>
                <c:pt idx="10">
                  <c:v>16712.791888800006</c:v>
                </c:pt>
                <c:pt idx="11">
                  <c:v>20082.044083399996</c:v>
                </c:pt>
              </c:numCache>
            </c:numRef>
          </c:val>
        </c:ser>
        <c:ser>
          <c:idx val="1"/>
          <c:order val="1"/>
          <c:tx>
            <c:strRef>
              <c:f>'3'!$A$19</c:f>
              <c:strCache>
                <c:ptCount val="1"/>
                <c:pt idx="0">
                  <c:v>Technologická vlastní spotřeba tepla </c:v>
                </c:pt>
              </c:strCache>
            </c:strRef>
          </c:tx>
          <c:invertIfNegative val="0"/>
          <c:val>
            <c:numRef>
              <c:f>'3'!$B$19:$M$19</c:f>
              <c:numCache>
                <c:formatCode>#,##0.0</c:formatCode>
                <c:ptCount val="12"/>
                <c:pt idx="0">
                  <c:v>-1133.8898999999983</c:v>
                </c:pt>
                <c:pt idx="1">
                  <c:v>-963.85810400000037</c:v>
                </c:pt>
                <c:pt idx="2">
                  <c:v>-981.52577200000053</c:v>
                </c:pt>
                <c:pt idx="3">
                  <c:v>-918.67827700000021</c:v>
                </c:pt>
                <c:pt idx="4">
                  <c:v>-814.19522499999914</c:v>
                </c:pt>
                <c:pt idx="5">
                  <c:v>-858.18184499999973</c:v>
                </c:pt>
                <c:pt idx="6">
                  <c:v>-768.77717700000017</c:v>
                </c:pt>
                <c:pt idx="7">
                  <c:v>-753.38235300000031</c:v>
                </c:pt>
                <c:pt idx="8">
                  <c:v>-853.06861100000071</c:v>
                </c:pt>
                <c:pt idx="9">
                  <c:v>-910.16718800000001</c:v>
                </c:pt>
                <c:pt idx="10">
                  <c:v>-938.09696399999859</c:v>
                </c:pt>
                <c:pt idx="11">
                  <c:v>-1036.1056559999993</c:v>
                </c:pt>
              </c:numCache>
            </c:numRef>
          </c:val>
        </c:ser>
        <c:ser>
          <c:idx val="2"/>
          <c:order val="2"/>
          <c:tx>
            <c:strRef>
              <c:f>'3'!$A$20</c:f>
              <c:strCache>
                <c:ptCount val="1"/>
                <c:pt idx="0">
                  <c:v>Ztráty</c:v>
                </c:pt>
              </c:strCache>
            </c:strRef>
          </c:tx>
          <c:invertIfNegative val="0"/>
          <c:val>
            <c:numRef>
              <c:f>'3'!$B$20:$M$20</c:f>
              <c:numCache>
                <c:formatCode>#,##0.0</c:formatCode>
                <c:ptCount val="12"/>
                <c:pt idx="0">
                  <c:v>-1385.9251131792955</c:v>
                </c:pt>
                <c:pt idx="1">
                  <c:v>-1328.2686716709511</c:v>
                </c:pt>
                <c:pt idx="2">
                  <c:v>-1327.0896998587316</c:v>
                </c:pt>
                <c:pt idx="3">
                  <c:v>-1005.3013319999997</c:v>
                </c:pt>
                <c:pt idx="4">
                  <c:v>-941.12962499999946</c:v>
                </c:pt>
                <c:pt idx="5">
                  <c:v>-790.83200999999997</c:v>
                </c:pt>
                <c:pt idx="6">
                  <c:v>-695.90070387974981</c:v>
                </c:pt>
                <c:pt idx="7">
                  <c:v>-705.10094435116537</c:v>
                </c:pt>
                <c:pt idx="8">
                  <c:v>-741.91100930632251</c:v>
                </c:pt>
                <c:pt idx="9">
                  <c:v>-1055.5291152658383</c:v>
                </c:pt>
                <c:pt idx="10">
                  <c:v>-1204.3162080562711</c:v>
                </c:pt>
                <c:pt idx="11">
                  <c:v>-1335.8959096250628</c:v>
                </c:pt>
              </c:numCache>
            </c:numRef>
          </c:val>
        </c:ser>
        <c:ser>
          <c:idx val="3"/>
          <c:order val="3"/>
          <c:tx>
            <c:strRef>
              <c:f>'3'!$A$21</c:f>
              <c:strCache>
                <c:ptCount val="1"/>
                <c:pt idx="0">
                  <c:v>Vlastní spotřeba tepla</c:v>
                </c:pt>
              </c:strCache>
            </c:strRef>
          </c:tx>
          <c:invertIfNegative val="0"/>
          <c:val>
            <c:numRef>
              <c:f>'3'!$B$21:$M$21</c:f>
              <c:numCache>
                <c:formatCode>#,##0.0</c:formatCode>
                <c:ptCount val="12"/>
                <c:pt idx="0">
                  <c:v>-5268.2571511399983</c:v>
                </c:pt>
                <c:pt idx="1">
                  <c:v>-4492.8822949399964</c:v>
                </c:pt>
                <c:pt idx="2">
                  <c:v>-4757.4300000399999</c:v>
                </c:pt>
                <c:pt idx="3">
                  <c:v>-3734.5368220000018</c:v>
                </c:pt>
                <c:pt idx="4">
                  <c:v>-3651.1206109999971</c:v>
                </c:pt>
                <c:pt idx="5">
                  <c:v>-3538.7550429999992</c:v>
                </c:pt>
                <c:pt idx="6">
                  <c:v>-3435.8022525999959</c:v>
                </c:pt>
                <c:pt idx="7">
                  <c:v>-3307.8438919999971</c:v>
                </c:pt>
                <c:pt idx="8">
                  <c:v>-3429.9628080000025</c:v>
                </c:pt>
                <c:pt idx="9">
                  <c:v>-4350.4709911537848</c:v>
                </c:pt>
                <c:pt idx="10">
                  <c:v>-4743.8640596738987</c:v>
                </c:pt>
                <c:pt idx="11">
                  <c:v>-5473.1644397040036</c:v>
                </c:pt>
              </c:numCache>
            </c:numRef>
          </c:val>
        </c:ser>
        <c:ser>
          <c:idx val="4"/>
          <c:order val="4"/>
          <c:tx>
            <c:strRef>
              <c:f>'3'!$A$22</c:f>
              <c:strCache>
                <c:ptCount val="1"/>
                <c:pt idx="0">
                  <c:v>Dodávky tepla</c:v>
                </c:pt>
              </c:strCache>
            </c:strRef>
          </c:tx>
          <c:invertIfNegative val="0"/>
          <c:val>
            <c:numRef>
              <c:f>'3'!$B$22:$M$22</c:f>
              <c:numCache>
                <c:formatCode>#,##0.0</c:formatCode>
                <c:ptCount val="12"/>
                <c:pt idx="0">
                  <c:v>-12367.603769099545</c:v>
                </c:pt>
                <c:pt idx="1">
                  <c:v>-13045.485000299894</c:v>
                </c:pt>
                <c:pt idx="2">
                  <c:v>-12527.653820406889</c:v>
                </c:pt>
                <c:pt idx="3">
                  <c:v>-5430.340733</c:v>
                </c:pt>
                <c:pt idx="4">
                  <c:v>-3708.7197700000002</c:v>
                </c:pt>
                <c:pt idx="5">
                  <c:v>-3121.3687340000001</c:v>
                </c:pt>
                <c:pt idx="6">
                  <c:v>-2997.4683472031024</c:v>
                </c:pt>
                <c:pt idx="7">
                  <c:v>-2952.8642868816933</c:v>
                </c:pt>
                <c:pt idx="8">
                  <c:v>-3630.089875834828</c:v>
                </c:pt>
                <c:pt idx="9">
                  <c:v>-6762.2869795803781</c:v>
                </c:pt>
                <c:pt idx="10">
                  <c:v>-9790.7197040698302</c:v>
                </c:pt>
                <c:pt idx="11">
                  <c:v>-12215.96529107093</c:v>
                </c:pt>
              </c:numCache>
            </c:numRef>
          </c:val>
        </c:ser>
        <c:ser>
          <c:idx val="5"/>
          <c:order val="5"/>
          <c:tx>
            <c:strRef>
              <c:f>'3'!$A$23</c:f>
              <c:strCache>
                <c:ptCount val="1"/>
                <c:pt idx="0">
                  <c:v>Bilanční rozdíl</c:v>
                </c:pt>
              </c:strCache>
            </c:strRef>
          </c:tx>
          <c:invertIfNegative val="0"/>
          <c:val>
            <c:numRef>
              <c:f>'3'!$B$23:$M$23</c:f>
              <c:numCache>
                <c:formatCode>#,##0.0</c:formatCode>
                <c:ptCount val="12"/>
                <c:pt idx="0">
                  <c:v>-16.350882000007914</c:v>
                </c:pt>
                <c:pt idx="1">
                  <c:v>-16.325119000002815</c:v>
                </c:pt>
                <c:pt idx="2">
                  <c:v>-15.161086000000068</c:v>
                </c:pt>
                <c:pt idx="3">
                  <c:v>-23.07126999999582</c:v>
                </c:pt>
                <c:pt idx="4">
                  <c:v>-16.62313500000073</c:v>
                </c:pt>
                <c:pt idx="5">
                  <c:v>-15.421072000001459</c:v>
                </c:pt>
                <c:pt idx="6">
                  <c:v>-15.959871000002295</c:v>
                </c:pt>
                <c:pt idx="7">
                  <c:v>-16.727974999998878</c:v>
                </c:pt>
                <c:pt idx="8">
                  <c:v>-15.949927999998181</c:v>
                </c:pt>
                <c:pt idx="9">
                  <c:v>-19.237724999993588</c:v>
                </c:pt>
                <c:pt idx="10">
                  <c:v>-35.794953000007808</c:v>
                </c:pt>
                <c:pt idx="11">
                  <c:v>-20.912787000001117</c:v>
                </c:pt>
              </c:numCache>
            </c:numRef>
          </c:val>
        </c:ser>
        <c:dLbls>
          <c:showLegendKey val="0"/>
          <c:showVal val="0"/>
          <c:showCatName val="0"/>
          <c:showSerName val="0"/>
          <c:showPercent val="0"/>
          <c:showBubbleSize val="0"/>
        </c:dLbls>
        <c:gapWidth val="104"/>
        <c:overlap val="100"/>
        <c:axId val="48300800"/>
        <c:axId val="48302336"/>
      </c:barChart>
      <c:catAx>
        <c:axId val="48300800"/>
        <c:scaling>
          <c:orientation val="minMax"/>
        </c:scaling>
        <c:delete val="0"/>
        <c:axPos val="b"/>
        <c:majorTickMark val="none"/>
        <c:minorTickMark val="none"/>
        <c:tickLblPos val="low"/>
        <c:txPr>
          <a:bodyPr/>
          <a:lstStyle/>
          <a:p>
            <a:pPr>
              <a:defRPr sz="900"/>
            </a:pPr>
            <a:endParaRPr lang="cs-CZ"/>
          </a:p>
        </c:txPr>
        <c:crossAx val="48302336"/>
        <c:crosses val="autoZero"/>
        <c:auto val="1"/>
        <c:lblAlgn val="ctr"/>
        <c:lblOffset val="100"/>
        <c:noMultiLvlLbl val="0"/>
      </c:catAx>
      <c:valAx>
        <c:axId val="48302336"/>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48300800"/>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(TJ)</a:t>
            </a:r>
            <a:endParaRPr lang="en-US" sz="1000"/>
          </a:p>
        </c:rich>
      </c:tx>
      <c:layout>
        <c:manualLayout>
          <c:xMode val="edge"/>
          <c:yMode val="edge"/>
          <c:x val="0.32937465277777778"/>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'5.4'!$A$6</c:f>
              <c:strCache>
                <c:ptCount val="1"/>
                <c:pt idx="0">
                  <c:v>Černé uhlí tříděné</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val>
            <c:numRef>
              <c:f>'5.4'!$B$6:$M$6</c:f>
              <c:numCache>
                <c:formatCode>#,##0.0</c:formatCode>
                <c:ptCount val="12"/>
                <c:pt idx="0">
                  <c:v>7.633</c:v>
                </c:pt>
                <c:pt idx="1">
                  <c:v>19.966999999999999</c:v>
                </c:pt>
                <c:pt idx="2">
                  <c:v>23.481000000000002</c:v>
                </c:pt>
                <c:pt idx="3">
                  <c:v>1.63</c:v>
                </c:pt>
                <c:pt idx="4">
                  <c:v>0.85760000000000003</c:v>
                </c:pt>
                <c:pt idx="5">
                  <c:v>0.22500000000000001</c:v>
                </c:pt>
                <c:pt idx="6">
                  <c:v>4.181114</c:v>
                </c:pt>
                <c:pt idx="7">
                  <c:v>0.38400000000000001</c:v>
                </c:pt>
                <c:pt idx="8">
                  <c:v>0.98299999999999998</c:v>
                </c:pt>
                <c:pt idx="9">
                  <c:v>3.3730000000000002</c:v>
                </c:pt>
                <c:pt idx="10">
                  <c:v>24.663</c:v>
                </c:pt>
                <c:pt idx="11">
                  <c:v>32.835000000000001</c:v>
                </c:pt>
              </c:numCache>
            </c:numRef>
          </c:val>
        </c:ser>
        <c:ser>
          <c:idx val="1"/>
          <c:order val="1"/>
          <c:tx>
            <c:strRef>
              <c:f>'5.4'!$A$7</c:f>
              <c:strCache>
                <c:ptCount val="1"/>
                <c:pt idx="0">
                  <c:v>Černé uhlí průmyslové</c:v>
                </c:pt>
              </c:strCache>
            </c:strRef>
          </c:tx>
          <c:spPr>
            <a:solidFill>
              <a:schemeClr val="tx1"/>
            </a:solidFill>
          </c:spPr>
          <c:invertIfNegative val="0"/>
          <c:val>
            <c:numRef>
              <c:f>'5.4'!$B$7:$M$7</c:f>
              <c:numCache>
                <c:formatCode>#,##0.0</c:formatCode>
                <c:ptCount val="12"/>
                <c:pt idx="0">
                  <c:v>1794.1475350000001</c:v>
                </c:pt>
                <c:pt idx="1">
                  <c:v>1904.4212819999998</c:v>
                </c:pt>
                <c:pt idx="2">
                  <c:v>1763.8377070000001</c:v>
                </c:pt>
                <c:pt idx="3">
                  <c:v>524.72155399999997</c:v>
                </c:pt>
                <c:pt idx="4">
                  <c:v>248.75826000000001</c:v>
                </c:pt>
                <c:pt idx="5">
                  <c:v>233.20997299999999</c:v>
                </c:pt>
                <c:pt idx="6">
                  <c:v>220.35348600000003</c:v>
                </c:pt>
                <c:pt idx="7">
                  <c:v>215.20890499999999</c:v>
                </c:pt>
                <c:pt idx="8">
                  <c:v>302.64036399999998</c:v>
                </c:pt>
                <c:pt idx="9">
                  <c:v>805.65336000000002</c:v>
                </c:pt>
                <c:pt idx="10">
                  <c:v>1233.0191460000001</c:v>
                </c:pt>
                <c:pt idx="11">
                  <c:v>1652.3282940000001</c:v>
                </c:pt>
              </c:numCache>
            </c:numRef>
          </c:val>
        </c:ser>
        <c:ser>
          <c:idx val="2"/>
          <c:order val="2"/>
          <c:tx>
            <c:strRef>
              <c:f>'5.4'!$A$8</c:f>
              <c:strCache>
                <c:ptCount val="1"/>
                <c:pt idx="0">
                  <c:v>Černouhelné kaly a granulát</c:v>
                </c:pt>
              </c:strCache>
            </c:strRef>
          </c:tx>
          <c:invertIfNegative val="0"/>
          <c:val>
            <c:numRef>
              <c:f>'5.4'!$B$8:$M$8</c:f>
              <c:numCache>
                <c:formatCode>#,##0.0</c:formatCode>
                <c:ptCount val="12"/>
                <c:pt idx="0">
                  <c:v>65.036987999999994</c:v>
                </c:pt>
                <c:pt idx="1">
                  <c:v>42.183089000000002</c:v>
                </c:pt>
                <c:pt idx="2">
                  <c:v>40.202351999999998</c:v>
                </c:pt>
                <c:pt idx="3">
                  <c:v>12.824438000000001</c:v>
                </c:pt>
                <c:pt idx="4">
                  <c:v>6.7350620000000001</c:v>
                </c:pt>
                <c:pt idx="5">
                  <c:v>6.3771059999999995</c:v>
                </c:pt>
                <c:pt idx="6">
                  <c:v>4.3941490000000005</c:v>
                </c:pt>
                <c:pt idx="7">
                  <c:v>5.9016250000000001</c:v>
                </c:pt>
                <c:pt idx="8">
                  <c:v>10.155558000000001</c:v>
                </c:pt>
                <c:pt idx="9">
                  <c:v>13.589127000000001</c:v>
                </c:pt>
                <c:pt idx="10">
                  <c:v>19.45355</c:v>
                </c:pt>
                <c:pt idx="11">
                  <c:v>33.645523000000004</c:v>
                </c:pt>
              </c:numCache>
            </c:numRef>
          </c:val>
        </c:ser>
        <c:ser>
          <c:idx val="3"/>
          <c:order val="3"/>
          <c:tx>
            <c:strRef>
              <c:f>'5.4'!$A$9</c:f>
              <c:strCache>
                <c:ptCount val="1"/>
                <c:pt idx="0">
                  <c:v>Hnědé uhlí tříděné</c:v>
                </c:pt>
              </c:strCache>
            </c:strRef>
          </c:tx>
          <c:invertIfNegative val="0"/>
          <c:val>
            <c:numRef>
              <c:f>'5.4'!$B$9:$M$9</c:f>
              <c:numCache>
                <c:formatCode>#,##0.0</c:formatCode>
                <c:ptCount val="12"/>
                <c:pt idx="0">
                  <c:v>575.88091999999983</c:v>
                </c:pt>
                <c:pt idx="1">
                  <c:v>575.19171800000015</c:v>
                </c:pt>
                <c:pt idx="2">
                  <c:v>536.30470200000002</c:v>
                </c:pt>
                <c:pt idx="3">
                  <c:v>239.87939099999997</c:v>
                </c:pt>
                <c:pt idx="4">
                  <c:v>167.530868</c:v>
                </c:pt>
                <c:pt idx="5">
                  <c:v>83.749773999999988</c:v>
                </c:pt>
                <c:pt idx="6">
                  <c:v>120.615551</c:v>
                </c:pt>
                <c:pt idx="7">
                  <c:v>124.95506400000001</c:v>
                </c:pt>
                <c:pt idx="8">
                  <c:v>195.79738699999996</c:v>
                </c:pt>
                <c:pt idx="9">
                  <c:v>330.50585500000011</c:v>
                </c:pt>
                <c:pt idx="10">
                  <c:v>407.87104500000004</c:v>
                </c:pt>
                <c:pt idx="11">
                  <c:v>484.2595750000001</c:v>
                </c:pt>
              </c:numCache>
            </c:numRef>
          </c:val>
        </c:ser>
        <c:ser>
          <c:idx val="4"/>
          <c:order val="4"/>
          <c:tx>
            <c:strRef>
              <c:f>'5.4'!$A$10</c:f>
              <c:strCache>
                <c:ptCount val="1"/>
                <c:pt idx="0">
                  <c:v>Hnědé uhlí průmyslové</c:v>
                </c:pt>
              </c:strCache>
            </c:strRef>
          </c:tx>
          <c:spPr>
            <a:solidFill>
              <a:srgbClr val="6E4932"/>
            </a:solidFill>
          </c:spPr>
          <c:invertIfNegative val="0"/>
          <c:val>
            <c:numRef>
              <c:f>'5.4'!$B$10:$M$10</c:f>
              <c:numCache>
                <c:formatCode>#,##0.0</c:formatCode>
                <c:ptCount val="12"/>
                <c:pt idx="0">
                  <c:v>5264.9035489999997</c:v>
                </c:pt>
                <c:pt idx="1">
                  <c:v>5586.7949129999997</c:v>
                </c:pt>
                <c:pt idx="2">
                  <c:v>5372.5172519999996</c:v>
                </c:pt>
                <c:pt idx="3">
                  <c:v>2315.9174189999994</c:v>
                </c:pt>
                <c:pt idx="4">
                  <c:v>1407.9525159999998</c:v>
                </c:pt>
                <c:pt idx="5">
                  <c:v>1103.0909630000003</c:v>
                </c:pt>
                <c:pt idx="6">
                  <c:v>991.34738100000015</c:v>
                </c:pt>
                <c:pt idx="7">
                  <c:v>1030.8886230000001</c:v>
                </c:pt>
                <c:pt idx="8">
                  <c:v>1457.241436</c:v>
                </c:pt>
                <c:pt idx="9">
                  <c:v>2910.8184689999998</c:v>
                </c:pt>
                <c:pt idx="10">
                  <c:v>4337.3061169999992</c:v>
                </c:pt>
                <c:pt idx="11">
                  <c:v>5314.1768029999994</c:v>
                </c:pt>
              </c:numCache>
            </c:numRef>
          </c:val>
        </c:ser>
        <c:ser>
          <c:idx val="5"/>
          <c:order val="5"/>
          <c:tx>
            <c:strRef>
              <c:f>'5.4'!$A$11</c:f>
              <c:strCache>
                <c:ptCount val="1"/>
                <c:pt idx="0">
                  <c:v>Hnědé uhlí - Brikety</c:v>
                </c:pt>
              </c:strCache>
            </c:strRef>
          </c:tx>
          <c:invertIfNegative val="0"/>
          <c:val>
            <c:numRef>
              <c:f>'5.4'!$B$11:$M$11</c:f>
              <c:numCache>
                <c:formatCode>#,##0.0</c:formatCode>
                <c:ptCount val="12"/>
                <c:pt idx="0">
                  <c:v>0.86404999999999998</c:v>
                </c:pt>
                <c:pt idx="1">
                  <c:v>0.80479999999999996</c:v>
                </c:pt>
                <c:pt idx="2">
                  <c:v>0.57947000000000004</c:v>
                </c:pt>
                <c:pt idx="3">
                  <c:v>0.37680000000000002</c:v>
                </c:pt>
                <c:pt idx="4">
                  <c:v>0.16789999999999999</c:v>
                </c:pt>
                <c:pt idx="5">
                  <c:v>0.1656</c:v>
                </c:pt>
                <c:pt idx="6">
                  <c:v>0.16184000000000001</c:v>
                </c:pt>
                <c:pt idx="7">
                  <c:v>0.24274999999999999</c:v>
                </c:pt>
                <c:pt idx="8">
                  <c:v>0.30720999999999998</c:v>
                </c:pt>
                <c:pt idx="9">
                  <c:v>0.43567</c:v>
                </c:pt>
                <c:pt idx="10">
                  <c:v>0.61451</c:v>
                </c:pt>
                <c:pt idx="11">
                  <c:v>0.78642999999999996</c:v>
                </c:pt>
              </c:numCache>
            </c:numRef>
          </c:val>
        </c:ser>
        <c:ser>
          <c:idx val="6"/>
          <c:order val="6"/>
          <c:tx>
            <c:strRef>
              <c:f>'5.4'!$A$12</c:f>
              <c:strCache>
                <c:ptCount val="1"/>
                <c:pt idx="0">
                  <c:v>Hnědé uhlí - Lignit</c:v>
                </c:pt>
              </c:strCache>
            </c:strRef>
          </c:tx>
          <c:invertIfNegative val="0"/>
          <c:val>
            <c:numRef>
              <c:f>'5.4'!$B$12:$M$12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7"/>
          <c:order val="7"/>
          <c:tx>
            <c:strRef>
              <c:f>'5.4'!$A$13</c:f>
              <c:strCache>
                <c:ptCount val="1"/>
                <c:pt idx="0">
                  <c:v>Hnědé uhlí - Mourové kaly</c:v>
                </c:pt>
              </c:strCache>
            </c:strRef>
          </c:tx>
          <c:invertIfNegative val="0"/>
          <c:val>
            <c:numRef>
              <c:f>'5.4'!$B$13:$M$13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49919488"/>
        <c:axId val="49921024"/>
      </c:barChart>
      <c:catAx>
        <c:axId val="49919488"/>
        <c:scaling>
          <c:orientation val="minMax"/>
        </c:scaling>
        <c:delete val="0"/>
        <c:axPos val="b"/>
        <c:numFmt formatCode="General" sourceLinked="1"/>
        <c:majorTickMark val="none"/>
        <c:minorTickMark val="none"/>
        <c:tickLblPos val="nextTo"/>
        <c:txPr>
          <a:bodyPr/>
          <a:lstStyle/>
          <a:p>
            <a:pPr>
              <a:defRPr sz="900"/>
            </a:pPr>
            <a:endParaRPr lang="cs-CZ"/>
          </a:p>
        </c:txPr>
        <c:crossAx val="49921024"/>
        <c:crosses val="autoZero"/>
        <c:auto val="1"/>
        <c:lblAlgn val="ctr"/>
        <c:lblOffset val="100"/>
        <c:noMultiLvlLbl val="0"/>
      </c:catAx>
      <c:valAx>
        <c:axId val="499210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9919488"/>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0.38421729994031117"/>
          <c:y val="0.21932699791836366"/>
          <c:w val="0.33555081315770108"/>
          <c:h val="0.74284007602497959"/>
        </c:manualLayout>
      </c:layout>
      <c:doughnutChart>
        <c:varyColors val="1"/>
        <c:ser>
          <c:idx val="0"/>
          <c:order val="0"/>
          <c:dLbls>
            <c:dLbl>
              <c:idx val="2"/>
              <c:delete val="1"/>
            </c:dLbl>
            <c:dLbl>
              <c:idx val="3"/>
              <c:delete val="1"/>
            </c:dLbl>
            <c:dLbl>
              <c:idx val="4"/>
              <c:delete val="1"/>
            </c:dLbl>
            <c:txPr>
              <a:bodyPr/>
              <a:lstStyle/>
              <a:p>
                <a:pPr>
                  <a:defRPr sz="900"/>
                </a:pPr>
                <a:endParaRPr lang="cs-CZ"/>
              </a:p>
            </c:txPr>
            <c:showLegendKey val="0"/>
            <c:showVal val="0"/>
            <c:showCatName val="0"/>
            <c:showSerName val="0"/>
            <c:showPercent val="1"/>
            <c:showBubbleSize val="0"/>
            <c:showLeaderLines val="1"/>
          </c:dLbls>
          <c:cat>
            <c:strRef>
              <c:f>'5.4'!$A$15:$A$21</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'5.4'!$N$15:$N$21</c:f>
              <c:numCache>
                <c:formatCode>#,##0.0</c:formatCode>
                <c:ptCount val="7"/>
                <c:pt idx="0">
                  <c:v>597.2025080759787</c:v>
                </c:pt>
                <c:pt idx="1">
                  <c:v>620.94315000000006</c:v>
                </c:pt>
                <c:pt idx="2">
                  <c:v>2.0922000000000001</c:v>
                </c:pt>
                <c:pt idx="3">
                  <c:v>0</c:v>
                </c:pt>
                <c:pt idx="4">
                  <c:v>2.3E-2</c:v>
                </c:pt>
                <c:pt idx="5">
                  <c:v>4206.3302859240212</c:v>
                </c:pt>
                <c:pt idx="6">
                  <c:v>327.29476099999999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(TJ)</a:t>
            </a:r>
            <a:endParaRPr lang="en-US" sz="1000"/>
          </a:p>
        </c:rich>
      </c:tx>
      <c:layout>
        <c:manualLayout>
          <c:xMode val="edge"/>
          <c:yMode val="edge"/>
          <c:x val="0.26046840277777777"/>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'5.4'!$A$15</c:f>
              <c:strCache>
                <c:ptCount val="1"/>
                <c:pt idx="0">
                  <c:v>Brikety a pelety</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dPt>
          <c:val>
            <c:numRef>
              <c:f>'5.4'!$B$15:$M$15</c:f>
              <c:numCache>
                <c:formatCode>#,##0.0</c:formatCode>
                <c:ptCount val="12"/>
                <c:pt idx="0">
                  <c:v>85.34961725967095</c:v>
                </c:pt>
                <c:pt idx="1">
                  <c:v>101.12786345722847</c:v>
                </c:pt>
                <c:pt idx="2">
                  <c:v>97.849684090231236</c:v>
                </c:pt>
                <c:pt idx="3">
                  <c:v>34.733781999999998</c:v>
                </c:pt>
                <c:pt idx="4">
                  <c:v>22.959882</c:v>
                </c:pt>
                <c:pt idx="5">
                  <c:v>14.125961</c:v>
                </c:pt>
                <c:pt idx="6">
                  <c:v>18.552440259670956</c:v>
                </c:pt>
                <c:pt idx="7">
                  <c:v>19.643372457228455</c:v>
                </c:pt>
                <c:pt idx="8">
                  <c:v>21.033442090231219</c:v>
                </c:pt>
                <c:pt idx="9">
                  <c:v>44.705935487239117</c:v>
                </c:pt>
                <c:pt idx="10">
                  <c:v>66.319569487239121</c:v>
                </c:pt>
                <c:pt idx="11">
                  <c:v>70.800958487239129</c:v>
                </c:pt>
              </c:numCache>
            </c:numRef>
          </c:val>
        </c:ser>
        <c:ser>
          <c:idx val="1"/>
          <c:order val="1"/>
          <c:tx>
            <c:strRef>
              <c:f>'5.4'!$A$16</c:f>
              <c:strCache>
                <c:ptCount val="1"/>
                <c:pt idx="0">
                  <c:v>Celulózové výluhy</c:v>
                </c:pt>
              </c:strCache>
            </c:strRef>
          </c:tx>
          <c:invertIfNegative val="0"/>
          <c:val>
            <c:numRef>
              <c:f>'5.4'!$B$16:$M$16</c:f>
              <c:numCache>
                <c:formatCode>#,##0.0</c:formatCode>
                <c:ptCount val="12"/>
                <c:pt idx="0">
                  <c:v>66.732770000000002</c:v>
                </c:pt>
                <c:pt idx="1">
                  <c:v>58.752110000000002</c:v>
                </c:pt>
                <c:pt idx="2">
                  <c:v>68.737130000000008</c:v>
                </c:pt>
                <c:pt idx="3">
                  <c:v>54.288410000000006</c:v>
                </c:pt>
                <c:pt idx="4">
                  <c:v>53.526960000000003</c:v>
                </c:pt>
                <c:pt idx="5">
                  <c:v>50.874169999999999</c:v>
                </c:pt>
                <c:pt idx="6">
                  <c:v>51.108370000000001</c:v>
                </c:pt>
                <c:pt idx="7">
                  <c:v>45.046879999999994</c:v>
                </c:pt>
                <c:pt idx="8">
                  <c:v>47.282389999999999</c:v>
                </c:pt>
                <c:pt idx="9">
                  <c:v>11.02942</c:v>
                </c:pt>
                <c:pt idx="10">
                  <c:v>45.600720000000003</c:v>
                </c:pt>
                <c:pt idx="11">
                  <c:v>67.963820000000013</c:v>
                </c:pt>
              </c:numCache>
            </c:numRef>
          </c:val>
        </c:ser>
        <c:ser>
          <c:idx val="2"/>
          <c:order val="2"/>
          <c:tx>
            <c:strRef>
              <c:f>'5.4'!$A$17</c:f>
              <c:strCache>
                <c:ptCount val="1"/>
                <c:pt idx="0">
                  <c:v>Kapalná biopaliva</c:v>
                </c:pt>
              </c:strCache>
            </c:strRef>
          </c:tx>
          <c:invertIfNegative val="0"/>
          <c:val>
            <c:numRef>
              <c:f>'5.4'!$B$17:$M$17</c:f>
              <c:numCache>
                <c:formatCode>#,##0.0</c:formatCode>
                <c:ptCount val="12"/>
                <c:pt idx="0">
                  <c:v>0.46560000000000001</c:v>
                </c:pt>
                <c:pt idx="1">
                  <c:v>0.38450000000000001</c:v>
                </c:pt>
                <c:pt idx="2">
                  <c:v>0.45050000000000001</c:v>
                </c:pt>
                <c:pt idx="3">
                  <c:v>0.30149999999999999</c:v>
                </c:pt>
                <c:pt idx="4">
                  <c:v>0.20549999999999999</c:v>
                </c:pt>
                <c:pt idx="5">
                  <c:v>0.17299999999999999</c:v>
                </c:pt>
                <c:pt idx="6">
                  <c:v>0.11159999999999999</c:v>
                </c:pt>
                <c:pt idx="7">
                  <c:v>0</c:v>
                </c:pt>
                <c:pt idx="8">
                  <c:v>0</c:v>
                </c:pt>
                <c:pt idx="9">
                  <c:v>0</c:v>
                </c:pt>
                <c:pt idx="10">
                  <c:v>0</c:v>
                </c:pt>
                <c:pt idx="11">
                  <c:v>0</c:v>
                </c:pt>
              </c:numCache>
            </c:numRef>
          </c:val>
        </c:ser>
        <c:ser>
          <c:idx val="3"/>
          <c:order val="3"/>
          <c:tx>
            <c:strRef>
              <c:f>'5.4'!$A$18</c:f>
              <c:strCache>
                <c:ptCount val="1"/>
                <c:pt idx="0">
                  <c:v>Ostatní biomasa</c:v>
                </c:pt>
              </c:strCache>
            </c:strRef>
          </c:tx>
          <c:invertIfNegative val="0"/>
          <c:val>
            <c:numRef>
              <c:f>'5.4'!$B$18:$M$18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4"/>
          <c:order val="4"/>
          <c:tx>
            <c:strRef>
              <c:f>'5.4'!$A$19</c:f>
              <c:strCache>
                <c:ptCount val="1"/>
                <c:pt idx="0">
                  <c:v>Palivové dříví</c:v>
                </c:pt>
              </c:strCache>
            </c:strRef>
          </c:tx>
          <c:invertIfNegative val="0"/>
          <c:val>
            <c:numRef>
              <c:f>'5.4'!$B$19:$M$19</c:f>
              <c:numCache>
                <c:formatCode>#,##0.0</c:formatCode>
                <c:ptCount val="12"/>
                <c:pt idx="0">
                  <c:v>0</c:v>
                </c:pt>
                <c:pt idx="1">
                  <c:v>0</c:v>
                </c:pt>
                <c:pt idx="2">
                  <c:v>0</c:v>
                </c:pt>
                <c:pt idx="3">
                  <c:v>0</c:v>
                </c:pt>
                <c:pt idx="4">
                  <c:v>0</c:v>
                </c:pt>
                <c:pt idx="5">
                  <c:v>0</c:v>
                </c:pt>
                <c:pt idx="6">
                  <c:v>0</c:v>
                </c:pt>
                <c:pt idx="7">
                  <c:v>0</c:v>
                </c:pt>
                <c:pt idx="8">
                  <c:v>0</c:v>
                </c:pt>
                <c:pt idx="9">
                  <c:v>2.3E-2</c:v>
                </c:pt>
                <c:pt idx="10">
                  <c:v>0</c:v>
                </c:pt>
                <c:pt idx="11">
                  <c:v>0</c:v>
                </c:pt>
              </c:numCache>
            </c:numRef>
          </c:val>
        </c:ser>
        <c:ser>
          <c:idx val="5"/>
          <c:order val="5"/>
          <c:tx>
            <c:strRef>
              <c:f>'5.4'!$A$20</c:f>
              <c:strCache>
                <c:ptCount val="1"/>
                <c:pt idx="0">
                  <c:v>Piliny, kůra, štěpky, dřevní odpad</c:v>
                </c:pt>
              </c:strCache>
            </c:strRef>
          </c:tx>
          <c:invertIfNegative val="0"/>
          <c:val>
            <c:numRef>
              <c:f>'5.4'!$B$20:$M$20</c:f>
              <c:numCache>
                <c:formatCode>#,##0.0</c:formatCode>
                <c:ptCount val="12"/>
                <c:pt idx="0">
                  <c:v>482.70170874032908</c:v>
                </c:pt>
                <c:pt idx="1">
                  <c:v>478.36884254277152</c:v>
                </c:pt>
                <c:pt idx="2">
                  <c:v>537.09118290976869</c:v>
                </c:pt>
                <c:pt idx="3">
                  <c:v>312.84798199999994</c:v>
                </c:pt>
                <c:pt idx="4">
                  <c:v>239.95561099999995</c:v>
                </c:pt>
                <c:pt idx="5">
                  <c:v>207.21992399999999</c:v>
                </c:pt>
                <c:pt idx="6">
                  <c:v>145.21999874032909</c:v>
                </c:pt>
                <c:pt idx="7">
                  <c:v>131.26435354277154</c:v>
                </c:pt>
                <c:pt idx="8">
                  <c:v>224.70343690976873</c:v>
                </c:pt>
                <c:pt idx="9">
                  <c:v>372.90745551276086</c:v>
                </c:pt>
                <c:pt idx="10">
                  <c:v>481.71659251276094</c:v>
                </c:pt>
                <c:pt idx="11">
                  <c:v>592.33319751276088</c:v>
                </c:pt>
              </c:numCache>
            </c:numRef>
          </c:val>
        </c:ser>
        <c:ser>
          <c:idx val="6"/>
          <c:order val="6"/>
          <c:tx>
            <c:strRef>
              <c:f>'5.4'!$A$21</c:f>
              <c:strCache>
                <c:ptCount val="1"/>
                <c:pt idx="0">
                  <c:v>Rostlinné materiály neaglomerované</c:v>
                </c:pt>
              </c:strCache>
            </c:strRef>
          </c:tx>
          <c:invertIfNegative val="0"/>
          <c:val>
            <c:numRef>
              <c:f>'5.4'!$B$21:$M$21</c:f>
              <c:numCache>
                <c:formatCode>#,##0.0</c:formatCode>
                <c:ptCount val="12"/>
                <c:pt idx="0">
                  <c:v>57.330319999999993</c:v>
                </c:pt>
                <c:pt idx="1">
                  <c:v>57.388164000000003</c:v>
                </c:pt>
                <c:pt idx="2">
                  <c:v>31.825294000000003</c:v>
                </c:pt>
                <c:pt idx="3">
                  <c:v>18.659110999999996</c:v>
                </c:pt>
                <c:pt idx="4">
                  <c:v>11.259191999999999</c:v>
                </c:pt>
                <c:pt idx="5">
                  <c:v>11.818942</c:v>
                </c:pt>
                <c:pt idx="6">
                  <c:v>8.0858880000000006</c:v>
                </c:pt>
                <c:pt idx="7">
                  <c:v>9.4517990000000012</c:v>
                </c:pt>
                <c:pt idx="8">
                  <c:v>11.82525</c:v>
                </c:pt>
                <c:pt idx="9">
                  <c:v>23.665932000000002</c:v>
                </c:pt>
                <c:pt idx="10">
                  <c:v>38.947241000000005</c:v>
                </c:pt>
                <c:pt idx="11">
                  <c:v>47.037627999999998</c:v>
                </c:pt>
              </c:numCache>
            </c:numRef>
          </c:val>
        </c:ser>
        <c:dLbls>
          <c:showLegendKey val="0"/>
          <c:showVal val="0"/>
          <c:showCatName val="0"/>
          <c:showSerName val="0"/>
          <c:showPercent val="0"/>
          <c:showBubbleSize val="0"/>
        </c:dLbls>
        <c:gapWidth val="104"/>
        <c:overlap val="100"/>
        <c:axId val="49977216"/>
        <c:axId val="49978752"/>
      </c:barChart>
      <c:catAx>
        <c:axId val="49977216"/>
        <c:scaling>
          <c:orientation val="minMax"/>
        </c:scaling>
        <c:delete val="0"/>
        <c:axPos val="b"/>
        <c:numFmt formatCode="General" sourceLinked="1"/>
        <c:majorTickMark val="none"/>
        <c:minorTickMark val="none"/>
        <c:tickLblPos val="nextTo"/>
        <c:txPr>
          <a:bodyPr/>
          <a:lstStyle/>
          <a:p>
            <a:pPr>
              <a:defRPr sz="900"/>
            </a:pPr>
            <a:endParaRPr lang="cs-CZ"/>
          </a:p>
        </c:txPr>
        <c:crossAx val="49978752"/>
        <c:crosses val="autoZero"/>
        <c:auto val="1"/>
        <c:lblAlgn val="ctr"/>
        <c:lblOffset val="100"/>
        <c:noMultiLvlLbl val="0"/>
      </c:catAx>
      <c:valAx>
        <c:axId val="499787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49977216"/>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38196371837884618"/>
          <c:y val="0.22858539234319847"/>
          <c:w val="0.33396870541738649"/>
          <c:h val="0.73427390069392007"/>
        </c:manualLayout>
      </c:layout>
      <c:doughnutChart>
        <c:varyColors val="1"/>
        <c:ser>
          <c:idx val="0"/>
          <c:order val="0"/>
          <c:dLbls>
            <c:dLbl>
              <c:idx val="0"/>
              <c:numFmt formatCode="0%" sourceLinked="0"/>
              <c:spPr/>
              <c:txPr>
                <a:bodyPr/>
                <a:lstStyle/>
                <a:p>
                  <a:pPr>
                    <a:defRPr sz="900"/>
                  </a:pPr>
                  <a:endParaRPr lang="cs-CZ"/>
                </a:p>
              </c:txPr>
              <c:showLegendKey val="0"/>
              <c:showVal val="0"/>
              <c:showCatName val="0"/>
              <c:showSerName val="0"/>
              <c:showPercent val="1"/>
              <c:showBubbleSize val="0"/>
            </c:dLbl>
            <c:dLbl>
              <c:idx val="1"/>
              <c:layout>
                <c:manualLayout>
                  <c:x val="6.4777208762901842E-2"/>
                  <c:y val="-0.13643008417051317"/>
                </c:manualLayout>
              </c:layout>
              <c:spPr>
                <a:ln w="3175"/>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'5.4'!$A$23:$A$25</c:f>
              <c:strCache>
                <c:ptCount val="3"/>
                <c:pt idx="0">
                  <c:v>Skládkový plyn</c:v>
                </c:pt>
                <c:pt idx="1">
                  <c:v>Kalový plyn (ČOV)</c:v>
                </c:pt>
                <c:pt idx="2">
                  <c:v>Ostatní bioplyn</c:v>
                </c:pt>
              </c:strCache>
            </c:strRef>
          </c:cat>
          <c:val>
            <c:numRef>
              <c:f>'5.4'!$N$23:$N$25</c:f>
              <c:numCache>
                <c:formatCode>#,##0.0</c:formatCode>
                <c:ptCount val="3"/>
                <c:pt idx="0">
                  <c:v>41.620199999999997</c:v>
                </c:pt>
                <c:pt idx="1">
                  <c:v>4.2759999999999998</c:v>
                </c:pt>
                <c:pt idx="2">
                  <c:v>491.29631000000001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(TJ)</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'5.4'!$A$23</c:f>
              <c:strCache>
                <c:ptCount val="1"/>
                <c:pt idx="0">
                  <c:v>Skládkový plyn</c:v>
                </c:pt>
              </c:strCache>
            </c:strRef>
          </c:tx>
          <c:invertIfNegative val="0"/>
          <c:val>
            <c:numRef>
              <c:f>'5.4'!$B$23:$M$23</c:f>
              <c:numCache>
                <c:formatCode>#,##0.0</c:formatCode>
                <c:ptCount val="12"/>
                <c:pt idx="0">
                  <c:v>4.9619499999999999</c:v>
                </c:pt>
                <c:pt idx="1">
                  <c:v>4.25075</c:v>
                </c:pt>
                <c:pt idx="2">
                  <c:v>5.3834999999999997</c:v>
                </c:pt>
                <c:pt idx="3">
                  <c:v>3.5329999999999999</c:v>
                </c:pt>
                <c:pt idx="4">
                  <c:v>2.8250000000000002</c:v>
                </c:pt>
                <c:pt idx="5">
                  <c:v>2.6760000000000002</c:v>
                </c:pt>
                <c:pt idx="6">
                  <c:v>2.3969999999999998</c:v>
                </c:pt>
                <c:pt idx="7">
                  <c:v>2.1909999999999998</c:v>
                </c:pt>
                <c:pt idx="8">
                  <c:v>2.7410000000000001</c:v>
                </c:pt>
                <c:pt idx="9">
                  <c:v>4.2990000000000004</c:v>
                </c:pt>
                <c:pt idx="10">
                  <c:v>3.2360000000000002</c:v>
                </c:pt>
                <c:pt idx="11">
                  <c:v>3.1259999999999999</c:v>
                </c:pt>
              </c:numCache>
            </c:numRef>
          </c:val>
        </c:ser>
        <c:ser>
          <c:idx val="1"/>
          <c:order val="1"/>
          <c:tx>
            <c:strRef>
              <c:f>'5.4'!$A$24</c:f>
              <c:strCache>
                <c:ptCount val="1"/>
                <c:pt idx="0">
                  <c:v>Kalový plyn (ČOV)</c:v>
                </c:pt>
              </c:strCache>
            </c:strRef>
          </c:tx>
          <c:invertIfNegative val="0"/>
          <c:val>
            <c:numRef>
              <c:f>'5.4'!$B$24:$M$24</c:f>
              <c:numCache>
                <c:formatCode>#,##0.0</c:formatCode>
                <c:ptCount val="12"/>
                <c:pt idx="0">
                  <c:v>0.38600000000000001</c:v>
                </c:pt>
                <c:pt idx="1">
                  <c:v>0.35799999999999998</c:v>
                </c:pt>
                <c:pt idx="2">
                  <c:v>0.41399999999999998</c:v>
                </c:pt>
                <c:pt idx="3">
                  <c:v>0.30199999999999999</c:v>
                </c:pt>
                <c:pt idx="4">
                  <c:v>0.39</c:v>
                </c:pt>
                <c:pt idx="5">
                  <c:v>0.36299999999999999</c:v>
                </c:pt>
                <c:pt idx="6">
                  <c:v>0.38500000000000001</c:v>
                </c:pt>
                <c:pt idx="7">
                  <c:v>0.21199999999999999</c:v>
                </c:pt>
                <c:pt idx="8">
                  <c:v>0.33200000000000002</c:v>
                </c:pt>
                <c:pt idx="9">
                  <c:v>0.33400000000000002</c:v>
                </c:pt>
                <c:pt idx="10">
                  <c:v>0.39</c:v>
                </c:pt>
                <c:pt idx="11">
                  <c:v>0.41</c:v>
                </c:pt>
              </c:numCache>
            </c:numRef>
          </c:val>
        </c:ser>
        <c:ser>
          <c:idx val="2"/>
          <c:order val="2"/>
          <c:tx>
            <c:strRef>
              <c:f>'5.4'!$A$25</c:f>
              <c:strCache>
                <c:ptCount val="1"/>
                <c:pt idx="0">
                  <c:v>Ostatní bioplyn</c:v>
                </c:pt>
              </c:strCache>
            </c:strRef>
          </c:tx>
          <c:invertIfNegative val="0"/>
          <c:val>
            <c:numRef>
              <c:f>'5.4'!$B$25:$M$25</c:f>
              <c:numCache>
                <c:formatCode>#,##0.0</c:formatCode>
                <c:ptCount val="12"/>
                <c:pt idx="0">
                  <c:v>59.502427000000004</c:v>
                </c:pt>
                <c:pt idx="1">
                  <c:v>53.721675999999995</c:v>
                </c:pt>
                <c:pt idx="2">
                  <c:v>57.425110000000004</c:v>
                </c:pt>
                <c:pt idx="3">
                  <c:v>36.099526000000004</c:v>
                </c:pt>
                <c:pt idx="4">
                  <c:v>27.815490999999994</c:v>
                </c:pt>
                <c:pt idx="5">
                  <c:v>25.438066000000003</c:v>
                </c:pt>
                <c:pt idx="6">
                  <c:v>24.087042999999998</c:v>
                </c:pt>
                <c:pt idx="7">
                  <c:v>21.929379999999995</c:v>
                </c:pt>
                <c:pt idx="8">
                  <c:v>29.693884000000004</c:v>
                </c:pt>
                <c:pt idx="9">
                  <c:v>41.933398000000004</c:v>
                </c:pt>
                <c:pt idx="10">
                  <c:v>51.846344999999978</c:v>
                </c:pt>
                <c:pt idx="11">
                  <c:v>61.803963999999993</c:v>
                </c:pt>
              </c:numCache>
            </c:numRef>
          </c:val>
        </c:ser>
        <c:dLbls>
          <c:showLegendKey val="0"/>
          <c:showVal val="0"/>
          <c:showCatName val="0"/>
          <c:showSerName val="0"/>
          <c:showPercent val="0"/>
          <c:showBubbleSize val="0"/>
        </c:dLbls>
        <c:gapWidth val="104"/>
        <c:overlap val="100"/>
        <c:axId val="50019712"/>
        <c:axId val="50029696"/>
      </c:barChart>
      <c:catAx>
        <c:axId val="50019712"/>
        <c:scaling>
          <c:orientation val="minMax"/>
        </c:scaling>
        <c:delete val="0"/>
        <c:axPos val="b"/>
        <c:numFmt formatCode="General" sourceLinked="1"/>
        <c:majorTickMark val="none"/>
        <c:minorTickMark val="none"/>
        <c:tickLblPos val="nextTo"/>
        <c:txPr>
          <a:bodyPr/>
          <a:lstStyle/>
          <a:p>
            <a:pPr>
              <a:defRPr sz="900"/>
            </a:pPr>
            <a:endParaRPr lang="cs-CZ"/>
          </a:p>
        </c:txPr>
        <c:crossAx val="50029696"/>
        <c:crosses val="autoZero"/>
        <c:auto val="1"/>
        <c:lblAlgn val="ctr"/>
        <c:lblOffset val="100"/>
        <c:noMultiLvlLbl val="0"/>
      </c:catAx>
      <c:valAx>
        <c:axId val="500296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00197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'5.4'!$P$15</c:f>
              <c:strCache>
                <c:ptCount val="1"/>
              </c:strCache>
            </c:strRef>
          </c:tx>
          <c:invertIfNegative val="0"/>
          <c:cat>
            <c:numRef>
              <c:f>'5.4'!$Q$14</c:f>
              <c:numCache>
                <c:formatCode>General</c:formatCode>
                <c:ptCount val="1"/>
              </c:numCache>
            </c:numRef>
          </c:cat>
          <c:val>
            <c:numRef>
              <c:f>'5.4'!$Q$15</c:f>
              <c:numCache>
                <c:formatCode>General</c:formatCode>
                <c:ptCount val="1"/>
              </c:numCache>
            </c:numRef>
          </c:val>
        </c:ser>
        <c:ser>
          <c:idx val="1"/>
          <c:order val="1"/>
          <c:tx>
            <c:strRef>
              <c:f>'5.4'!$P$16</c:f>
              <c:strCache>
                <c:ptCount val="1"/>
              </c:strCache>
            </c:strRef>
          </c:tx>
          <c:invertIfNegative val="0"/>
          <c:cat>
            <c:numRef>
              <c:f>'5.4'!$Q$14</c:f>
              <c:numCache>
                <c:formatCode>General</c:formatCode>
                <c:ptCount val="1"/>
              </c:numCache>
            </c:numRef>
          </c:cat>
          <c:val>
            <c:numRef>
              <c:f>'5.4'!$Q$16</c:f>
              <c:numCache>
                <c:formatCode>General</c:formatCode>
                <c:ptCount val="1"/>
              </c:numCache>
            </c:numRef>
          </c:val>
        </c:ser>
        <c:ser>
          <c:idx val="2"/>
          <c:order val="2"/>
          <c:tx>
            <c:strRef>
              <c:f>'5.4'!$P$17</c:f>
              <c:strCache>
                <c:ptCount val="1"/>
              </c:strCache>
            </c:strRef>
          </c:tx>
          <c:invertIfNegative val="0"/>
          <c:cat>
            <c:numRef>
              <c:f>'5.4'!$Q$14</c:f>
              <c:numCache>
                <c:formatCode>General</c:formatCode>
                <c:ptCount val="1"/>
              </c:numCache>
            </c:numRef>
          </c:cat>
          <c:val>
            <c:numRef>
              <c:f>'5.4'!$Q$17</c:f>
              <c:numCache>
                <c:formatCode>General</c:formatCode>
                <c:ptCount val="1"/>
              </c:numCache>
            </c:numRef>
          </c:val>
        </c:ser>
        <c:ser>
          <c:idx val="3"/>
          <c:order val="3"/>
          <c:tx>
            <c:strRef>
              <c:f>'5.4'!$P$18</c:f>
              <c:strCache>
                <c:ptCount val="1"/>
              </c:strCache>
            </c:strRef>
          </c:tx>
          <c:invertIfNegative val="0"/>
          <c:cat>
            <c:numRef>
              <c:f>'5.4'!$Q$14</c:f>
              <c:numCache>
                <c:formatCode>General</c:formatCode>
                <c:ptCount val="1"/>
              </c:numCache>
            </c:numRef>
          </c:cat>
          <c:val>
            <c:numRef>
              <c:f>'5.4'!$Q$18</c:f>
              <c:numCache>
                <c:formatCode>General</c:formatCode>
                <c:ptCount val="1"/>
              </c:numCache>
            </c:numRef>
          </c:val>
        </c:ser>
        <c:ser>
          <c:idx val="4"/>
          <c:order val="4"/>
          <c:tx>
            <c:strRef>
              <c:f>'5.4'!$P$19</c:f>
              <c:strCache>
                <c:ptCount val="1"/>
              </c:strCache>
            </c:strRef>
          </c:tx>
          <c:invertIfNegative val="0"/>
          <c:cat>
            <c:numRef>
              <c:f>'5.4'!$Q$14</c:f>
              <c:numCache>
                <c:formatCode>General</c:formatCode>
                <c:ptCount val="1"/>
              </c:numCache>
            </c:numRef>
          </c:cat>
          <c:val>
            <c:numRef>
              <c:f>'5.4'!$Q$19</c:f>
              <c:numCache>
                <c:formatCode>General</c:formatCode>
                <c:ptCount val="1"/>
              </c:numCache>
            </c:numRef>
          </c:val>
        </c:ser>
        <c:ser>
          <c:idx val="5"/>
          <c:order val="5"/>
          <c:tx>
            <c:strRef>
              <c:f>'5.4'!$P$20</c:f>
              <c:strCache>
                <c:ptCount val="1"/>
              </c:strCache>
            </c:strRef>
          </c:tx>
          <c:invertIfNegative val="0"/>
          <c:cat>
            <c:numRef>
              <c:f>'5.4'!$Q$14</c:f>
              <c:numCache>
                <c:formatCode>General</c:formatCode>
                <c:ptCount val="1"/>
              </c:numCache>
            </c:numRef>
          </c:cat>
          <c:val>
            <c:numRef>
              <c:f>'5.4'!$Q$20</c:f>
              <c:numCache>
                <c:formatCode>General</c:formatCode>
                <c:ptCount val="1"/>
              </c:numCache>
            </c:numRef>
          </c:val>
        </c:ser>
        <c:ser>
          <c:idx val="6"/>
          <c:order val="6"/>
          <c:tx>
            <c:strRef>
              <c:f>'5.4'!$P$21</c:f>
              <c:strCache>
                <c:ptCount val="1"/>
              </c:strCache>
            </c:strRef>
          </c:tx>
          <c:invertIfNegative val="0"/>
          <c:cat>
            <c:numRef>
              <c:f>'5.4'!$Q$14</c:f>
              <c:numCache>
                <c:formatCode>General</c:formatCode>
                <c:ptCount val="1"/>
              </c:numCache>
            </c:numRef>
          </c:cat>
          <c:val>
            <c:numRef>
              <c:f>'5.4'!$Q$21</c:f>
              <c:numCache>
                <c:formatCode>General</c:formatCode>
                <c:ptCount val="1"/>
              </c:numCache>
            </c:numRef>
          </c:val>
        </c:ser>
        <c:dLbls>
          <c:showLegendKey val="0"/>
          <c:showVal val="0"/>
          <c:showCatName val="0"/>
          <c:showSerName val="0"/>
          <c:showPercent val="0"/>
          <c:showBubbleSize val="0"/>
        </c:dLbls>
        <c:gapWidth val="150"/>
        <c:axId val="50136576"/>
        <c:axId val="50138112"/>
      </c:barChart>
      <c:catAx>
        <c:axId val="50136576"/>
        <c:scaling>
          <c:orientation val="minMax"/>
        </c:scaling>
        <c:delete val="1"/>
        <c:axPos val="b"/>
        <c:numFmt formatCode="General" sourceLinked="1"/>
        <c:majorTickMark val="out"/>
        <c:minorTickMark val="none"/>
        <c:tickLblPos val="nextTo"/>
        <c:crossAx val="50138112"/>
        <c:crosses val="autoZero"/>
        <c:auto val="1"/>
        <c:lblAlgn val="ctr"/>
        <c:lblOffset val="100"/>
        <c:noMultiLvlLbl val="0"/>
      </c:catAx>
      <c:valAx>
        <c:axId val="50138112"/>
        <c:scaling>
          <c:orientation val="minMax"/>
        </c:scaling>
        <c:delete val="1"/>
        <c:axPos val="l"/>
        <c:numFmt formatCode="General" sourceLinked="1"/>
        <c:majorTickMark val="out"/>
        <c:minorTickMark val="none"/>
        <c:tickLblPos val="nextTo"/>
        <c:crossAx val="5013657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'5.4'!$P$23</c:f>
              <c:strCache>
                <c:ptCount val="1"/>
              </c:strCache>
            </c:strRef>
          </c:tx>
          <c:invertIfNegative val="0"/>
          <c:cat>
            <c:numRef>
              <c:f>'5.4'!$Q$22</c:f>
              <c:numCache>
                <c:formatCode>General</c:formatCode>
                <c:ptCount val="1"/>
              </c:numCache>
            </c:numRef>
          </c:cat>
          <c:val>
            <c:numRef>
              <c:f>'5.4'!$Q$23</c:f>
              <c:numCache>
                <c:formatCode>General</c:formatCode>
                <c:ptCount val="1"/>
              </c:numCache>
            </c:numRef>
          </c:val>
        </c:ser>
        <c:ser>
          <c:idx val="1"/>
          <c:order val="1"/>
          <c:tx>
            <c:strRef>
              <c:f>'5.4'!$P$24</c:f>
              <c:strCache>
                <c:ptCount val="1"/>
              </c:strCache>
            </c:strRef>
          </c:tx>
          <c:invertIfNegative val="0"/>
          <c:cat>
            <c:numRef>
              <c:f>'5.4'!$Q$22</c:f>
              <c:numCache>
                <c:formatCode>General</c:formatCode>
                <c:ptCount val="1"/>
              </c:numCache>
            </c:numRef>
          </c:cat>
          <c:val>
            <c:numRef>
              <c:f>'5.4'!$Q$24</c:f>
              <c:numCache>
                <c:formatCode>General</c:formatCode>
                <c:ptCount val="1"/>
              </c:numCache>
            </c:numRef>
          </c:val>
        </c:ser>
        <c:ser>
          <c:idx val="2"/>
          <c:order val="2"/>
          <c:tx>
            <c:strRef>
              <c:f>'5.4'!$P$25</c:f>
              <c:strCache>
                <c:ptCount val="1"/>
              </c:strCache>
            </c:strRef>
          </c:tx>
          <c:invertIfNegative val="0"/>
          <c:cat>
            <c:numRef>
              <c:f>'5.4'!$Q$22</c:f>
              <c:numCache>
                <c:formatCode>General</c:formatCode>
                <c:ptCount val="1"/>
              </c:numCache>
            </c:numRef>
          </c:cat>
          <c:val>
            <c:numRef>
              <c:f>'5.4'!$Q$25</c:f>
              <c:numCache>
                <c:formatCode>General</c:formatCode>
                <c:ptCount val="1"/>
              </c:numCache>
            </c:numRef>
          </c:val>
        </c:ser>
        <c:dLbls>
          <c:showLegendKey val="0"/>
          <c:showVal val="0"/>
          <c:showCatName val="0"/>
          <c:showSerName val="0"/>
          <c:showPercent val="0"/>
          <c:showBubbleSize val="0"/>
        </c:dLbls>
        <c:gapWidth val="150"/>
        <c:axId val="50164096"/>
        <c:axId val="50165632"/>
      </c:barChart>
      <c:catAx>
        <c:axId val="50164096"/>
        <c:scaling>
          <c:orientation val="minMax"/>
        </c:scaling>
        <c:delete val="1"/>
        <c:axPos val="b"/>
        <c:numFmt formatCode="General" sourceLinked="1"/>
        <c:majorTickMark val="out"/>
        <c:minorTickMark val="none"/>
        <c:tickLblPos val="nextTo"/>
        <c:crossAx val="50165632"/>
        <c:crosses val="autoZero"/>
        <c:auto val="1"/>
        <c:lblAlgn val="ctr"/>
        <c:lblOffset val="100"/>
        <c:noMultiLvlLbl val="0"/>
      </c:catAx>
      <c:valAx>
        <c:axId val="50165632"/>
        <c:scaling>
          <c:orientation val="minMax"/>
        </c:scaling>
        <c:delete val="1"/>
        <c:axPos val="l"/>
        <c:numFmt formatCode="General" sourceLinked="1"/>
        <c:majorTickMark val="out"/>
        <c:minorTickMark val="none"/>
        <c:tickLblPos val="nextTo"/>
        <c:crossAx val="5016409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'5.4'!$P$6</c:f>
              <c:strCache>
                <c:ptCount val="1"/>
              </c:strCache>
            </c:strRef>
          </c:tx>
          <c:invertIfNegative val="0"/>
          <c:cat>
            <c:numRef>
              <c:f>'5.4'!$Q$5</c:f>
              <c:numCache>
                <c:formatCode>General</c:formatCode>
                <c:ptCount val="1"/>
              </c:numCache>
            </c:numRef>
          </c:cat>
          <c:val>
            <c:numRef>
              <c:f>'5.4'!$Q$6</c:f>
              <c:numCache>
                <c:formatCode>General</c:formatCode>
                <c:ptCount val="1"/>
              </c:numCache>
            </c:numRef>
          </c:val>
        </c:ser>
        <c:ser>
          <c:idx val="1"/>
          <c:order val="1"/>
          <c:tx>
            <c:strRef>
              <c:f>'5.4'!$P$7</c:f>
              <c:strCache>
                <c:ptCount val="1"/>
              </c:strCache>
            </c:strRef>
          </c:tx>
          <c:spPr>
            <a:solidFill>
              <a:schemeClr val="tx1"/>
            </a:solidFill>
          </c:spPr>
          <c:invertIfNegative val="0"/>
          <c:cat>
            <c:numRef>
              <c:f>'5.4'!$Q$5</c:f>
              <c:numCache>
                <c:formatCode>General</c:formatCode>
                <c:ptCount val="1"/>
              </c:numCache>
            </c:numRef>
          </c:cat>
          <c:val>
            <c:numRef>
              <c:f>'5.4'!$Q$7</c:f>
              <c:numCache>
                <c:formatCode>General</c:formatCode>
                <c:ptCount val="1"/>
              </c:numCache>
            </c:numRef>
          </c:val>
        </c:ser>
        <c:ser>
          <c:idx val="2"/>
          <c:order val="2"/>
          <c:tx>
            <c:strRef>
              <c:f>'5.4'!$P$8</c:f>
              <c:strCache>
                <c:ptCount val="1"/>
              </c:strCache>
            </c:strRef>
          </c:tx>
          <c:invertIfNegative val="0"/>
          <c:cat>
            <c:numRef>
              <c:f>'5.4'!$Q$5</c:f>
              <c:numCache>
                <c:formatCode>General</c:formatCode>
                <c:ptCount val="1"/>
              </c:numCache>
            </c:numRef>
          </c:cat>
          <c:val>
            <c:numRef>
              <c:f>'5.4'!$Q$8</c:f>
              <c:numCache>
                <c:formatCode>General</c:formatCode>
                <c:ptCount val="1"/>
              </c:numCache>
            </c:numRef>
          </c:val>
        </c:ser>
        <c:ser>
          <c:idx val="3"/>
          <c:order val="3"/>
          <c:tx>
            <c:strRef>
              <c:f>'5.4'!$P$9</c:f>
              <c:strCache>
                <c:ptCount val="1"/>
              </c:strCache>
            </c:strRef>
          </c:tx>
          <c:invertIfNegative val="0"/>
          <c:cat>
            <c:numRef>
              <c:f>'5.4'!$Q$5</c:f>
              <c:numCache>
                <c:formatCode>General</c:formatCode>
                <c:ptCount val="1"/>
              </c:numCache>
            </c:numRef>
          </c:cat>
          <c:val>
            <c:numRef>
              <c:f>'5.4'!$Q$9</c:f>
              <c:numCache>
                <c:formatCode>General</c:formatCode>
                <c:ptCount val="1"/>
              </c:numCache>
            </c:numRef>
          </c:val>
        </c:ser>
        <c:ser>
          <c:idx val="4"/>
          <c:order val="4"/>
          <c:tx>
            <c:strRef>
              <c:f>'5.4'!$P$10</c:f>
              <c:strCache>
                <c:ptCount val="1"/>
              </c:strCache>
            </c:strRef>
          </c:tx>
          <c:spPr>
            <a:solidFill>
              <a:srgbClr val="6E4932"/>
            </a:solidFill>
          </c:spPr>
          <c:invertIfNegative val="0"/>
          <c:cat>
            <c:numRef>
              <c:f>'5.4'!$Q$5</c:f>
              <c:numCache>
                <c:formatCode>General</c:formatCode>
                <c:ptCount val="1"/>
              </c:numCache>
            </c:numRef>
          </c:cat>
          <c:val>
            <c:numRef>
              <c:f>'5.4'!$Q$10</c:f>
              <c:numCache>
                <c:formatCode>General</c:formatCode>
                <c:ptCount val="1"/>
              </c:numCache>
            </c:numRef>
          </c:val>
        </c:ser>
        <c:ser>
          <c:idx val="5"/>
          <c:order val="5"/>
          <c:tx>
            <c:strRef>
              <c:f>'5.4'!$P$11</c:f>
              <c:strCache>
                <c:ptCount val="1"/>
              </c:strCache>
            </c:strRef>
          </c:tx>
          <c:invertIfNegative val="0"/>
          <c:cat>
            <c:numRef>
              <c:f>'5.4'!$Q$5</c:f>
              <c:numCache>
                <c:formatCode>General</c:formatCode>
                <c:ptCount val="1"/>
              </c:numCache>
            </c:numRef>
          </c:cat>
          <c:val>
            <c:numRef>
              <c:f>'5.4'!$Q$11</c:f>
              <c:numCache>
                <c:formatCode>General</c:formatCode>
                <c:ptCount val="1"/>
              </c:numCache>
            </c:numRef>
          </c:val>
        </c:ser>
        <c:ser>
          <c:idx val="6"/>
          <c:order val="6"/>
          <c:tx>
            <c:strRef>
              <c:f>'5.4'!$P$12</c:f>
              <c:strCache>
                <c:ptCount val="1"/>
              </c:strCache>
            </c:strRef>
          </c:tx>
          <c:invertIfNegative val="0"/>
          <c:cat>
            <c:numRef>
              <c:f>'5.4'!$Q$5</c:f>
              <c:numCache>
                <c:formatCode>General</c:formatCode>
                <c:ptCount val="1"/>
              </c:numCache>
            </c:numRef>
          </c:cat>
          <c:val>
            <c:numRef>
              <c:f>'5.4'!$Q$12</c:f>
              <c:numCache>
                <c:formatCode>General</c:formatCode>
                <c:ptCount val="1"/>
              </c:numCache>
            </c:numRef>
          </c:val>
        </c:ser>
        <c:ser>
          <c:idx val="7"/>
          <c:order val="7"/>
          <c:tx>
            <c:strRef>
              <c:f>'5.4'!$P$13</c:f>
              <c:strCache>
                <c:ptCount val="1"/>
              </c:strCache>
            </c:strRef>
          </c:tx>
          <c:invertIfNegative val="0"/>
          <c:cat>
            <c:numRef>
              <c:f>'5.4'!$Q$5</c:f>
              <c:numCache>
                <c:formatCode>General</c:formatCode>
                <c:ptCount val="1"/>
              </c:numCache>
            </c:numRef>
          </c:cat>
          <c:val>
            <c:numRef>
              <c:f>'5.4'!$Q$13</c:f>
              <c:numCache>
                <c:formatCode>General</c:formatCode>
                <c:ptCount val="1"/>
              </c:numCache>
            </c:numRef>
          </c:val>
        </c:ser>
        <c:dLbls>
          <c:showLegendKey val="0"/>
          <c:showVal val="0"/>
          <c:showCatName val="0"/>
          <c:showSerName val="0"/>
          <c:showPercent val="0"/>
          <c:showBubbleSize val="0"/>
        </c:dLbls>
        <c:gapWidth val="150"/>
        <c:axId val="50191360"/>
        <c:axId val="50205440"/>
      </c:barChart>
      <c:catAx>
        <c:axId val="50191360"/>
        <c:scaling>
          <c:orientation val="minMax"/>
        </c:scaling>
        <c:delete val="1"/>
        <c:axPos val="b"/>
        <c:numFmt formatCode="General" sourceLinked="1"/>
        <c:majorTickMark val="out"/>
        <c:minorTickMark val="none"/>
        <c:tickLblPos val="nextTo"/>
        <c:crossAx val="50205440"/>
        <c:crosses val="autoZero"/>
        <c:auto val="1"/>
        <c:lblAlgn val="ctr"/>
        <c:lblOffset val="100"/>
        <c:noMultiLvlLbl val="0"/>
      </c:catAx>
      <c:valAx>
        <c:axId val="50205440"/>
        <c:scaling>
          <c:orientation val="minMax"/>
        </c:scaling>
        <c:delete val="1"/>
        <c:axPos val="l"/>
        <c:numFmt formatCode="General" sourceLinked="1"/>
        <c:majorTickMark val="out"/>
        <c:minorTickMark val="none"/>
        <c:tickLblPos val="nextTo"/>
        <c:crossAx val="5019136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dPt>
          <c:dPt>
            <c:idx val="7"/>
            <c:bubble3D val="0"/>
          </c:dPt>
          <c:dLbls>
            <c:dLbl>
              <c:idx val="4"/>
              <c:layout>
                <c:manualLayout>
                  <c:x val="1.9566130053139247E-2"/>
                  <c:y val="0"/>
                </c:manualLayout>
              </c:layout>
              <c:showLegendKey val="0"/>
              <c:showVal val="0"/>
              <c:showCatName val="0"/>
              <c:showSerName val="0"/>
              <c:showPercent val="1"/>
              <c:showBubbleSize val="0"/>
            </c:dLbl>
            <c:dLbl>
              <c:idx val="5"/>
              <c:layout>
                <c:manualLayout>
                  <c:x val="1.8738806286325408E-2"/>
                  <c:y val="3.5180289287241799E-3"/>
                </c:manualLayout>
              </c:layout>
              <c:showLegendKey val="0"/>
              <c:showVal val="0"/>
              <c:showCatName val="0"/>
              <c:showSerName val="0"/>
              <c:showPercent val="1"/>
              <c:showBubbleSize val="0"/>
            </c:dLbl>
            <c:dLbl>
              <c:idx val="6"/>
              <c:layout>
                <c:manualLayout>
                  <c:x val="1.8975294551140907E-2"/>
                  <c:y val="3.5180289287242445E-3"/>
                </c:manualLayout>
              </c:layout>
              <c:showLegendKey val="0"/>
              <c:showVal val="0"/>
              <c:showCatName val="0"/>
              <c:showSerName val="0"/>
              <c:showPercent val="1"/>
              <c:showBubbleSize val="0"/>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dLbl>
            <c:dLbl>
              <c:idx val="10"/>
              <c:layout>
                <c:manualLayout>
                  <c:x val="8.2732376681384065E-4"/>
                  <c:y val="1.0554086786172539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2110.3399999999979</c:v>
                </c:pt>
                <c:pt idx="1">
                  <c:v>2311.1840000000007</c:v>
                </c:pt>
                <c:pt idx="2">
                  <c:v>2002.944999999999</c:v>
                </c:pt>
                <c:pt idx="3">
                  <c:v>3165.9010000000003</c:v>
                </c:pt>
                <c:pt idx="4">
                  <c:v>598.42200000000048</c:v>
                </c:pt>
                <c:pt idx="5">
                  <c:v>1072.4474999999995</c:v>
                </c:pt>
                <c:pt idx="6">
                  <c:v>584.00600000000054</c:v>
                </c:pt>
                <c:pt idx="7">
                  <c:v>7380.1409999999951</c:v>
                </c:pt>
                <c:pt idx="8">
                  <c:v>1290.6880000000001</c:v>
                </c:pt>
                <c:pt idx="9">
                  <c:v>3704.4099999999985</c:v>
                </c:pt>
                <c:pt idx="10">
                  <c:v>1269.5309999999995</c:v>
                </c:pt>
                <c:pt idx="11">
                  <c:v>4600.2680000000009</c:v>
                </c:pt>
                <c:pt idx="12">
                  <c:v>10819.045999999995</c:v>
                </c:pt>
                <c:pt idx="13">
                  <c:v>1788.3709999999994</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2110.3399999999979</c:v>
                </c:pt>
              </c:numCache>
            </c:numRef>
          </c:val>
        </c:ser>
        <c:ser>
          <c:idx val="1"/>
          <c:order val="1"/>
          <c:tx>
            <c:strRef>
              <c:f>'6'!$A$24</c:f>
              <c:strCache>
                <c:ptCount val="1"/>
                <c:pt idx="0">
                  <c:v>JHČ</c:v>
                </c:pt>
              </c:strCache>
            </c:strRef>
          </c:tx>
          <c:invertIfNegative val="0"/>
          <c:val>
            <c:numRef>
              <c:f>('6'!$B$22,'6'!$B$24)</c:f>
              <c:numCache>
                <c:formatCode>General</c:formatCode>
                <c:ptCount val="2"/>
                <c:pt idx="1">
                  <c:v>2311.1840000000007</c:v>
                </c:pt>
              </c:numCache>
            </c:numRef>
          </c:val>
        </c:ser>
        <c:ser>
          <c:idx val="2"/>
          <c:order val="2"/>
          <c:tx>
            <c:strRef>
              <c:f>'6'!$A$25</c:f>
              <c:strCache>
                <c:ptCount val="1"/>
                <c:pt idx="0">
                  <c:v>JHM</c:v>
                </c:pt>
              </c:strCache>
            </c:strRef>
          </c:tx>
          <c:invertIfNegative val="0"/>
          <c:val>
            <c:numRef>
              <c:f>('6'!$B$22,'6'!$B$22,'6'!$B$25)</c:f>
              <c:numCache>
                <c:formatCode>General</c:formatCode>
                <c:ptCount val="3"/>
                <c:pt idx="2">
                  <c:v>2002.944999999999</c:v>
                </c:pt>
              </c:numCache>
            </c:numRef>
          </c:val>
        </c:ser>
        <c:ser>
          <c:idx val="3"/>
          <c:order val="3"/>
          <c:tx>
            <c:strRef>
              <c:f>'6'!$A$26</c:f>
              <c:strCache>
                <c:ptCount val="1"/>
                <c:pt idx="0">
                  <c:v>KVK</c:v>
                </c:pt>
              </c:strCache>
            </c:strRef>
          </c:tx>
          <c:invertIfNegative val="0"/>
          <c:val>
            <c:numRef>
              <c:f>('6'!$B$22,'6'!$B$22,'6'!$B$22,'6'!$B$26)</c:f>
              <c:numCache>
                <c:formatCode>General</c:formatCode>
                <c:ptCount val="4"/>
                <c:pt idx="3">
                  <c:v>3165.9010000000003</c:v>
                </c:pt>
              </c:numCache>
            </c:numRef>
          </c:val>
        </c:ser>
        <c:ser>
          <c:idx val="4"/>
          <c:order val="4"/>
          <c:tx>
            <c:strRef>
              <c:f>'6'!$A$27</c:f>
              <c:strCache>
                <c:ptCount val="1"/>
                <c:pt idx="0">
                  <c:v>VYS</c:v>
                </c:pt>
              </c:strCache>
            </c:strRef>
          </c:tx>
          <c:invertIfNegative val="0"/>
          <c:val>
            <c:numRef>
              <c:f>('6'!$B$22,'6'!$B$22,'6'!$B$22,'6'!$B$22,'6'!$B$27)</c:f>
              <c:numCache>
                <c:formatCode>General</c:formatCode>
                <c:ptCount val="5"/>
                <c:pt idx="4">
                  <c:v>598.42200000000048</c:v>
                </c:pt>
              </c:numCache>
            </c:numRef>
          </c:val>
        </c:ser>
        <c:ser>
          <c:idx val="5"/>
          <c:order val="5"/>
          <c:tx>
            <c:strRef>
              <c:f>'6'!$A$28</c:f>
              <c:strCache>
                <c:ptCount val="1"/>
                <c:pt idx="0">
                  <c:v>HKK</c:v>
                </c:pt>
              </c:strCache>
            </c:strRef>
          </c:tx>
          <c:invertIfNegative val="0"/>
          <c:val>
            <c:numRef>
              <c:f>('6'!$B$22,'6'!$B$22,'6'!$B$22,'6'!$B$22,'6'!$B$22,'6'!$B$28)</c:f>
              <c:numCache>
                <c:formatCode>General</c:formatCode>
                <c:ptCount val="6"/>
                <c:pt idx="5">
                  <c:v>1072.4474999999995</c:v>
                </c:pt>
              </c:numCache>
            </c:numRef>
          </c:val>
        </c:ser>
        <c:ser>
          <c:idx val="6"/>
          <c:order val="6"/>
          <c:tx>
            <c:strRef>
              <c:f>'6'!$A$29</c:f>
              <c:strCache>
                <c:ptCount val="1"/>
                <c:pt idx="0">
                  <c:v>LBK</c:v>
                </c:pt>
              </c:strCache>
            </c:strRef>
          </c:tx>
          <c:invertIfNegative val="0"/>
          <c:val>
            <c:numRef>
              <c:f>('6'!$B$22,'6'!$B$22,'6'!$B$22,'6'!$B$22,'6'!$B$22,'6'!$B$22,'6'!$B$29)</c:f>
              <c:numCache>
                <c:formatCode>General</c:formatCode>
                <c:ptCount val="7"/>
                <c:pt idx="6">
                  <c:v>584.00600000000054</c:v>
                </c:pt>
              </c:numCache>
            </c:numRef>
          </c:val>
        </c:ser>
        <c:ser>
          <c:idx val="7"/>
          <c:order val="7"/>
          <c:tx>
            <c:strRef>
              <c:f>'6'!$A$30</c:f>
              <c:strCache>
                <c:ptCount val="1"/>
                <c:pt idx="0">
                  <c:v>MSK</c:v>
                </c:pt>
              </c:strCache>
            </c:strRef>
          </c:tx>
          <c:invertIfNegative val="0"/>
          <c:val>
            <c:numRef>
              <c:f>('6'!$B$22,'6'!$B$22,'6'!$B$22,'6'!$B$22,'6'!$B$22,'6'!$B$22,'6'!$B$22,'6'!$B$30)</c:f>
              <c:numCache>
                <c:formatCode>General</c:formatCode>
                <c:ptCount val="8"/>
                <c:pt idx="7">
                  <c:v>7380.1409999999951</c:v>
                </c:pt>
              </c:numCache>
            </c:numRef>
          </c:val>
        </c:ser>
        <c:ser>
          <c:idx val="8"/>
          <c:order val="8"/>
          <c:tx>
            <c:strRef>
              <c:f>'6'!$A$31</c:f>
              <c:strCache>
                <c:ptCount val="1"/>
                <c:pt idx="0">
                  <c:v>OLK</c:v>
                </c:pt>
              </c:strCache>
            </c:strRef>
          </c:tx>
          <c:invertIfNegative val="0"/>
          <c:val>
            <c:numRef>
              <c:f>('6'!$B$22,'6'!$B$22,'6'!$B$22,'6'!$B$22,'6'!$B$22,'6'!$B$22,'6'!$B$22,'6'!$B$22,'6'!$B$31)</c:f>
              <c:numCache>
                <c:formatCode>General</c:formatCode>
                <c:ptCount val="9"/>
                <c:pt idx="8">
                  <c:v>1290.6880000000001</c:v>
                </c:pt>
              </c:numCache>
            </c:numRef>
          </c:val>
        </c:ser>
        <c:ser>
          <c:idx val="9"/>
          <c:order val="9"/>
          <c:tx>
            <c:strRef>
              <c:f>'6'!$A$32</c:f>
              <c:strCache>
                <c:ptCount val="1"/>
                <c:pt idx="0">
                  <c:v>PAK</c:v>
                </c:pt>
              </c:strCache>
            </c:strRef>
          </c:tx>
          <c:invertIfNegative val="0"/>
          <c:val>
            <c:numRef>
              <c:f>('6'!$B$22,'6'!$B$22,'6'!$B$22,'6'!$B$22,'6'!$B$22,'6'!$B$22,'6'!$B$22,'6'!$B$22,'6'!$B$22,'6'!$B$32)</c:f>
              <c:numCache>
                <c:formatCode>General</c:formatCode>
                <c:ptCount val="10"/>
                <c:pt idx="9">
                  <c:v>3704.4099999999985</c:v>
                </c:pt>
              </c:numCache>
            </c:numRef>
          </c:val>
        </c:ser>
        <c:ser>
          <c:idx val="10"/>
          <c:order val="10"/>
          <c:tx>
            <c:strRef>
              <c:f>'6'!$A$33</c:f>
              <c:strCache>
                <c:ptCount val="1"/>
                <c:pt idx="0">
                  <c:v>PLK</c:v>
                </c:pt>
              </c:strCache>
            </c:strRef>
          </c:tx>
          <c:invertIfNegative val="0"/>
          <c:val>
            <c:numRef>
              <c:f>('6'!$B$22,'6'!$B$22,'6'!$B$22,'6'!$B$22,'6'!$B$22,'6'!$B$22,'6'!$B$22,'6'!$B$22,'6'!$B$22,'6'!$B$22,'6'!$B$33)</c:f>
              <c:numCache>
                <c:formatCode>General</c:formatCode>
                <c:ptCount val="11"/>
                <c:pt idx="10">
                  <c:v>1269.5309999999995</c:v>
                </c:pt>
              </c:numCache>
            </c:numRef>
          </c:val>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4600.2680000000009</c:v>
                </c:pt>
              </c:numCache>
            </c:numRef>
          </c:val>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10819.045999999995</c:v>
                </c:pt>
              </c:numCache>
            </c:numRef>
          </c:val>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1788.3709999999994</c:v>
                </c:pt>
              </c:numCache>
            </c:numRef>
          </c:val>
        </c:ser>
        <c:dLbls>
          <c:showLegendKey val="0"/>
          <c:showVal val="0"/>
          <c:showCatName val="0"/>
          <c:showSerName val="0"/>
          <c:showPercent val="0"/>
          <c:showBubbleSize val="0"/>
        </c:dLbls>
        <c:gapWidth val="104"/>
        <c:overlap val="100"/>
        <c:axId val="50329856"/>
        <c:axId val="50331648"/>
      </c:barChart>
      <c:catAx>
        <c:axId val="50329856"/>
        <c:scaling>
          <c:orientation val="minMax"/>
        </c:scaling>
        <c:delete val="0"/>
        <c:axPos val="b"/>
        <c:numFmt formatCode="General" sourceLinked="1"/>
        <c:majorTickMark val="none"/>
        <c:minorTickMark val="none"/>
        <c:tickLblPos val="nextTo"/>
        <c:txPr>
          <a:bodyPr/>
          <a:lstStyle/>
          <a:p>
            <a:pPr>
              <a:defRPr sz="900"/>
            </a:pPr>
            <a:endParaRPr lang="cs-CZ"/>
          </a:p>
        </c:txPr>
        <c:crossAx val="50331648"/>
        <c:crosses val="autoZero"/>
        <c:auto val="1"/>
        <c:lblAlgn val="ctr"/>
        <c:lblOffset val="100"/>
        <c:noMultiLvlLbl val="0"/>
      </c:catAx>
      <c:valAx>
        <c:axId val="50331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03298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(TJ)</a:t>
            </a:r>
          </a:p>
        </c:rich>
      </c:tx>
      <c:layout/>
      <c:overlay val="0"/>
    </c:title>
    <c:autoTitleDeleted val="0"/>
    <c:plotArea>
      <c:layout/>
      <c:barChart>
        <c:barDir val="col"/>
        <c:grouping val="stacked"/>
        <c:varyColors val="0"/>
        <c:ser>
          <c:idx val="0"/>
          <c:order val="0"/>
          <c:tx>
            <c:strRef>
              <c:f>'4.1'!$A$7</c:f>
              <c:strCache>
                <c:ptCount val="1"/>
                <c:pt idx="0">
                  <c:v>Biomasa</c:v>
                </c:pt>
              </c:strCache>
            </c:strRef>
          </c:tx>
          <c:spPr>
            <a:solidFill>
              <a:schemeClr val="accent3">
                <a:lumMod val="75000"/>
              </a:schemeClr>
            </a:solidFill>
          </c:spPr>
          <c:invertIfNegative val="0"/>
          <c:val>
            <c:numRef>
              <c:f>'4.1'!$B$7:$M$7</c:f>
              <c:numCache>
                <c:formatCode>#,##0.0</c:formatCode>
                <c:ptCount val="12"/>
                <c:pt idx="0">
                  <c:v>1736.1950920000002</c:v>
                </c:pt>
                <c:pt idx="1">
                  <c:v>1643.945095</c:v>
                </c:pt>
                <c:pt idx="2">
                  <c:v>1789.2800710000004</c:v>
                </c:pt>
                <c:pt idx="3">
                  <c:v>1390.4244750000005</c:v>
                </c:pt>
                <c:pt idx="4">
                  <c:v>1315.0076879999995</c:v>
                </c:pt>
                <c:pt idx="5">
                  <c:v>1237.1369649999997</c:v>
                </c:pt>
                <c:pt idx="6">
                  <c:v>1130.8757999999998</c:v>
                </c:pt>
                <c:pt idx="7">
                  <c:v>1100.2623760000001</c:v>
                </c:pt>
                <c:pt idx="8">
                  <c:v>1082.731045</c:v>
                </c:pt>
                <c:pt idx="9">
                  <c:v>1167.2986939999994</c:v>
                </c:pt>
                <c:pt idx="10">
                  <c:v>1579.8736989999995</c:v>
                </c:pt>
                <c:pt idx="11">
                  <c:v>1893.4592260000002</c:v>
                </c:pt>
              </c:numCache>
            </c:numRef>
          </c:val>
        </c:ser>
        <c:ser>
          <c:idx val="1"/>
          <c:order val="1"/>
          <c:tx>
            <c:strRef>
              <c:f>'4.1'!$A$8</c:f>
              <c:strCache>
                <c:ptCount val="1"/>
                <c:pt idx="0">
                  <c:v>Bioplyn</c:v>
                </c:pt>
              </c:strCache>
            </c:strRef>
          </c:tx>
          <c:spPr>
            <a:solidFill>
              <a:schemeClr val="bg2">
                <a:lumMod val="50000"/>
              </a:schemeClr>
            </a:solidFill>
          </c:spPr>
          <c:invertIfNegative val="0"/>
          <c:val>
            <c:numRef>
              <c:f>'4.1'!$B$8:$M$8</c:f>
              <c:numCache>
                <c:formatCode>#,##0.0</c:formatCode>
                <c:ptCount val="12"/>
                <c:pt idx="0">
                  <c:v>432.1903410000005</c:v>
                </c:pt>
                <c:pt idx="1">
                  <c:v>382.051219</c:v>
                </c:pt>
                <c:pt idx="2">
                  <c:v>405.0820290000002</c:v>
                </c:pt>
                <c:pt idx="3">
                  <c:v>332.36852800000008</c:v>
                </c:pt>
                <c:pt idx="4">
                  <c:v>308.60150199999981</c:v>
                </c:pt>
                <c:pt idx="5">
                  <c:v>284.06933800000019</c:v>
                </c:pt>
                <c:pt idx="6">
                  <c:v>294.13614999999999</c:v>
                </c:pt>
                <c:pt idx="7">
                  <c:v>280.76977399999998</c:v>
                </c:pt>
                <c:pt idx="8">
                  <c:v>295.91938199999976</c:v>
                </c:pt>
                <c:pt idx="9">
                  <c:v>351.0474710000002</c:v>
                </c:pt>
                <c:pt idx="10">
                  <c:v>372.7752609999996</c:v>
                </c:pt>
                <c:pt idx="11">
                  <c:v>405.26492699999994</c:v>
                </c:pt>
              </c:numCache>
            </c:numRef>
          </c:val>
        </c:ser>
        <c:ser>
          <c:idx val="2"/>
          <c:order val="2"/>
          <c:tx>
            <c:strRef>
              <c:f>'4.1'!$A$9</c:f>
              <c:strCache>
                <c:ptCount val="1"/>
                <c:pt idx="0">
                  <c:v>Černé uhlí</c:v>
                </c:pt>
              </c:strCache>
            </c:strRef>
          </c:tx>
          <c:spPr>
            <a:solidFill>
              <a:schemeClr val="tx1"/>
            </a:solidFill>
          </c:spPr>
          <c:invertIfNegative val="0"/>
          <c:val>
            <c:numRef>
              <c:f>'4.1'!$B$9:$M$9</c:f>
              <c:numCache>
                <c:formatCode>#,##0.0</c:formatCode>
                <c:ptCount val="12"/>
                <c:pt idx="0">
                  <c:v>2591.6010949999995</c:v>
                </c:pt>
                <c:pt idx="1">
                  <c:v>2572.8594429999998</c:v>
                </c:pt>
                <c:pt idx="2">
                  <c:v>2380.98774</c:v>
                </c:pt>
                <c:pt idx="3">
                  <c:v>946.45938899999987</c:v>
                </c:pt>
                <c:pt idx="4">
                  <c:v>570.23652500000003</c:v>
                </c:pt>
                <c:pt idx="5">
                  <c:v>522.83730800000001</c:v>
                </c:pt>
                <c:pt idx="6">
                  <c:v>563.00627200000008</c:v>
                </c:pt>
                <c:pt idx="7">
                  <c:v>491.37814299999997</c:v>
                </c:pt>
                <c:pt idx="8">
                  <c:v>701.82942800000012</c:v>
                </c:pt>
                <c:pt idx="9">
                  <c:v>1352.4865030000003</c:v>
                </c:pt>
                <c:pt idx="10">
                  <c:v>1878.468676</c:v>
                </c:pt>
                <c:pt idx="11">
                  <c:v>2371.1827290000001</c:v>
                </c:pt>
              </c:numCache>
            </c:numRef>
          </c:val>
        </c:ser>
        <c:ser>
          <c:idx val="3"/>
          <c:order val="3"/>
          <c:tx>
            <c:strRef>
              <c:f>'4.1'!$A$10</c:f>
              <c:strCache>
                <c:ptCount val="1"/>
                <c:pt idx="0">
                  <c:v>Elektrická energie</c:v>
                </c:pt>
              </c:strCache>
            </c:strRef>
          </c:tx>
          <c:invertIfNegative val="0"/>
          <c:val>
            <c:numRef>
              <c:f>'4.1'!$B$10:$M$10</c:f>
              <c:numCache>
                <c:formatCode>#,##0.0</c:formatCode>
                <c:ptCount val="12"/>
                <c:pt idx="0">
                  <c:v>0.98224999999999996</c:v>
                </c:pt>
                <c:pt idx="1">
                  <c:v>0.92944999999999989</c:v>
                </c:pt>
                <c:pt idx="2">
                  <c:v>1.0424640000000003</c:v>
                </c:pt>
                <c:pt idx="3">
                  <c:v>0.98810100000000001</c:v>
                </c:pt>
                <c:pt idx="4">
                  <c:v>1.2493620000000001</c:v>
                </c:pt>
                <c:pt idx="5">
                  <c:v>0.94393199999999999</c:v>
                </c:pt>
                <c:pt idx="6">
                  <c:v>1.189643</c:v>
                </c:pt>
                <c:pt idx="7">
                  <c:v>2.395213</c:v>
                </c:pt>
                <c:pt idx="8">
                  <c:v>1.293596</c:v>
                </c:pt>
                <c:pt idx="9">
                  <c:v>1.7849280000000001</c:v>
                </c:pt>
                <c:pt idx="10">
                  <c:v>1.6034759999999999</c:v>
                </c:pt>
                <c:pt idx="11">
                  <c:v>0.95843600000000007</c:v>
                </c:pt>
              </c:numCache>
            </c:numRef>
          </c:val>
        </c:ser>
        <c:ser>
          <c:idx val="4"/>
          <c:order val="4"/>
          <c:tx>
            <c:strRef>
              <c:f>'4.1'!$A$11</c:f>
              <c:strCache>
                <c:ptCount val="1"/>
                <c:pt idx="0">
                  <c:v>Energie prostředí (tepelné čerpadlo)</c:v>
                </c:pt>
              </c:strCache>
            </c:strRef>
          </c:tx>
          <c:invertIfNegative val="0"/>
          <c:val>
            <c:numRef>
              <c:f>'4.1'!$B$11:$M$11</c:f>
              <c:numCache>
                <c:formatCode>#,##0.0</c:formatCode>
                <c:ptCount val="12"/>
                <c:pt idx="0">
                  <c:v>12.520410524205595</c:v>
                </c:pt>
                <c:pt idx="1">
                  <c:v>12.799567275828995</c:v>
                </c:pt>
                <c:pt idx="2">
                  <c:v>12.37575251772771</c:v>
                </c:pt>
                <c:pt idx="3">
                  <c:v>5.2966084718636495</c:v>
                </c:pt>
                <c:pt idx="4">
                  <c:v>3.4957383507806479</c:v>
                </c:pt>
                <c:pt idx="5">
                  <c:v>2.8832192291630636</c:v>
                </c:pt>
                <c:pt idx="6">
                  <c:v>2.5029199034763603</c:v>
                </c:pt>
                <c:pt idx="7">
                  <c:v>2.4793713264099626</c:v>
                </c:pt>
                <c:pt idx="8">
                  <c:v>3.2879908782566307</c:v>
                </c:pt>
                <c:pt idx="9">
                  <c:v>6.6881997265137336</c:v>
                </c:pt>
                <c:pt idx="10">
                  <c:v>9.8501207291866475</c:v>
                </c:pt>
                <c:pt idx="11">
                  <c:v>12.132823071398251</c:v>
                </c:pt>
              </c:numCache>
            </c:numRef>
          </c:val>
        </c:ser>
        <c:ser>
          <c:idx val="5"/>
          <c:order val="5"/>
          <c:tx>
            <c:strRef>
              <c:f>'4.1'!$A$12</c:f>
              <c:strCache>
                <c:ptCount val="1"/>
                <c:pt idx="0">
                  <c:v>Energie Slunce (solární kolektor)</c:v>
                </c:pt>
              </c:strCache>
            </c:strRef>
          </c:tx>
          <c:invertIfNegative val="0"/>
          <c:val>
            <c:numRef>
              <c:f>'4.1'!$B$12:$M$12</c:f>
              <c:numCache>
                <c:formatCode>#,##0.0</c:formatCode>
                <c:ptCount val="12"/>
                <c:pt idx="0">
                  <c:v>6.3600000000000002E-3</c:v>
                </c:pt>
                <c:pt idx="1">
                  <c:v>1.6800000000000002E-2</c:v>
                </c:pt>
                <c:pt idx="2">
                  <c:v>2.4709999999999999E-2</c:v>
                </c:pt>
                <c:pt idx="3">
                  <c:v>0.44020999999999999</c:v>
                </c:pt>
                <c:pt idx="4">
                  <c:v>7.594999999999999E-2</c:v>
                </c:pt>
                <c:pt idx="5">
                  <c:v>6.7419999999999994E-2</c:v>
                </c:pt>
                <c:pt idx="6">
                  <c:v>7.2120000000000004E-2</c:v>
                </c:pt>
                <c:pt idx="7">
                  <c:v>6.9900000000000004E-2</c:v>
                </c:pt>
                <c:pt idx="8">
                  <c:v>4.5689999999999995E-2</c:v>
                </c:pt>
                <c:pt idx="9">
                  <c:v>3.5720000000000002E-2</c:v>
                </c:pt>
                <c:pt idx="10">
                  <c:v>7.6499999999999997E-3</c:v>
                </c:pt>
                <c:pt idx="11">
                  <c:v>5.8200000000000005E-3</c:v>
                </c:pt>
              </c:numCache>
            </c:numRef>
          </c:val>
        </c:ser>
        <c:ser>
          <c:idx val="6"/>
          <c:order val="6"/>
          <c:tx>
            <c:strRef>
              <c:f>'4.1'!$A$13</c:f>
              <c:strCache>
                <c:ptCount val="1"/>
                <c:pt idx="0">
                  <c:v>Hnědé uhlí</c:v>
                </c:pt>
              </c:strCache>
            </c:strRef>
          </c:tx>
          <c:spPr>
            <a:solidFill>
              <a:srgbClr val="6E4932"/>
            </a:solidFill>
          </c:spPr>
          <c:invertIfNegative val="0"/>
          <c:val>
            <c:numRef>
              <c:f>'4.1'!$B$13:$M$13</c:f>
              <c:numCache>
                <c:formatCode>#,##0.0</c:formatCode>
                <c:ptCount val="12"/>
                <c:pt idx="0">
                  <c:v>8872.5807160000022</c:v>
                </c:pt>
                <c:pt idx="1">
                  <c:v>8756.7104379999964</c:v>
                </c:pt>
                <c:pt idx="2">
                  <c:v>8677.651045999999</c:v>
                </c:pt>
                <c:pt idx="3">
                  <c:v>4880.233983000001</c:v>
                </c:pt>
                <c:pt idx="4">
                  <c:v>3679.8480939999986</c:v>
                </c:pt>
                <c:pt idx="5">
                  <c:v>3034.8774389999994</c:v>
                </c:pt>
                <c:pt idx="6">
                  <c:v>2669.6572190000002</c:v>
                </c:pt>
                <c:pt idx="7">
                  <c:v>2748.4875849999989</c:v>
                </c:pt>
                <c:pt idx="8">
                  <c:v>3574.4740590000006</c:v>
                </c:pt>
                <c:pt idx="9">
                  <c:v>5736.1615510000001</c:v>
                </c:pt>
                <c:pt idx="10">
                  <c:v>7307.4559660000041</c:v>
                </c:pt>
                <c:pt idx="11">
                  <c:v>8884.2483549999997</c:v>
                </c:pt>
              </c:numCache>
            </c:numRef>
          </c:val>
        </c:ser>
        <c:ser>
          <c:idx val="7"/>
          <c:order val="7"/>
          <c:tx>
            <c:strRef>
              <c:f>'4.1'!$A$14</c:f>
              <c:strCache>
                <c:ptCount val="1"/>
                <c:pt idx="0">
                  <c:v>Jaderné palivo</c:v>
                </c:pt>
              </c:strCache>
            </c:strRef>
          </c:tx>
          <c:invertIfNegative val="0"/>
          <c:val>
            <c:numRef>
              <c:f>'4.1'!$B$14:$M$14</c:f>
              <c:numCache>
                <c:formatCode>#,##0.0</c:formatCode>
                <c:ptCount val="12"/>
                <c:pt idx="0">
                  <c:v>130.57499999999999</c:v>
                </c:pt>
                <c:pt idx="1">
                  <c:v>138.47800000000001</c:v>
                </c:pt>
                <c:pt idx="2">
                  <c:v>121.369</c:v>
                </c:pt>
                <c:pt idx="3">
                  <c:v>51.671999999999997</c:v>
                </c:pt>
                <c:pt idx="4">
                  <c:v>29.064</c:v>
                </c:pt>
                <c:pt idx="5">
                  <c:v>18.777999999999999</c:v>
                </c:pt>
                <c:pt idx="6">
                  <c:v>16.422000000000001</c:v>
                </c:pt>
                <c:pt idx="7">
                  <c:v>19.334</c:v>
                </c:pt>
                <c:pt idx="8">
                  <c:v>30.207999999999998</c:v>
                </c:pt>
                <c:pt idx="9">
                  <c:v>72.677999999999997</c:v>
                </c:pt>
                <c:pt idx="10">
                  <c:v>99.010999999999996</c:v>
                </c:pt>
                <c:pt idx="11">
                  <c:v>136.74100000000001</c:v>
                </c:pt>
              </c:numCache>
            </c:numRef>
          </c:val>
        </c:ser>
        <c:ser>
          <c:idx val="8"/>
          <c:order val="8"/>
          <c:tx>
            <c:strRef>
              <c:f>'4.1'!$A$15</c:f>
              <c:strCache>
                <c:ptCount val="1"/>
                <c:pt idx="0">
                  <c:v>Koks</c:v>
                </c:pt>
              </c:strCache>
            </c:strRef>
          </c:tx>
          <c:invertIfNegative val="0"/>
          <c:val>
            <c:numRef>
              <c:f>'4.1'!$B$15:$M$15</c:f>
              <c:numCache>
                <c:formatCode>#,##0.0</c:formatCode>
                <c:ptCount val="12"/>
                <c:pt idx="0">
                  <c:v>0.14965999999999999</c:v>
                </c:pt>
                <c:pt idx="1">
                  <c:v>4.3270000000000003E-2</c:v>
                </c:pt>
                <c:pt idx="2">
                  <c:v>0.11637500000000001</c:v>
                </c:pt>
                <c:pt idx="3">
                  <c:v>2.3257999999999997E-2</c:v>
                </c:pt>
                <c:pt idx="4">
                  <c:v>0</c:v>
                </c:pt>
                <c:pt idx="5">
                  <c:v>0</c:v>
                </c:pt>
                <c:pt idx="6">
                  <c:v>0</c:v>
                </c:pt>
                <c:pt idx="7">
                  <c:v>0</c:v>
                </c:pt>
                <c:pt idx="8">
                  <c:v>4.2290000000000001E-3</c:v>
                </c:pt>
                <c:pt idx="9">
                  <c:v>1.0572E-2</c:v>
                </c:pt>
                <c:pt idx="10">
                  <c:v>0.15483</c:v>
                </c:pt>
                <c:pt idx="11">
                  <c:v>0.13914600000000002</c:v>
                </c:pt>
              </c:numCache>
            </c:numRef>
          </c:val>
        </c:ser>
        <c:ser>
          <c:idx val="9"/>
          <c:order val="9"/>
          <c:tx>
            <c:strRef>
              <c:f>'4.1'!$A$16</c:f>
              <c:strCache>
                <c:ptCount val="1"/>
                <c:pt idx="0">
                  <c:v>Odpadní teplo</c:v>
                </c:pt>
              </c:strCache>
            </c:strRef>
          </c:tx>
          <c:invertIfNegative val="0"/>
          <c:val>
            <c:numRef>
              <c:f>'4.1'!$B$16:$M$16</c:f>
              <c:numCache>
                <c:formatCode>#,##0.0</c:formatCode>
                <c:ptCount val="12"/>
                <c:pt idx="0">
                  <c:v>733.66456000000005</c:v>
                </c:pt>
                <c:pt idx="1">
                  <c:v>677.47089999999992</c:v>
                </c:pt>
                <c:pt idx="2">
                  <c:v>615.7379000000002</c:v>
                </c:pt>
                <c:pt idx="3">
                  <c:v>376.00633500000004</c:v>
                </c:pt>
                <c:pt idx="4">
                  <c:v>521.35359899999992</c:v>
                </c:pt>
                <c:pt idx="5">
                  <c:v>673.43869699999993</c:v>
                </c:pt>
                <c:pt idx="6">
                  <c:v>689.409176</c:v>
                </c:pt>
                <c:pt idx="7">
                  <c:v>601.436779</c:v>
                </c:pt>
                <c:pt idx="8">
                  <c:v>553.19151199999999</c:v>
                </c:pt>
                <c:pt idx="9">
                  <c:v>617.25074899999993</c:v>
                </c:pt>
                <c:pt idx="10">
                  <c:v>647.38288799999998</c:v>
                </c:pt>
                <c:pt idx="11">
                  <c:v>684.41372399999989</c:v>
                </c:pt>
              </c:numCache>
            </c:numRef>
          </c:val>
        </c:ser>
        <c:ser>
          <c:idx val="10"/>
          <c:order val="10"/>
          <c:tx>
            <c:strRef>
              <c:f>'4.1'!$A$17</c:f>
              <c:strCache>
                <c:ptCount val="1"/>
                <c:pt idx="0">
                  <c:v>Ostatní kapalná paliva</c:v>
                </c:pt>
              </c:strCache>
            </c:strRef>
          </c:tx>
          <c:invertIfNegative val="0"/>
          <c:val>
            <c:numRef>
              <c:f>'4.1'!$B$17:$M$17</c:f>
              <c:numCache>
                <c:formatCode>#,##0.0</c:formatCode>
                <c:ptCount val="12"/>
                <c:pt idx="0">
                  <c:v>51.923550000000006</c:v>
                </c:pt>
                <c:pt idx="1">
                  <c:v>56.913880999999996</c:v>
                </c:pt>
                <c:pt idx="2">
                  <c:v>60.446658000000006</c:v>
                </c:pt>
                <c:pt idx="3">
                  <c:v>37.524505999999995</c:v>
                </c:pt>
                <c:pt idx="4">
                  <c:v>31.869070000000001</c:v>
                </c:pt>
                <c:pt idx="5">
                  <c:v>44.590392999999999</c:v>
                </c:pt>
                <c:pt idx="6">
                  <c:v>33.114145000000001</c:v>
                </c:pt>
                <c:pt idx="7">
                  <c:v>10.2944</c:v>
                </c:pt>
                <c:pt idx="8">
                  <c:v>35.631712</c:v>
                </c:pt>
                <c:pt idx="9">
                  <c:v>48.400845000000004</c:v>
                </c:pt>
                <c:pt idx="10">
                  <c:v>53.526405999999994</c:v>
                </c:pt>
                <c:pt idx="11">
                  <c:v>60.520161999999999</c:v>
                </c:pt>
              </c:numCache>
            </c:numRef>
          </c:val>
        </c:ser>
        <c:ser>
          <c:idx val="11"/>
          <c:order val="11"/>
          <c:tx>
            <c:strRef>
              <c:f>'4.1'!$A$18</c:f>
              <c:strCache>
                <c:ptCount val="1"/>
                <c:pt idx="0">
                  <c:v>Ostatní pevná paliva</c:v>
                </c:pt>
              </c:strCache>
            </c:strRef>
          </c:tx>
          <c:invertIfNegative val="0"/>
          <c:val>
            <c:numRef>
              <c:f>'4.1'!$B$18:$M$18</c:f>
              <c:numCache>
                <c:formatCode>#,##0.0</c:formatCode>
                <c:ptCount val="12"/>
                <c:pt idx="0">
                  <c:v>454.06874827551127</c:v>
                </c:pt>
                <c:pt idx="1">
                  <c:v>431.78565806911507</c:v>
                </c:pt>
                <c:pt idx="2">
                  <c:v>402.34502185746658</c:v>
                </c:pt>
                <c:pt idx="3">
                  <c:v>341.41292144348932</c:v>
                </c:pt>
                <c:pt idx="4">
                  <c:v>372.10007573605395</c:v>
                </c:pt>
                <c:pt idx="5">
                  <c:v>388.59958785002152</c:v>
                </c:pt>
                <c:pt idx="6">
                  <c:v>357.30957824314515</c:v>
                </c:pt>
                <c:pt idx="7">
                  <c:v>358.45643214431578</c:v>
                </c:pt>
                <c:pt idx="8">
                  <c:v>306.67931867932407</c:v>
                </c:pt>
                <c:pt idx="9">
                  <c:v>404.27770483966702</c:v>
                </c:pt>
                <c:pt idx="10">
                  <c:v>359.70140078638423</c:v>
                </c:pt>
                <c:pt idx="11">
                  <c:v>444.81562132674509</c:v>
                </c:pt>
              </c:numCache>
            </c:numRef>
          </c:val>
        </c:ser>
        <c:ser>
          <c:idx val="12"/>
          <c:order val="12"/>
          <c:tx>
            <c:strRef>
              <c:f>'4.1'!$A$19</c:f>
              <c:strCache>
                <c:ptCount val="1"/>
                <c:pt idx="0">
                  <c:v>Ostatní plyny</c:v>
                </c:pt>
              </c:strCache>
            </c:strRef>
          </c:tx>
          <c:invertIfNegative val="0"/>
          <c:val>
            <c:numRef>
              <c:f>'4.1'!$B$19:$M$19</c:f>
              <c:numCache>
                <c:formatCode>#,##0.0</c:formatCode>
                <c:ptCount val="12"/>
                <c:pt idx="0">
                  <c:v>1037.9111770000002</c:v>
                </c:pt>
                <c:pt idx="1">
                  <c:v>925.63107500000024</c:v>
                </c:pt>
                <c:pt idx="2">
                  <c:v>1030.5605910000002</c:v>
                </c:pt>
                <c:pt idx="3">
                  <c:v>850.02880499999992</c:v>
                </c:pt>
                <c:pt idx="4">
                  <c:v>900.32505099999992</c:v>
                </c:pt>
                <c:pt idx="5">
                  <c:v>862.66322500000012</c:v>
                </c:pt>
                <c:pt idx="6">
                  <c:v>904.84071400000005</c:v>
                </c:pt>
                <c:pt idx="7">
                  <c:v>937.74993599999993</c:v>
                </c:pt>
                <c:pt idx="8">
                  <c:v>772.71612200000004</c:v>
                </c:pt>
                <c:pt idx="9">
                  <c:v>851.15560299999981</c:v>
                </c:pt>
                <c:pt idx="10">
                  <c:v>904.25349699999981</c:v>
                </c:pt>
                <c:pt idx="11">
                  <c:v>1043.8285960000003</c:v>
                </c:pt>
              </c:numCache>
            </c:numRef>
          </c:val>
        </c:ser>
        <c:ser>
          <c:idx val="13"/>
          <c:order val="13"/>
          <c:tx>
            <c:strRef>
              <c:f>'4.1'!$A$20</c:f>
              <c:strCache>
                <c:ptCount val="1"/>
                <c:pt idx="0">
                  <c:v>Ostatní</c:v>
                </c:pt>
              </c:strCache>
            </c:strRef>
          </c:tx>
          <c:invertIfNegative val="0"/>
          <c:val>
            <c:numRef>
              <c:f>'4.1'!$B$20:$M$20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'4.1'!$A$21</c:f>
              <c:strCache>
                <c:ptCount val="1"/>
                <c:pt idx="0">
                  <c:v>Topné oleje</c:v>
                </c:pt>
              </c:strCache>
            </c:strRef>
          </c:tx>
          <c:invertIfNegative val="0"/>
          <c:val>
            <c:numRef>
              <c:f>'4.1'!$B$21:$M$21</c:f>
              <c:numCache>
                <c:formatCode>#,##0.0</c:formatCode>
                <c:ptCount val="12"/>
                <c:pt idx="0">
                  <c:v>16.103689000000003</c:v>
                </c:pt>
                <c:pt idx="1">
                  <c:v>19.974861999999991</c:v>
                </c:pt>
                <c:pt idx="2">
                  <c:v>18.848528000000005</c:v>
                </c:pt>
                <c:pt idx="3">
                  <c:v>5.4286909999999979</c:v>
                </c:pt>
                <c:pt idx="4">
                  <c:v>4.2287789999999985</c:v>
                </c:pt>
                <c:pt idx="5">
                  <c:v>9.4274799999999992</c:v>
                </c:pt>
                <c:pt idx="6">
                  <c:v>24.967256999999993</c:v>
                </c:pt>
                <c:pt idx="7">
                  <c:v>15.062255000000007</c:v>
                </c:pt>
                <c:pt idx="8">
                  <c:v>12.99865</c:v>
                </c:pt>
                <c:pt idx="9">
                  <c:v>16.344832999999998</c:v>
                </c:pt>
                <c:pt idx="10">
                  <c:v>24.050650999999998</c:v>
                </c:pt>
                <c:pt idx="11">
                  <c:v>16.127367999999997</c:v>
                </c:pt>
              </c:numCache>
            </c:numRef>
          </c:val>
        </c:ser>
        <c:ser>
          <c:idx val="15"/>
          <c:order val="15"/>
          <c:tx>
            <c:strRef>
              <c:f>'4.1'!$A$22</c:f>
              <c:strCache>
                <c:ptCount val="1"/>
                <c:pt idx="0">
                  <c:v>Zemní plyn</c:v>
                </c:pt>
              </c:strCache>
            </c:strRef>
          </c:tx>
          <c:spPr>
            <a:solidFill>
              <a:srgbClr val="EBE600"/>
            </a:solidFill>
          </c:spPr>
          <c:invertIfNegative val="0"/>
          <c:val>
            <c:numRef>
              <c:f>'4.1'!$B$22:$M$22</c:f>
              <c:numCache>
                <c:formatCode>#,##0.0</c:formatCode>
                <c:ptCount val="12"/>
                <c:pt idx="0">
                  <c:v>4101.5541666191275</c:v>
                </c:pt>
                <c:pt idx="1">
                  <c:v>4227.2095315659035</c:v>
                </c:pt>
                <c:pt idx="2">
                  <c:v>4092.9924919304244</c:v>
                </c:pt>
                <c:pt idx="3">
                  <c:v>1893.6206230846465</c:v>
                </c:pt>
                <c:pt idx="4">
                  <c:v>1394.3329319131651</c:v>
                </c:pt>
                <c:pt idx="5">
                  <c:v>1244.2456999208159</c:v>
                </c:pt>
                <c:pt idx="6">
                  <c:v>1226.4053575362291</c:v>
                </c:pt>
                <c:pt idx="7">
                  <c:v>1167.7432867621312</c:v>
                </c:pt>
                <c:pt idx="8">
                  <c:v>1299.9714975835702</c:v>
                </c:pt>
                <c:pt idx="9">
                  <c:v>2472.0706254338174</c:v>
                </c:pt>
                <c:pt idx="10">
                  <c:v>3474.6763672844318</c:v>
                </c:pt>
                <c:pt idx="11">
                  <c:v>4128.2061500018553</c:v>
                </c:pt>
              </c:numCache>
            </c:numRef>
          </c:val>
        </c:ser>
        <c:dLbls>
          <c:showLegendKey val="0"/>
          <c:showVal val="0"/>
          <c:showCatName val="0"/>
          <c:showSerName val="0"/>
          <c:showPercent val="0"/>
          <c:showBubbleSize val="0"/>
        </c:dLbls>
        <c:gapWidth val="104"/>
        <c:overlap val="100"/>
        <c:axId val="48339584"/>
        <c:axId val="48341376"/>
      </c:barChart>
      <c:catAx>
        <c:axId val="48339584"/>
        <c:scaling>
          <c:orientation val="minMax"/>
        </c:scaling>
        <c:delete val="0"/>
        <c:axPos val="b"/>
        <c:majorTickMark val="none"/>
        <c:minorTickMark val="none"/>
        <c:tickLblPos val="nextTo"/>
        <c:txPr>
          <a:bodyPr/>
          <a:lstStyle/>
          <a:p>
            <a:pPr>
              <a:defRPr sz="900"/>
            </a:pPr>
            <a:endParaRPr lang="cs-CZ"/>
          </a:p>
        </c:txPr>
        <c:crossAx val="48341376"/>
        <c:crosses val="autoZero"/>
        <c:auto val="1"/>
        <c:lblAlgn val="ctr"/>
        <c:lblOffset val="100"/>
        <c:noMultiLvlLbl val="0"/>
      </c:catAx>
      <c:valAx>
        <c:axId val="48341376"/>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48339584"/>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50370816"/>
        <c:axId val="50376704"/>
      </c:barChart>
      <c:catAx>
        <c:axId val="50370816"/>
        <c:scaling>
          <c:orientation val="minMax"/>
        </c:scaling>
        <c:delete val="1"/>
        <c:axPos val="b"/>
        <c:numFmt formatCode="General" sourceLinked="1"/>
        <c:majorTickMark val="out"/>
        <c:minorTickMark val="none"/>
        <c:tickLblPos val="nextTo"/>
        <c:crossAx val="50376704"/>
        <c:crosses val="autoZero"/>
        <c:auto val="1"/>
        <c:lblAlgn val="ctr"/>
        <c:lblOffset val="100"/>
        <c:noMultiLvlLbl val="0"/>
      </c:catAx>
      <c:valAx>
        <c:axId val="50376704"/>
        <c:scaling>
          <c:orientation val="minMax"/>
        </c:scaling>
        <c:delete val="1"/>
        <c:axPos val="l"/>
        <c:numFmt formatCode="General" sourceLinked="1"/>
        <c:majorTickMark val="out"/>
        <c:minorTickMark val="none"/>
        <c:tickLblPos val="nextTo"/>
        <c:crossAx val="5037081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(MW</a:t>
            </a:r>
            <a:r>
              <a:rPr lang="cs-CZ" sz="1000" baseline="-25000"/>
              <a:t>t</a:t>
            </a:r>
            <a:r>
              <a:rPr lang="cs-CZ" sz="1000"/>
              <a:t>)</a:t>
            </a:r>
          </a:p>
        </c:rich>
      </c:tx>
      <c:layout/>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#,##0.0</c:formatCode>
                <c:ptCount val="12"/>
                <c:pt idx="0">
                  <c:v>2182.8539999999985</c:v>
                </c:pt>
                <c:pt idx="1">
                  <c:v>2182.8539999999985</c:v>
                </c:pt>
                <c:pt idx="2">
                  <c:v>2182.8539999999985</c:v>
                </c:pt>
                <c:pt idx="3">
                  <c:v>2176.4759999999983</c:v>
                </c:pt>
                <c:pt idx="4">
                  <c:v>2176.4759999999983</c:v>
                </c:pt>
                <c:pt idx="5">
                  <c:v>2176.4759999999983</c:v>
                </c:pt>
                <c:pt idx="6">
                  <c:v>2178.1989999999987</c:v>
                </c:pt>
                <c:pt idx="7">
                  <c:v>2177.7989999999986</c:v>
                </c:pt>
                <c:pt idx="8">
                  <c:v>2175.5689999999986</c:v>
                </c:pt>
                <c:pt idx="9">
                  <c:v>2110.2719999999981</c:v>
                </c:pt>
                <c:pt idx="10">
                  <c:v>2110.2719999999981</c:v>
                </c:pt>
                <c:pt idx="11">
                  <c:v>2110.3399999999979</c:v>
                </c:pt>
              </c:numCache>
            </c:numRef>
          </c:val>
        </c:ser>
        <c:ser>
          <c:idx val="1"/>
          <c:order val="1"/>
          <c:tx>
            <c:strRef>
              <c:f>'6'!$A$8</c:f>
              <c:strCache>
                <c:ptCount val="1"/>
                <c:pt idx="0">
                  <c:v>Jihočeský kraj (JHČ)</c:v>
                </c:pt>
              </c:strCache>
            </c:strRef>
          </c:tx>
          <c:invertIfNegative val="0"/>
          <c:val>
            <c:numRef>
              <c:f>'6'!$B$8:$M$8</c:f>
              <c:numCache>
                <c:formatCode>#,##0.0</c:formatCode>
                <c:ptCount val="12"/>
                <c:pt idx="0">
                  <c:v>2335.5020000000004</c:v>
                </c:pt>
                <c:pt idx="1">
                  <c:v>2335.0120000000006</c:v>
                </c:pt>
                <c:pt idx="2">
                  <c:v>2336.0620000000008</c:v>
                </c:pt>
                <c:pt idx="3">
                  <c:v>2335.6950000000006</c:v>
                </c:pt>
                <c:pt idx="4">
                  <c:v>2335.6950000000006</c:v>
                </c:pt>
                <c:pt idx="5">
                  <c:v>2335.1950000000006</c:v>
                </c:pt>
                <c:pt idx="6">
                  <c:v>2335.1960000000008</c:v>
                </c:pt>
                <c:pt idx="7">
                  <c:v>2336.690000000001</c:v>
                </c:pt>
                <c:pt idx="8">
                  <c:v>2371.429000000001</c:v>
                </c:pt>
                <c:pt idx="9">
                  <c:v>2311.2440000000006</c:v>
                </c:pt>
                <c:pt idx="10">
                  <c:v>2311.1840000000007</c:v>
                </c:pt>
                <c:pt idx="11">
                  <c:v>2311.1840000000007</c:v>
                </c:pt>
              </c:numCache>
            </c:numRef>
          </c:val>
        </c:ser>
        <c:ser>
          <c:idx val="2"/>
          <c:order val="2"/>
          <c:tx>
            <c:strRef>
              <c:f>'6'!$A$9</c:f>
              <c:strCache>
                <c:ptCount val="1"/>
                <c:pt idx="0">
                  <c:v>Jihomoravský kraj (JHM)</c:v>
                </c:pt>
              </c:strCache>
            </c:strRef>
          </c:tx>
          <c:invertIfNegative val="0"/>
          <c:val>
            <c:numRef>
              <c:f>'6'!$B$9:$M$9</c:f>
              <c:numCache>
                <c:formatCode>#,##0.0</c:formatCode>
                <c:ptCount val="12"/>
                <c:pt idx="0">
                  <c:v>2008.8589999999992</c:v>
                </c:pt>
                <c:pt idx="1">
                  <c:v>2009.4289999999992</c:v>
                </c:pt>
                <c:pt idx="2">
                  <c:v>2005.5919999999994</c:v>
                </c:pt>
                <c:pt idx="3">
                  <c:v>2000.7699999999993</c:v>
                </c:pt>
                <c:pt idx="4">
                  <c:v>2001.9359999999992</c:v>
                </c:pt>
                <c:pt idx="5">
                  <c:v>2001.9359999999992</c:v>
                </c:pt>
                <c:pt idx="6">
                  <c:v>2000.8239999999994</c:v>
                </c:pt>
                <c:pt idx="7">
                  <c:v>2000.8239999999994</c:v>
                </c:pt>
                <c:pt idx="8">
                  <c:v>2000.8259999999993</c:v>
                </c:pt>
                <c:pt idx="9">
                  <c:v>2001.6189999999992</c:v>
                </c:pt>
                <c:pt idx="10">
                  <c:v>2001.1699999999992</c:v>
                </c:pt>
                <c:pt idx="11">
                  <c:v>2002.944999999999</c:v>
                </c:pt>
              </c:numCache>
            </c:numRef>
          </c:val>
        </c:ser>
        <c:ser>
          <c:idx val="3"/>
          <c:order val="3"/>
          <c:tx>
            <c:strRef>
              <c:f>'6'!$A$10</c:f>
              <c:strCache>
                <c:ptCount val="1"/>
                <c:pt idx="0">
                  <c:v>Karlovarský kraj (KVK)</c:v>
                </c:pt>
              </c:strCache>
            </c:strRef>
          </c:tx>
          <c:invertIfNegative val="0"/>
          <c:val>
            <c:numRef>
              <c:f>'6'!$B$10:$M$10</c:f>
              <c:numCache>
                <c:formatCode>#,##0.0</c:formatCode>
                <c:ptCount val="12"/>
                <c:pt idx="0">
                  <c:v>3156.9580000000005</c:v>
                </c:pt>
                <c:pt idx="1">
                  <c:v>3156.9580000000005</c:v>
                </c:pt>
                <c:pt idx="2">
                  <c:v>3156.9580000000005</c:v>
                </c:pt>
                <c:pt idx="3">
                  <c:v>3156.9580000000005</c:v>
                </c:pt>
                <c:pt idx="4">
                  <c:v>3151.6580000000004</c:v>
                </c:pt>
                <c:pt idx="5">
                  <c:v>3151.6580000000004</c:v>
                </c:pt>
                <c:pt idx="6">
                  <c:v>3150.1070000000004</c:v>
                </c:pt>
                <c:pt idx="7">
                  <c:v>3150.1070000000004</c:v>
                </c:pt>
                <c:pt idx="8">
                  <c:v>3150.1070000000004</c:v>
                </c:pt>
                <c:pt idx="9">
                  <c:v>3166.28</c:v>
                </c:pt>
                <c:pt idx="10">
                  <c:v>3165.9010000000003</c:v>
                </c:pt>
                <c:pt idx="11">
                  <c:v>3165.9010000000003</c:v>
                </c:pt>
              </c:numCache>
            </c:numRef>
          </c:val>
        </c:ser>
        <c:ser>
          <c:idx val="4"/>
          <c:order val="4"/>
          <c:tx>
            <c:strRef>
              <c:f>'6'!$A$11</c:f>
              <c:strCache>
                <c:ptCount val="1"/>
                <c:pt idx="0">
                  <c:v>Kraj Vysočina (VYS)</c:v>
                </c:pt>
              </c:strCache>
            </c:strRef>
          </c:tx>
          <c:invertIfNegative val="0"/>
          <c:val>
            <c:numRef>
              <c:f>'6'!$B$11:$M$11</c:f>
              <c:numCache>
                <c:formatCode>#,##0.0</c:formatCode>
                <c:ptCount val="12"/>
                <c:pt idx="0">
                  <c:v>607.78700000000049</c:v>
                </c:pt>
                <c:pt idx="1">
                  <c:v>609.64100000000042</c:v>
                </c:pt>
                <c:pt idx="2">
                  <c:v>609.66600000000039</c:v>
                </c:pt>
                <c:pt idx="3">
                  <c:v>607.68600000000049</c:v>
                </c:pt>
                <c:pt idx="4">
                  <c:v>607.68600000000049</c:v>
                </c:pt>
                <c:pt idx="5">
                  <c:v>607.68600000000049</c:v>
                </c:pt>
                <c:pt idx="6">
                  <c:v>607.68600000000049</c:v>
                </c:pt>
                <c:pt idx="7">
                  <c:v>607.68600000000049</c:v>
                </c:pt>
                <c:pt idx="8">
                  <c:v>587.48200000000043</c:v>
                </c:pt>
                <c:pt idx="9">
                  <c:v>598.09100000000046</c:v>
                </c:pt>
                <c:pt idx="10">
                  <c:v>598.34100000000046</c:v>
                </c:pt>
                <c:pt idx="11">
                  <c:v>598.42200000000048</c:v>
                </c:pt>
              </c:numCache>
            </c:numRef>
          </c:val>
        </c:ser>
        <c:ser>
          <c:idx val="5"/>
          <c:order val="5"/>
          <c:tx>
            <c:strRef>
              <c:f>'6'!$A$12</c:f>
              <c:strCache>
                <c:ptCount val="1"/>
                <c:pt idx="0">
                  <c:v>Královéhradecký kraj (HKK)</c:v>
                </c:pt>
              </c:strCache>
            </c:strRef>
          </c:tx>
          <c:invertIfNegative val="0"/>
          <c:val>
            <c:numRef>
              <c:f>'6'!$B$12:$M$12</c:f>
              <c:numCache>
                <c:formatCode>#,##0.0</c:formatCode>
                <c:ptCount val="12"/>
                <c:pt idx="0">
                  <c:v>1059.0534999999998</c:v>
                </c:pt>
                <c:pt idx="1">
                  <c:v>1059.0774999999996</c:v>
                </c:pt>
                <c:pt idx="2">
                  <c:v>1059.0774999999996</c:v>
                </c:pt>
                <c:pt idx="3">
                  <c:v>1062.2594999999997</c:v>
                </c:pt>
                <c:pt idx="4">
                  <c:v>1062.2594999999997</c:v>
                </c:pt>
                <c:pt idx="5">
                  <c:v>1062.2594999999997</c:v>
                </c:pt>
                <c:pt idx="6">
                  <c:v>1083.8014999999994</c:v>
                </c:pt>
                <c:pt idx="7">
                  <c:v>1083.8014999999994</c:v>
                </c:pt>
                <c:pt idx="8">
                  <c:v>1080.6254999999992</c:v>
                </c:pt>
                <c:pt idx="9">
                  <c:v>1067.7154999999993</c:v>
                </c:pt>
                <c:pt idx="10">
                  <c:v>1072.2644999999995</c:v>
                </c:pt>
                <c:pt idx="11">
                  <c:v>1072.4474999999995</c:v>
                </c:pt>
              </c:numCache>
            </c:numRef>
          </c:val>
        </c:ser>
        <c:ser>
          <c:idx val="6"/>
          <c:order val="6"/>
          <c:tx>
            <c:strRef>
              <c:f>'6'!$A$13</c:f>
              <c:strCache>
                <c:ptCount val="1"/>
                <c:pt idx="0">
                  <c:v>Liberecký kraj (LBK)</c:v>
                </c:pt>
              </c:strCache>
            </c:strRef>
          </c:tx>
          <c:invertIfNegative val="0"/>
          <c:val>
            <c:numRef>
              <c:f>'6'!$B$13:$M$13</c:f>
              <c:numCache>
                <c:formatCode>#,##0.0</c:formatCode>
                <c:ptCount val="12"/>
                <c:pt idx="0">
                  <c:v>687.75800000000061</c:v>
                </c:pt>
                <c:pt idx="1">
                  <c:v>687.5180000000006</c:v>
                </c:pt>
                <c:pt idx="2">
                  <c:v>688.44600000000059</c:v>
                </c:pt>
                <c:pt idx="3">
                  <c:v>604.71300000000053</c:v>
                </c:pt>
                <c:pt idx="4">
                  <c:v>604.68100000000049</c:v>
                </c:pt>
                <c:pt idx="5">
                  <c:v>588.70100000000048</c:v>
                </c:pt>
                <c:pt idx="6">
                  <c:v>604.25100000000054</c:v>
                </c:pt>
                <c:pt idx="7">
                  <c:v>604.21900000000051</c:v>
                </c:pt>
                <c:pt idx="8">
                  <c:v>587.73900000000049</c:v>
                </c:pt>
                <c:pt idx="9">
                  <c:v>583.90300000000059</c:v>
                </c:pt>
                <c:pt idx="10">
                  <c:v>584.00600000000054</c:v>
                </c:pt>
                <c:pt idx="11">
                  <c:v>584.00600000000054</c:v>
                </c:pt>
              </c:numCache>
            </c:numRef>
          </c:val>
        </c:ser>
        <c:ser>
          <c:idx val="7"/>
          <c:order val="7"/>
          <c:tx>
            <c:strRef>
              <c:f>'6'!$A$14</c:f>
              <c:strCache>
                <c:ptCount val="1"/>
                <c:pt idx="0">
                  <c:v>Moravskoslezský kraj (MSK)</c:v>
                </c:pt>
              </c:strCache>
            </c:strRef>
          </c:tx>
          <c:invertIfNegative val="0"/>
          <c:val>
            <c:numRef>
              <c:f>'6'!$B$14:$M$14</c:f>
              <c:numCache>
                <c:formatCode>#,##0.0</c:formatCode>
                <c:ptCount val="12"/>
                <c:pt idx="0">
                  <c:v>7668.2439999999988</c:v>
                </c:pt>
                <c:pt idx="1">
                  <c:v>7668.2439999999988</c:v>
                </c:pt>
                <c:pt idx="2">
                  <c:v>7668.2439999999988</c:v>
                </c:pt>
                <c:pt idx="3">
                  <c:v>7589.065999999998</c:v>
                </c:pt>
                <c:pt idx="4">
                  <c:v>7589.065999999998</c:v>
                </c:pt>
                <c:pt idx="5">
                  <c:v>7589.065999999998</c:v>
                </c:pt>
                <c:pt idx="6">
                  <c:v>7365.1489999999976</c:v>
                </c:pt>
                <c:pt idx="7">
                  <c:v>7369.6119999999974</c:v>
                </c:pt>
                <c:pt idx="8">
                  <c:v>7375.0359999999964</c:v>
                </c:pt>
                <c:pt idx="9">
                  <c:v>7371.8359999999957</c:v>
                </c:pt>
                <c:pt idx="10">
                  <c:v>7378.930999999995</c:v>
                </c:pt>
                <c:pt idx="11">
                  <c:v>7380.1409999999951</c:v>
                </c:pt>
              </c:numCache>
            </c:numRef>
          </c:val>
        </c:ser>
        <c:ser>
          <c:idx val="8"/>
          <c:order val="8"/>
          <c:tx>
            <c:strRef>
              <c:f>'6'!$A$15</c:f>
              <c:strCache>
                <c:ptCount val="1"/>
                <c:pt idx="0">
                  <c:v>Olomoucký kraj (OLK)</c:v>
                </c:pt>
              </c:strCache>
            </c:strRef>
          </c:tx>
          <c:invertIfNegative val="0"/>
          <c:val>
            <c:numRef>
              <c:f>'6'!$B$15:$M$15</c:f>
              <c:numCache>
                <c:formatCode>#,##0.0</c:formatCode>
                <c:ptCount val="12"/>
                <c:pt idx="0">
                  <c:v>1335.0869999999998</c:v>
                </c:pt>
                <c:pt idx="1">
                  <c:v>1335.0249999999999</c:v>
                </c:pt>
                <c:pt idx="2">
                  <c:v>1335.0249999999999</c:v>
                </c:pt>
                <c:pt idx="3">
                  <c:v>1333.8910000000001</c:v>
                </c:pt>
                <c:pt idx="4">
                  <c:v>1333.8910000000001</c:v>
                </c:pt>
                <c:pt idx="5">
                  <c:v>1333.8910000000001</c:v>
                </c:pt>
                <c:pt idx="6">
                  <c:v>1333.8090000000002</c:v>
                </c:pt>
                <c:pt idx="7">
                  <c:v>1333.8090000000002</c:v>
                </c:pt>
                <c:pt idx="8">
                  <c:v>1333.8090000000002</c:v>
                </c:pt>
                <c:pt idx="9">
                  <c:v>1291.1279999999999</c:v>
                </c:pt>
                <c:pt idx="10">
                  <c:v>1291.1279999999999</c:v>
                </c:pt>
                <c:pt idx="11">
                  <c:v>1290.6880000000001</c:v>
                </c:pt>
              </c:numCache>
            </c:numRef>
          </c:val>
        </c:ser>
        <c:ser>
          <c:idx val="9"/>
          <c:order val="9"/>
          <c:tx>
            <c:strRef>
              <c:f>'6'!$A$16</c:f>
              <c:strCache>
                <c:ptCount val="1"/>
                <c:pt idx="0">
                  <c:v>Pardubický kraj (PAK)</c:v>
                </c:pt>
              </c:strCache>
            </c:strRef>
          </c:tx>
          <c:invertIfNegative val="0"/>
          <c:val>
            <c:numRef>
              <c:f>'6'!$B$16:$M$16</c:f>
              <c:numCache>
                <c:formatCode>#,##0.0</c:formatCode>
                <c:ptCount val="12"/>
                <c:pt idx="0">
                  <c:v>3703.5369999999994</c:v>
                </c:pt>
                <c:pt idx="1">
                  <c:v>3703.5369999999994</c:v>
                </c:pt>
                <c:pt idx="2">
                  <c:v>3703.5369999999994</c:v>
                </c:pt>
                <c:pt idx="3">
                  <c:v>3704.3149999999991</c:v>
                </c:pt>
                <c:pt idx="4">
                  <c:v>3704.3949999999991</c:v>
                </c:pt>
                <c:pt idx="5">
                  <c:v>3704.4919999999988</c:v>
                </c:pt>
                <c:pt idx="6">
                  <c:v>3703.8489999999993</c:v>
                </c:pt>
                <c:pt idx="7">
                  <c:v>3703.847999999999</c:v>
                </c:pt>
                <c:pt idx="8">
                  <c:v>3696.2949999999992</c:v>
                </c:pt>
                <c:pt idx="9">
                  <c:v>3696.7759999999985</c:v>
                </c:pt>
                <c:pt idx="10">
                  <c:v>3704.3289999999984</c:v>
                </c:pt>
                <c:pt idx="11">
                  <c:v>3704.4099999999985</c:v>
                </c:pt>
              </c:numCache>
            </c:numRef>
          </c:val>
        </c:ser>
        <c:ser>
          <c:idx val="10"/>
          <c:order val="10"/>
          <c:tx>
            <c:strRef>
              <c:f>'6'!$A$17</c:f>
              <c:strCache>
                <c:ptCount val="1"/>
                <c:pt idx="0">
                  <c:v>Plzeňský kraj (PLK)</c:v>
                </c:pt>
              </c:strCache>
            </c:strRef>
          </c:tx>
          <c:invertIfNegative val="0"/>
          <c:val>
            <c:numRef>
              <c:f>'6'!$B$17:$M$17</c:f>
              <c:numCache>
                <c:formatCode>#,##0.0</c:formatCode>
                <c:ptCount val="12"/>
                <c:pt idx="0">
                  <c:v>1277.3489999999995</c:v>
                </c:pt>
                <c:pt idx="1">
                  <c:v>1277.3489999999995</c:v>
                </c:pt>
                <c:pt idx="2">
                  <c:v>1277.3499999999997</c:v>
                </c:pt>
                <c:pt idx="3">
                  <c:v>1278.1619999999996</c:v>
                </c:pt>
                <c:pt idx="4">
                  <c:v>1277.0179999999996</c:v>
                </c:pt>
                <c:pt idx="5">
                  <c:v>1277.0179999999996</c:v>
                </c:pt>
                <c:pt idx="6">
                  <c:v>1299.0979999999997</c:v>
                </c:pt>
                <c:pt idx="7">
                  <c:v>1299.3739999999996</c:v>
                </c:pt>
                <c:pt idx="8">
                  <c:v>1271.9789999999994</c:v>
                </c:pt>
                <c:pt idx="9">
                  <c:v>1269.5309999999995</c:v>
                </c:pt>
                <c:pt idx="10">
                  <c:v>1269.5309999999995</c:v>
                </c:pt>
                <c:pt idx="11">
                  <c:v>1269.5309999999995</c:v>
                </c:pt>
              </c:numCache>
            </c:numRef>
          </c:val>
        </c:ser>
        <c:ser>
          <c:idx val="11"/>
          <c:order val="11"/>
          <c:tx>
            <c:strRef>
              <c:f>'6'!$A$18</c:f>
              <c:strCache>
                <c:ptCount val="1"/>
                <c:pt idx="0">
                  <c:v>Středočeský kraj (STČ)</c:v>
                </c:pt>
              </c:strCache>
            </c:strRef>
          </c:tx>
          <c:invertIfNegative val="0"/>
          <c:val>
            <c:numRef>
              <c:f>'6'!$B$18:$M$18</c:f>
              <c:numCache>
                <c:formatCode>#,##0.0</c:formatCode>
                <c:ptCount val="12"/>
                <c:pt idx="0">
                  <c:v>4842.4890000000023</c:v>
                </c:pt>
                <c:pt idx="1">
                  <c:v>4842.4260000000022</c:v>
                </c:pt>
                <c:pt idx="2">
                  <c:v>4823.6820000000016</c:v>
                </c:pt>
                <c:pt idx="3">
                  <c:v>4779.4420000000009</c:v>
                </c:pt>
                <c:pt idx="4">
                  <c:v>4779.4420000000009</c:v>
                </c:pt>
                <c:pt idx="5">
                  <c:v>4779.4420000000009</c:v>
                </c:pt>
                <c:pt idx="6">
                  <c:v>4765.1880000000019</c:v>
                </c:pt>
                <c:pt idx="7">
                  <c:v>4765.1880000000019</c:v>
                </c:pt>
                <c:pt idx="8">
                  <c:v>4764.0900000000011</c:v>
                </c:pt>
                <c:pt idx="9">
                  <c:v>4597.2240000000011</c:v>
                </c:pt>
                <c:pt idx="10">
                  <c:v>4600.3860000000013</c:v>
                </c:pt>
                <c:pt idx="11">
                  <c:v>4600.2680000000009</c:v>
                </c:pt>
              </c:numCache>
            </c:numRef>
          </c:val>
        </c:ser>
        <c:ser>
          <c:idx val="12"/>
          <c:order val="12"/>
          <c:tx>
            <c:strRef>
              <c:f>'6'!$A$19</c:f>
              <c:strCache>
                <c:ptCount val="1"/>
                <c:pt idx="0">
                  <c:v>Ústecký kraj (ULK)</c:v>
                </c:pt>
              </c:strCache>
            </c:strRef>
          </c:tx>
          <c:invertIfNegative val="0"/>
          <c:val>
            <c:numRef>
              <c:f>'6'!$B$19:$M$19</c:f>
              <c:numCache>
                <c:formatCode>#,##0.0</c:formatCode>
                <c:ptCount val="12"/>
                <c:pt idx="0">
                  <c:v>10914.613999999996</c:v>
                </c:pt>
                <c:pt idx="1">
                  <c:v>10912.542999999996</c:v>
                </c:pt>
                <c:pt idx="2">
                  <c:v>10914.613999999996</c:v>
                </c:pt>
                <c:pt idx="3">
                  <c:v>10915.299999999997</c:v>
                </c:pt>
                <c:pt idx="4">
                  <c:v>10818.911999999997</c:v>
                </c:pt>
                <c:pt idx="5">
                  <c:v>10818.911999999997</c:v>
                </c:pt>
                <c:pt idx="6">
                  <c:v>10818.389999999996</c:v>
                </c:pt>
                <c:pt idx="7">
                  <c:v>10817.995999999996</c:v>
                </c:pt>
                <c:pt idx="8">
                  <c:v>10780.942999999996</c:v>
                </c:pt>
                <c:pt idx="9">
                  <c:v>10817.292999999994</c:v>
                </c:pt>
                <c:pt idx="10">
                  <c:v>10819.045999999995</c:v>
                </c:pt>
                <c:pt idx="11">
                  <c:v>10819.045999999995</c:v>
                </c:pt>
              </c:numCache>
            </c:numRef>
          </c:val>
        </c:ser>
        <c:ser>
          <c:idx val="13"/>
          <c:order val="13"/>
          <c:tx>
            <c:strRef>
              <c:f>'6'!$A$20</c:f>
              <c:strCache>
                <c:ptCount val="1"/>
                <c:pt idx="0">
                  <c:v>Zlínský kraj (ZLK)</c:v>
                </c:pt>
              </c:strCache>
            </c:strRef>
          </c:tx>
          <c:invertIfNegative val="0"/>
          <c:val>
            <c:numRef>
              <c:f>'6'!$B$20:$M$20</c:f>
              <c:numCache>
                <c:formatCode>#,##0.0</c:formatCode>
                <c:ptCount val="12"/>
                <c:pt idx="0">
                  <c:v>1793.0819999999994</c:v>
                </c:pt>
                <c:pt idx="1">
                  <c:v>1793.0819999999994</c:v>
                </c:pt>
                <c:pt idx="2">
                  <c:v>1793.0819999999994</c:v>
                </c:pt>
                <c:pt idx="3">
                  <c:v>1788.9689999999996</c:v>
                </c:pt>
                <c:pt idx="4">
                  <c:v>1788.9689999999996</c:v>
                </c:pt>
                <c:pt idx="5">
                  <c:v>1789.0089999999996</c:v>
                </c:pt>
                <c:pt idx="6">
                  <c:v>1788.2159999999994</c:v>
                </c:pt>
                <c:pt idx="7">
                  <c:v>1788.3069999999993</c:v>
                </c:pt>
                <c:pt idx="8">
                  <c:v>1788.3069999999993</c:v>
                </c:pt>
                <c:pt idx="9">
                  <c:v>1789.0499999999993</c:v>
                </c:pt>
                <c:pt idx="10">
                  <c:v>1788.3959999999993</c:v>
                </c:pt>
                <c:pt idx="11">
                  <c:v>1788.3709999999994</c:v>
                </c:pt>
              </c:numCache>
            </c:numRef>
          </c:val>
        </c:ser>
        <c:dLbls>
          <c:showLegendKey val="0"/>
          <c:showVal val="0"/>
          <c:showCatName val="0"/>
          <c:showSerName val="0"/>
          <c:showPercent val="0"/>
          <c:showBubbleSize val="0"/>
        </c:dLbls>
        <c:gapWidth val="104"/>
        <c:overlap val="100"/>
        <c:axId val="50419200"/>
        <c:axId val="50420736"/>
      </c:barChart>
      <c:catAx>
        <c:axId val="50419200"/>
        <c:scaling>
          <c:orientation val="minMax"/>
        </c:scaling>
        <c:delete val="0"/>
        <c:axPos val="b"/>
        <c:majorTickMark val="none"/>
        <c:minorTickMark val="none"/>
        <c:tickLblPos val="nextTo"/>
        <c:txPr>
          <a:bodyPr/>
          <a:lstStyle/>
          <a:p>
            <a:pPr>
              <a:defRPr sz="900"/>
            </a:pPr>
            <a:endParaRPr lang="cs-CZ"/>
          </a:p>
        </c:txPr>
        <c:crossAx val="50420736"/>
        <c:crosses val="autoZero"/>
        <c:auto val="1"/>
        <c:lblAlgn val="ctr"/>
        <c:lblOffset val="100"/>
        <c:noMultiLvlLbl val="0"/>
      </c:catAx>
      <c:valAx>
        <c:axId val="50420736"/>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504192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layout/>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'7.1'!$A$7</c:f>
              <c:strCache>
                <c:ptCount val="1"/>
                <c:pt idx="0">
                  <c:v>Průmysl</c:v>
                </c:pt>
              </c:strCache>
            </c:strRef>
          </c:tx>
          <c:invertIfNegative val="0"/>
          <c:val>
            <c:numRef>
              <c:f>'7.1'!$B$7:$M$7</c:f>
              <c:numCache>
                <c:formatCode>#,##0.0</c:formatCode>
                <c:ptCount val="12"/>
                <c:pt idx="0">
                  <c:v>2426.2459494883769</c:v>
                </c:pt>
                <c:pt idx="1">
                  <c:v>2481.7280386520465</c:v>
                </c:pt>
                <c:pt idx="2">
                  <c:v>2461.4259091864683</c:v>
                </c:pt>
                <c:pt idx="3">
                  <c:v>1485.0661</c:v>
                </c:pt>
                <c:pt idx="4">
                  <c:v>1299.2521560000002</c:v>
                </c:pt>
                <c:pt idx="5">
                  <c:v>1156.468674</c:v>
                </c:pt>
                <c:pt idx="6">
                  <c:v>1092.1689300000003</c:v>
                </c:pt>
                <c:pt idx="7">
                  <c:v>1118.4888749999998</c:v>
                </c:pt>
                <c:pt idx="8">
                  <c:v>1070.7464169999996</c:v>
                </c:pt>
                <c:pt idx="9">
                  <c:v>1547.0740450000001</c:v>
                </c:pt>
                <c:pt idx="10">
                  <c:v>2058.3685560299414</c:v>
                </c:pt>
                <c:pt idx="11">
                  <c:v>2298.7111210000007</c:v>
                </c:pt>
              </c:numCache>
            </c:numRef>
          </c:val>
        </c:ser>
        <c:ser>
          <c:idx val="1"/>
          <c:order val="1"/>
          <c:tx>
            <c:strRef>
              <c:f>'7.1'!$A$8</c:f>
              <c:strCache>
                <c:ptCount val="1"/>
                <c:pt idx="0">
                  <c:v>Energetika</c:v>
                </c:pt>
              </c:strCache>
            </c:strRef>
          </c:tx>
          <c:invertIfNegative val="0"/>
          <c:val>
            <c:numRef>
              <c:f>'7.1'!$B$8:$M$8</c:f>
              <c:numCache>
                <c:formatCode>#,##0.0</c:formatCode>
                <c:ptCount val="12"/>
                <c:pt idx="0">
                  <c:v>212.30474000000001</c:v>
                </c:pt>
                <c:pt idx="1">
                  <c:v>236.19835599999993</c:v>
                </c:pt>
                <c:pt idx="2">
                  <c:v>192.05292899999998</c:v>
                </c:pt>
                <c:pt idx="3">
                  <c:v>86.473994000000005</c:v>
                </c:pt>
                <c:pt idx="4">
                  <c:v>70.361475999999996</c:v>
                </c:pt>
                <c:pt idx="5">
                  <c:v>66.300124999999994</c:v>
                </c:pt>
                <c:pt idx="6">
                  <c:v>65.117666</c:v>
                </c:pt>
                <c:pt idx="7">
                  <c:v>110.27395900000002</c:v>
                </c:pt>
                <c:pt idx="8">
                  <c:v>82.296942999999999</c:v>
                </c:pt>
                <c:pt idx="9">
                  <c:v>126.87961100000001</c:v>
                </c:pt>
                <c:pt idx="10">
                  <c:v>200.57073099999997</c:v>
                </c:pt>
                <c:pt idx="11">
                  <c:v>223.37358700000001</c:v>
                </c:pt>
              </c:numCache>
            </c:numRef>
          </c:val>
        </c:ser>
        <c:ser>
          <c:idx val="2"/>
          <c:order val="2"/>
          <c:tx>
            <c:strRef>
              <c:f>'7.1'!$A$9</c:f>
              <c:strCache>
                <c:ptCount val="1"/>
                <c:pt idx="0">
                  <c:v>Doprava</c:v>
                </c:pt>
              </c:strCache>
            </c:strRef>
          </c:tx>
          <c:invertIfNegative val="0"/>
          <c:val>
            <c:numRef>
              <c:f>'7.1'!$B$9:$M$9</c:f>
              <c:numCache>
                <c:formatCode>#,##0.0</c:formatCode>
                <c:ptCount val="12"/>
                <c:pt idx="0">
                  <c:v>92.536997999999997</c:v>
                </c:pt>
                <c:pt idx="1">
                  <c:v>102.87135400000001</c:v>
                </c:pt>
                <c:pt idx="2">
                  <c:v>97.608112000000006</c:v>
                </c:pt>
                <c:pt idx="3">
                  <c:v>29.969055000000001</c:v>
                </c:pt>
                <c:pt idx="4">
                  <c:v>11.687723999999999</c:v>
                </c:pt>
                <c:pt idx="5">
                  <c:v>8.5604019999999998</c:v>
                </c:pt>
                <c:pt idx="6">
                  <c:v>6.3556749999999997</c:v>
                </c:pt>
                <c:pt idx="7">
                  <c:v>7.748138</c:v>
                </c:pt>
                <c:pt idx="8">
                  <c:v>9.9299779999999984</c:v>
                </c:pt>
                <c:pt idx="9">
                  <c:v>38.805138999999997</c:v>
                </c:pt>
                <c:pt idx="10">
                  <c:v>66.721107999999987</c:v>
                </c:pt>
                <c:pt idx="11">
                  <c:v>87.718525000000014</c:v>
                </c:pt>
              </c:numCache>
            </c:numRef>
          </c:val>
        </c:ser>
        <c:ser>
          <c:idx val="3"/>
          <c:order val="3"/>
          <c:tx>
            <c:strRef>
              <c:f>'7.1'!$A$10</c:f>
              <c:strCache>
                <c:ptCount val="1"/>
                <c:pt idx="0">
                  <c:v>Stavebnictví</c:v>
                </c:pt>
              </c:strCache>
            </c:strRef>
          </c:tx>
          <c:invertIfNegative val="0"/>
          <c:val>
            <c:numRef>
              <c:f>'7.1'!$B$10:$M$10</c:f>
              <c:numCache>
                <c:formatCode>#,##0.0</c:formatCode>
                <c:ptCount val="12"/>
                <c:pt idx="0">
                  <c:v>45.183922999999986</c:v>
                </c:pt>
                <c:pt idx="1">
                  <c:v>50.378723999999991</c:v>
                </c:pt>
                <c:pt idx="2">
                  <c:v>47.730316000000023</c:v>
                </c:pt>
                <c:pt idx="3">
                  <c:v>17.715539000000003</c:v>
                </c:pt>
                <c:pt idx="4">
                  <c:v>16.780303000000004</c:v>
                </c:pt>
                <c:pt idx="5">
                  <c:v>7.711964</c:v>
                </c:pt>
                <c:pt idx="6">
                  <c:v>8.130827</c:v>
                </c:pt>
                <c:pt idx="7">
                  <c:v>18.649821999999997</c:v>
                </c:pt>
                <c:pt idx="8">
                  <c:v>11.993454</c:v>
                </c:pt>
                <c:pt idx="9">
                  <c:v>28.317649999999993</c:v>
                </c:pt>
                <c:pt idx="10">
                  <c:v>46.88466300000001</c:v>
                </c:pt>
                <c:pt idx="11">
                  <c:v>51.522508999999999</c:v>
                </c:pt>
              </c:numCache>
            </c:numRef>
          </c:val>
        </c:ser>
        <c:ser>
          <c:idx val="4"/>
          <c:order val="4"/>
          <c:tx>
            <c:strRef>
              <c:f>'7.1'!$A$11</c:f>
              <c:strCache>
                <c:ptCount val="1"/>
                <c:pt idx="0">
                  <c:v>Zemědělství a lesnictví</c:v>
                </c:pt>
              </c:strCache>
            </c:strRef>
          </c:tx>
          <c:invertIfNegative val="0"/>
          <c:val>
            <c:numRef>
              <c:f>'7.1'!$B$11:$M$11</c:f>
              <c:numCache>
                <c:formatCode>#,##0.0</c:formatCode>
                <c:ptCount val="12"/>
                <c:pt idx="0">
                  <c:v>24.137052000000008</c:v>
                </c:pt>
                <c:pt idx="1">
                  <c:v>26.355040999999996</c:v>
                </c:pt>
                <c:pt idx="2">
                  <c:v>28.331388999999994</c:v>
                </c:pt>
                <c:pt idx="3">
                  <c:v>15.086827</c:v>
                </c:pt>
                <c:pt idx="4">
                  <c:v>11.057236999999999</c:v>
                </c:pt>
                <c:pt idx="5">
                  <c:v>8.5862660000000002</c:v>
                </c:pt>
                <c:pt idx="6">
                  <c:v>8.4710670000000032</c:v>
                </c:pt>
                <c:pt idx="7">
                  <c:v>8.7468500000000002</c:v>
                </c:pt>
                <c:pt idx="8">
                  <c:v>11.648980999999999</c:v>
                </c:pt>
                <c:pt idx="9">
                  <c:v>17.260745</c:v>
                </c:pt>
                <c:pt idx="10">
                  <c:v>20.133993999999998</c:v>
                </c:pt>
                <c:pt idx="11">
                  <c:v>25.770928999999995</c:v>
                </c:pt>
              </c:numCache>
            </c:numRef>
          </c:val>
        </c:ser>
        <c:ser>
          <c:idx val="5"/>
          <c:order val="5"/>
          <c:tx>
            <c:strRef>
              <c:f>'7.1'!$A$12</c:f>
              <c:strCache>
                <c:ptCount val="1"/>
                <c:pt idx="0">
                  <c:v>Domácnosti</c:v>
                </c:pt>
              </c:strCache>
            </c:strRef>
          </c:tx>
          <c:invertIfNegative val="0"/>
          <c:val>
            <c:numRef>
              <c:f>'7.1'!$B$12:$M$12</c:f>
              <c:numCache>
                <c:formatCode>#,##0.0</c:formatCode>
                <c:ptCount val="12"/>
                <c:pt idx="0">
                  <c:v>3876.619052</c:v>
                </c:pt>
                <c:pt idx="1">
                  <c:v>4095.0646360000005</c:v>
                </c:pt>
                <c:pt idx="2">
                  <c:v>3894.3486829999988</c:v>
                </c:pt>
                <c:pt idx="3">
                  <c:v>1497.7764219999992</c:v>
                </c:pt>
                <c:pt idx="4">
                  <c:v>854.16092499999991</c:v>
                </c:pt>
                <c:pt idx="5">
                  <c:v>703.05065300000047</c:v>
                </c:pt>
                <c:pt idx="6">
                  <c:v>627.73433900000009</c:v>
                </c:pt>
                <c:pt idx="7">
                  <c:v>582.95348500000023</c:v>
                </c:pt>
                <c:pt idx="8">
                  <c:v>870.18196499999999</c:v>
                </c:pt>
                <c:pt idx="9">
                  <c:v>1860.3311630000003</c:v>
                </c:pt>
                <c:pt idx="10">
                  <c:v>2854.4386297106612</c:v>
                </c:pt>
                <c:pt idx="11">
                  <c:v>3745.8399169999998</c:v>
                </c:pt>
              </c:numCache>
            </c:numRef>
          </c:val>
        </c:ser>
        <c:ser>
          <c:idx val="6"/>
          <c:order val="6"/>
          <c:tx>
            <c:strRef>
              <c:f>'7.1'!$A$13</c:f>
              <c:strCache>
                <c:ptCount val="1"/>
                <c:pt idx="0">
                  <c:v>Obchod, služby, školství, zdravotnictví</c:v>
                </c:pt>
              </c:strCache>
            </c:strRef>
          </c:tx>
          <c:invertIfNegative val="0"/>
          <c:val>
            <c:numRef>
              <c:f>'7.1'!$B$13:$M$13</c:f>
              <c:numCache>
                <c:formatCode>#,##0.0</c:formatCode>
                <c:ptCount val="12"/>
                <c:pt idx="0">
                  <c:v>2144.3413649999979</c:v>
                </c:pt>
                <c:pt idx="1">
                  <c:v>2299.1695439999994</c:v>
                </c:pt>
                <c:pt idx="2">
                  <c:v>2210.1533129999989</c:v>
                </c:pt>
                <c:pt idx="3">
                  <c:v>814.70403399999952</c:v>
                </c:pt>
                <c:pt idx="4">
                  <c:v>452.3685500000006</c:v>
                </c:pt>
                <c:pt idx="5">
                  <c:v>373.50752199999994</c:v>
                </c:pt>
                <c:pt idx="6">
                  <c:v>313.31117499999993</c:v>
                </c:pt>
                <c:pt idx="7">
                  <c:v>300.28783999999996</c:v>
                </c:pt>
                <c:pt idx="8">
                  <c:v>455.13897800000007</c:v>
                </c:pt>
                <c:pt idx="9">
                  <c:v>1131.7829419999996</c:v>
                </c:pt>
                <c:pt idx="10">
                  <c:v>1737.4814197479955</c:v>
                </c:pt>
                <c:pt idx="11">
                  <c:v>2272.7969359999979</c:v>
                </c:pt>
              </c:numCache>
            </c:numRef>
          </c:val>
        </c:ser>
        <c:ser>
          <c:idx val="7"/>
          <c:order val="7"/>
          <c:tx>
            <c:strRef>
              <c:f>'7.1'!$A$14</c:f>
              <c:strCache>
                <c:ptCount val="1"/>
                <c:pt idx="0">
                  <c:v>Ostatní</c:v>
                </c:pt>
              </c:strCache>
            </c:strRef>
          </c:tx>
          <c:invertIfNegative val="0"/>
          <c:val>
            <c:numRef>
              <c:f>'7.1'!$B$14:$M$14</c:f>
              <c:numCache>
                <c:formatCode>#,##0.0</c:formatCode>
                <c:ptCount val="12"/>
                <c:pt idx="0">
                  <c:v>231.09875400000004</c:v>
                </c:pt>
                <c:pt idx="1">
                  <c:v>249.46692100000001</c:v>
                </c:pt>
                <c:pt idx="2">
                  <c:v>233.69510499999998</c:v>
                </c:pt>
                <c:pt idx="3">
                  <c:v>85.616385999999977</c:v>
                </c:pt>
                <c:pt idx="4">
                  <c:v>47.71363199999999</c:v>
                </c:pt>
                <c:pt idx="5">
                  <c:v>42.377433999999987</c:v>
                </c:pt>
                <c:pt idx="6">
                  <c:v>23.311373000000003</c:v>
                </c:pt>
                <c:pt idx="7">
                  <c:v>22.277372999999997</c:v>
                </c:pt>
                <c:pt idx="8">
                  <c:v>41.805841999999998</c:v>
                </c:pt>
                <c:pt idx="9">
                  <c:v>108.35972300000002</c:v>
                </c:pt>
                <c:pt idx="10">
                  <c:v>177.76819500000008</c:v>
                </c:pt>
                <c:pt idx="11">
                  <c:v>233.22355599999995</c:v>
                </c:pt>
              </c:numCache>
            </c:numRef>
          </c:val>
        </c:ser>
        <c:dLbls>
          <c:showLegendKey val="0"/>
          <c:showVal val="0"/>
          <c:showCatName val="0"/>
          <c:showSerName val="0"/>
          <c:showPercent val="0"/>
          <c:showBubbleSize val="0"/>
        </c:dLbls>
        <c:gapWidth val="150"/>
        <c:overlap val="100"/>
        <c:axId val="50467968"/>
        <c:axId val="50469504"/>
      </c:barChart>
      <c:catAx>
        <c:axId val="50467968"/>
        <c:scaling>
          <c:orientation val="minMax"/>
        </c:scaling>
        <c:delete val="0"/>
        <c:axPos val="b"/>
        <c:majorTickMark val="none"/>
        <c:minorTickMark val="none"/>
        <c:tickLblPos val="nextTo"/>
        <c:txPr>
          <a:bodyPr/>
          <a:lstStyle/>
          <a:p>
            <a:pPr>
              <a:defRPr sz="800"/>
            </a:pPr>
            <a:endParaRPr lang="cs-CZ"/>
          </a:p>
        </c:txPr>
        <c:crossAx val="50469504"/>
        <c:crosses val="autoZero"/>
        <c:auto val="1"/>
        <c:lblAlgn val="ctr"/>
        <c:lblOffset val="100"/>
        <c:noMultiLvlLbl val="0"/>
      </c:catAx>
      <c:valAx>
        <c:axId val="50469504"/>
        <c:scaling>
          <c:orientation val="minMax"/>
          <c:max val="10000"/>
        </c:scaling>
        <c:delete val="0"/>
        <c:axPos val="l"/>
        <c:majorGridlines/>
        <c:numFmt formatCode="#,##0" sourceLinked="0"/>
        <c:majorTickMark val="out"/>
        <c:minorTickMark val="none"/>
        <c:tickLblPos val="nextTo"/>
        <c:spPr>
          <a:ln>
            <a:noFill/>
          </a:ln>
        </c:spPr>
        <c:txPr>
          <a:bodyPr/>
          <a:lstStyle/>
          <a:p>
            <a:pPr>
              <a:defRPr sz="900"/>
            </a:pPr>
            <a:endParaRPr lang="cs-CZ"/>
          </a:p>
        </c:txPr>
        <c:crossAx val="50467968"/>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50499584"/>
        <c:axId val="50501120"/>
      </c:barChart>
      <c:catAx>
        <c:axId val="50499584"/>
        <c:scaling>
          <c:orientation val="minMax"/>
        </c:scaling>
        <c:delete val="1"/>
        <c:axPos val="b"/>
        <c:numFmt formatCode="General" sourceLinked="1"/>
        <c:majorTickMark val="out"/>
        <c:minorTickMark val="none"/>
        <c:tickLblPos val="nextTo"/>
        <c:crossAx val="50501120"/>
        <c:crosses val="autoZero"/>
        <c:auto val="1"/>
        <c:lblAlgn val="ctr"/>
        <c:lblOffset val="100"/>
        <c:noMultiLvlLbl val="0"/>
      </c:catAx>
      <c:valAx>
        <c:axId val="50501120"/>
        <c:scaling>
          <c:orientation val="minMax"/>
        </c:scaling>
        <c:delete val="1"/>
        <c:axPos val="l"/>
        <c:numFmt formatCode="0%" sourceLinked="1"/>
        <c:majorTickMark val="out"/>
        <c:minorTickMark val="none"/>
        <c:tickLblPos val="nextTo"/>
        <c:crossAx val="5049958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(TJ)</a:t>
            </a:r>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367.46121600000004</c:v>
                </c:pt>
                <c:pt idx="1">
                  <c:v>1060.4415849999996</c:v>
                </c:pt>
                <c:pt idx="2">
                  <c:v>403.7318820000001</c:v>
                </c:pt>
                <c:pt idx="3">
                  <c:v>132.132882</c:v>
                </c:pt>
                <c:pt idx="4">
                  <c:v>88.447390000000027</c:v>
                </c:pt>
                <c:pt idx="5">
                  <c:v>673.61819774636217</c:v>
                </c:pt>
                <c:pt idx="6">
                  <c:v>146.015603</c:v>
                </c:pt>
                <c:pt idx="7">
                  <c:v>5443.0144769999979</c:v>
                </c:pt>
                <c:pt idx="8">
                  <c:v>448.01912600000003</c:v>
                </c:pt>
                <c:pt idx="9">
                  <c:v>522.59880599999985</c:v>
                </c:pt>
                <c:pt idx="10">
                  <c:v>467.53943361047124</c:v>
                </c:pt>
                <c:pt idx="11">
                  <c:v>5925.0804399999997</c:v>
                </c:pt>
                <c:pt idx="12">
                  <c:v>2886.3894160000013</c:v>
                </c:pt>
                <c:pt idx="13">
                  <c:v>1931.2543169999992</c:v>
                </c:pt>
              </c:numCache>
            </c:numRef>
          </c:val>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20.612293000000005</c:v>
                </c:pt>
                <c:pt idx="1">
                  <c:v>119.40007000000001</c:v>
                </c:pt>
                <c:pt idx="2">
                  <c:v>13.5419</c:v>
                </c:pt>
                <c:pt idx="3">
                  <c:v>39.953659999999992</c:v>
                </c:pt>
                <c:pt idx="4">
                  <c:v>44.156599999999997</c:v>
                </c:pt>
                <c:pt idx="5">
                  <c:v>13.12092</c:v>
                </c:pt>
                <c:pt idx="6">
                  <c:v>6.9569999999999999</c:v>
                </c:pt>
                <c:pt idx="7">
                  <c:v>859.13413300000002</c:v>
                </c:pt>
                <c:pt idx="8">
                  <c:v>0</c:v>
                </c:pt>
                <c:pt idx="9">
                  <c:v>6.7744910000000003</c:v>
                </c:pt>
                <c:pt idx="10">
                  <c:v>17.164000000000001</c:v>
                </c:pt>
                <c:pt idx="11">
                  <c:v>112.75533999999999</c:v>
                </c:pt>
                <c:pt idx="12">
                  <c:v>396.9602000000001</c:v>
                </c:pt>
                <c:pt idx="13">
                  <c:v>21.673510000000007</c:v>
                </c:pt>
              </c:numCache>
            </c:numRef>
          </c:val>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285.41852799999992</c:v>
                </c:pt>
                <c:pt idx="1">
                  <c:v>50.954654999999988</c:v>
                </c:pt>
                <c:pt idx="2">
                  <c:v>0</c:v>
                </c:pt>
                <c:pt idx="3">
                  <c:v>21.890920999999999</c:v>
                </c:pt>
                <c:pt idx="4">
                  <c:v>2.5855999999999999</c:v>
                </c:pt>
                <c:pt idx="5">
                  <c:v>2.0828000000000002</c:v>
                </c:pt>
                <c:pt idx="6">
                  <c:v>9.6020000000000003</c:v>
                </c:pt>
                <c:pt idx="7">
                  <c:v>12.853897</c:v>
                </c:pt>
                <c:pt idx="8">
                  <c:v>1.4037999999999999</c:v>
                </c:pt>
                <c:pt idx="9">
                  <c:v>73.300066000000001</c:v>
                </c:pt>
                <c:pt idx="10">
                  <c:v>12.766319999999999</c:v>
                </c:pt>
                <c:pt idx="11">
                  <c:v>19.814419999999998</c:v>
                </c:pt>
                <c:pt idx="12">
                  <c:v>48.257161000000004</c:v>
                </c:pt>
                <c:pt idx="13">
                  <c:v>19.582039999999996</c:v>
                </c:pt>
              </c:numCache>
            </c:numRef>
          </c:val>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45.12436000000001</c:v>
                </c:pt>
                <c:pt idx="1">
                  <c:v>6.789295000000001</c:v>
                </c:pt>
                <c:pt idx="2">
                  <c:v>0</c:v>
                </c:pt>
                <c:pt idx="3">
                  <c:v>18.025449999999999</c:v>
                </c:pt>
                <c:pt idx="4">
                  <c:v>2.1100600000000003</c:v>
                </c:pt>
                <c:pt idx="5">
                  <c:v>1.4094</c:v>
                </c:pt>
                <c:pt idx="6">
                  <c:v>1.8055999999999999</c:v>
                </c:pt>
                <c:pt idx="7">
                  <c:v>75.012941999999981</c:v>
                </c:pt>
                <c:pt idx="8">
                  <c:v>17.476093000000002</c:v>
                </c:pt>
                <c:pt idx="9">
                  <c:v>25.930605000000003</c:v>
                </c:pt>
                <c:pt idx="10">
                  <c:v>3.0389400000000002</c:v>
                </c:pt>
                <c:pt idx="11">
                  <c:v>135.33108000000001</c:v>
                </c:pt>
                <c:pt idx="12">
                  <c:v>0.37181500000000006</c:v>
                </c:pt>
                <c:pt idx="13">
                  <c:v>18.574054</c:v>
                </c:pt>
              </c:numCache>
            </c:numRef>
          </c:val>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2.3036300000000001</c:v>
                </c:pt>
                <c:pt idx="1">
                  <c:v>16.539051000000001</c:v>
                </c:pt>
                <c:pt idx="2">
                  <c:v>18.879000000000001</c:v>
                </c:pt>
                <c:pt idx="3">
                  <c:v>7.8562700000000003</c:v>
                </c:pt>
                <c:pt idx="4">
                  <c:v>13.179721000000001</c:v>
                </c:pt>
                <c:pt idx="5">
                  <c:v>0</c:v>
                </c:pt>
                <c:pt idx="6">
                  <c:v>14.872740000000002</c:v>
                </c:pt>
                <c:pt idx="7">
                  <c:v>6.976490000000001</c:v>
                </c:pt>
                <c:pt idx="8">
                  <c:v>5.721393</c:v>
                </c:pt>
                <c:pt idx="9">
                  <c:v>28.266675999999997</c:v>
                </c:pt>
                <c:pt idx="10">
                  <c:v>40.055990000000001</c:v>
                </c:pt>
                <c:pt idx="11">
                  <c:v>15.567532</c:v>
                </c:pt>
                <c:pt idx="12">
                  <c:v>25.293975000000007</c:v>
                </c:pt>
                <c:pt idx="13">
                  <c:v>10.073910000000001</c:v>
                </c:pt>
              </c:numCache>
            </c:numRef>
          </c:val>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6216.7045140000027</c:v>
                </c:pt>
                <c:pt idx="1">
                  <c:v>1802.5411677756319</c:v>
                </c:pt>
                <c:pt idx="2">
                  <c:v>2596.8091637965495</c:v>
                </c:pt>
                <c:pt idx="3">
                  <c:v>1255.6988510000006</c:v>
                </c:pt>
                <c:pt idx="4">
                  <c:v>687.83078300000034</c:v>
                </c:pt>
                <c:pt idx="5">
                  <c:v>629.65520961456536</c:v>
                </c:pt>
                <c:pt idx="6">
                  <c:v>994.97697700000003</c:v>
                </c:pt>
                <c:pt idx="7">
                  <c:v>4220.5747900000015</c:v>
                </c:pt>
                <c:pt idx="8">
                  <c:v>1079.3952939999997</c:v>
                </c:pt>
                <c:pt idx="9">
                  <c:v>1258.91686</c:v>
                </c:pt>
                <c:pt idx="10">
                  <c:v>1751.6679055239135</c:v>
                </c:pt>
                <c:pt idx="11">
                  <c:v>969.88754800000015</c:v>
                </c:pt>
                <c:pt idx="12">
                  <c:v>951.4970840000002</c:v>
                </c:pt>
                <c:pt idx="13">
                  <c:v>1046.3437220000008</c:v>
                </c:pt>
              </c:numCache>
            </c:numRef>
          </c:val>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4069.0083499999987</c:v>
                </c:pt>
                <c:pt idx="1">
                  <c:v>1366.0469255554215</c:v>
                </c:pt>
                <c:pt idx="2">
                  <c:v>700.56785059310039</c:v>
                </c:pt>
                <c:pt idx="3">
                  <c:v>773.14459500000021</c:v>
                </c:pt>
                <c:pt idx="4">
                  <c:v>248.5485894407353</c:v>
                </c:pt>
                <c:pt idx="5">
                  <c:v>300.83916589686493</c:v>
                </c:pt>
                <c:pt idx="6">
                  <c:v>534.05919400000028</c:v>
                </c:pt>
                <c:pt idx="7">
                  <c:v>2131.7871410000007</c:v>
                </c:pt>
                <c:pt idx="8">
                  <c:v>800.15656400000034</c:v>
                </c:pt>
                <c:pt idx="9">
                  <c:v>900.43384146460903</c:v>
                </c:pt>
                <c:pt idx="10">
                  <c:v>1086.3335337972655</c:v>
                </c:pt>
                <c:pt idx="11">
                  <c:v>638.81996300000003</c:v>
                </c:pt>
                <c:pt idx="12">
                  <c:v>383.33707799999979</c:v>
                </c:pt>
                <c:pt idx="13">
                  <c:v>571.96082699999988</c:v>
                </c:pt>
              </c:numCache>
            </c:numRef>
          </c:val>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135.49488799999997</c:v>
                </c:pt>
                <c:pt idx="1">
                  <c:v>105.05670200000002</c:v>
                </c:pt>
                <c:pt idx="2">
                  <c:v>700.48655599999995</c:v>
                </c:pt>
                <c:pt idx="3">
                  <c:v>186.93974900000001</c:v>
                </c:pt>
                <c:pt idx="4">
                  <c:v>0.36602000000000001</c:v>
                </c:pt>
                <c:pt idx="5">
                  <c:v>30.372744999999998</c:v>
                </c:pt>
                <c:pt idx="6">
                  <c:v>11.68486</c:v>
                </c:pt>
                <c:pt idx="7">
                  <c:v>19.888469999999987</c:v>
                </c:pt>
                <c:pt idx="8">
                  <c:v>27.481224000000001</c:v>
                </c:pt>
                <c:pt idx="9">
                  <c:v>204.00339200000002</c:v>
                </c:pt>
                <c:pt idx="10">
                  <c:v>12.909023999999999</c:v>
                </c:pt>
                <c:pt idx="11">
                  <c:v>25.664683000000004</c:v>
                </c:pt>
                <c:pt idx="12">
                  <c:v>32.576138999999998</c:v>
                </c:pt>
                <c:pt idx="13">
                  <c:v>3.7898420000000006</c:v>
                </c:pt>
              </c:numCache>
            </c:numRef>
          </c:val>
        </c:ser>
        <c:dLbls>
          <c:showLegendKey val="0"/>
          <c:showVal val="0"/>
          <c:showCatName val="0"/>
          <c:showSerName val="0"/>
          <c:showPercent val="0"/>
          <c:showBubbleSize val="0"/>
        </c:dLbls>
        <c:gapWidth val="104"/>
        <c:overlap val="100"/>
        <c:axId val="50564480"/>
        <c:axId val="50578560"/>
      </c:barChart>
      <c:catAx>
        <c:axId val="50564480"/>
        <c:scaling>
          <c:orientation val="minMax"/>
        </c:scaling>
        <c:delete val="0"/>
        <c:axPos val="b"/>
        <c:majorTickMark val="none"/>
        <c:minorTickMark val="none"/>
        <c:tickLblPos val="nextTo"/>
        <c:txPr>
          <a:bodyPr/>
          <a:lstStyle/>
          <a:p>
            <a:pPr>
              <a:defRPr sz="900"/>
            </a:pPr>
            <a:endParaRPr lang="cs-CZ"/>
          </a:p>
        </c:txPr>
        <c:crossAx val="50578560"/>
        <c:crosses val="autoZero"/>
        <c:auto val="1"/>
        <c:lblAlgn val="ctr"/>
        <c:lblOffset val="100"/>
        <c:noMultiLvlLbl val="0"/>
      </c:catAx>
      <c:valAx>
        <c:axId val="50578560"/>
        <c:scaling>
          <c:orientation val="minMax"/>
          <c:max val="14000"/>
        </c:scaling>
        <c:delete val="0"/>
        <c:axPos val="l"/>
        <c:majorGridlines/>
        <c:numFmt formatCode="#,##0" sourceLinked="0"/>
        <c:majorTickMark val="out"/>
        <c:minorTickMark val="none"/>
        <c:tickLblPos val="nextTo"/>
        <c:spPr>
          <a:ln>
            <a:noFill/>
          </a:ln>
        </c:spPr>
        <c:txPr>
          <a:bodyPr/>
          <a:lstStyle/>
          <a:p>
            <a:pPr>
              <a:defRPr sz="900"/>
            </a:pPr>
            <a:endParaRPr lang="cs-CZ"/>
          </a:p>
        </c:txPr>
        <c:crossAx val="50564480"/>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layout/>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0"/>
                </c:manualLayout>
              </c:layout>
              <c:showLegendKey val="0"/>
              <c:showVal val="0"/>
              <c:showCatName val="0"/>
              <c:showSerName val="0"/>
              <c:showPercent val="1"/>
              <c:showBubbleSize val="0"/>
            </c:dLbl>
            <c:dLbl>
              <c:idx val="2"/>
              <c:layout>
                <c:manualLayout>
                  <c:x val="0.1107827191646174"/>
                  <c:y val="4.3111532419787511E-2"/>
                </c:manualLayout>
              </c:layout>
              <c:numFmt formatCode="0.0%" sourceLinked="0"/>
              <c:spPr/>
              <c:txPr>
                <a:bodyPr/>
                <a:lstStyle/>
                <a:p>
                  <a:pPr>
                    <a:defRPr sz="900"/>
                  </a:pPr>
                  <a:endParaRPr lang="cs-CZ"/>
                </a:p>
              </c:txPr>
              <c:showLegendKey val="0"/>
              <c:showVal val="0"/>
              <c:showCatName val="0"/>
              <c:showSerName val="0"/>
              <c:showPercent val="1"/>
              <c:showBubbleSize val="0"/>
            </c:dLbl>
            <c:dLbl>
              <c:idx val="3"/>
              <c:layout>
                <c:manualLayout>
                  <c:x val="0.10742566706871991"/>
                  <c:y val="7.1852554032979188E-2"/>
                </c:manualLayout>
              </c:layout>
              <c:numFmt formatCode="0.0%" sourceLinked="0"/>
              <c:spPr/>
              <c:txPr>
                <a:bodyPr/>
                <a:lstStyle/>
                <a:p>
                  <a:pPr>
                    <a:defRPr sz="900"/>
                  </a:pPr>
                  <a:endParaRPr lang="cs-CZ"/>
                </a:p>
              </c:txPr>
              <c:showLegendKey val="0"/>
              <c:showVal val="0"/>
              <c:showCatName val="0"/>
              <c:showSerName val="0"/>
              <c:showPercent val="1"/>
              <c:showBubbleSize val="0"/>
            </c:dLbl>
            <c:dLbl>
              <c:idx val="4"/>
              <c:layout>
                <c:manualLayout>
                  <c:x val="8.7282825823713522E-2"/>
                  <c:y val="0.10418620334781983"/>
                </c:manualLayout>
              </c:layout>
              <c:numFmt formatCode="0.0%" sourceLinked="0"/>
              <c:spPr/>
              <c:txPr>
                <a:bodyPr/>
                <a:lstStyle/>
                <a:p>
                  <a:pPr>
                    <a:defRPr sz="900"/>
                  </a:pPr>
                  <a:endParaRPr lang="cs-CZ"/>
                </a:p>
              </c:txPr>
              <c:showLegendKey val="0"/>
              <c:showVal val="0"/>
              <c:showCatName val="0"/>
              <c:showSerName val="0"/>
              <c:showPercent val="1"/>
              <c:showBubbleSize val="0"/>
            </c:dLbl>
            <c:dLbl>
              <c:idx val="7"/>
              <c:layout>
                <c:manualLayout>
                  <c:x val="3.3567877610867353E-3"/>
                  <c:y val="-1.4370510806595838E-2"/>
                </c:manualLayout>
              </c:layout>
              <c:showLegendKey val="0"/>
              <c:showVal val="0"/>
              <c:showCatName val="0"/>
              <c:showSerName val="0"/>
              <c:showPercent val="1"/>
              <c:showBubbleSize val="0"/>
            </c:dLbl>
            <c:numFmt formatCode="0%" sourceLinked="0"/>
            <c:txPr>
              <a:bodyPr/>
              <a:lstStyle/>
              <a:p>
                <a:pPr>
                  <a:defRPr sz="900"/>
                </a:pPr>
                <a:endParaRPr lang="cs-CZ"/>
              </a:p>
            </c:txPr>
            <c:showLegendKey val="0"/>
            <c:showVal val="0"/>
            <c:showCatName val="0"/>
            <c:showSerName val="0"/>
            <c:showPercent val="1"/>
            <c:showBubbleSize val="0"/>
            <c:showLeaderLines val="1"/>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20495.744771356829</c:v>
                </c:pt>
                <c:pt idx="1">
                  <c:v>1672.2041170000002</c:v>
                </c:pt>
                <c:pt idx="2">
                  <c:v>560.51220799999999</c:v>
                </c:pt>
                <c:pt idx="3">
                  <c:v>350.99969400000003</c:v>
                </c:pt>
                <c:pt idx="4">
                  <c:v>205.58637800000005</c:v>
                </c:pt>
                <c:pt idx="5">
                  <c:v>25462.499869710668</c:v>
                </c:pt>
                <c:pt idx="6">
                  <c:v>14505.043618747997</c:v>
                </c:pt>
                <c:pt idx="7">
                  <c:v>1496.7142940000001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'8.1'!$A$27</c:f>
              <c:strCache>
                <c:ptCount val="1"/>
                <c:pt idx="0">
                  <c:v>Průmysl</c:v>
                </c:pt>
              </c:strCache>
            </c:strRef>
          </c:tx>
          <c:invertIfNegative val="0"/>
          <c:val>
            <c:numRef>
              <c:f>'8.1'!$B$27:$M$27</c:f>
              <c:numCache>
                <c:formatCode>#,##0.0</c:formatCode>
                <c:ptCount val="12"/>
                <c:pt idx="0">
                  <c:v>59.379673000000004</c:v>
                </c:pt>
                <c:pt idx="1">
                  <c:v>63.950423999999998</c:v>
                </c:pt>
                <c:pt idx="2">
                  <c:v>68.508663999999996</c:v>
                </c:pt>
                <c:pt idx="3">
                  <c:v>18.685495000000003</c:v>
                </c:pt>
                <c:pt idx="4">
                  <c:v>6.9477399999999996</c:v>
                </c:pt>
                <c:pt idx="5">
                  <c:v>6.5596180000000004</c:v>
                </c:pt>
                <c:pt idx="6">
                  <c:v>6.49465</c:v>
                </c:pt>
                <c:pt idx="7">
                  <c:v>6.7206049999999999</c:v>
                </c:pt>
                <c:pt idx="8">
                  <c:v>9.3871319999999994</c:v>
                </c:pt>
                <c:pt idx="9">
                  <c:v>24.136178999999998</c:v>
                </c:pt>
                <c:pt idx="10">
                  <c:v>41.401021999999998</c:v>
                </c:pt>
                <c:pt idx="11">
                  <c:v>55.290013999999999</c:v>
                </c:pt>
              </c:numCache>
            </c:numRef>
          </c:val>
        </c:ser>
        <c:ser>
          <c:idx val="1"/>
          <c:order val="1"/>
          <c:tx>
            <c:strRef>
              <c:f>'8.1'!$A$28</c:f>
              <c:strCache>
                <c:ptCount val="1"/>
                <c:pt idx="0">
                  <c:v>Energetika</c:v>
                </c:pt>
              </c:strCache>
            </c:strRef>
          </c:tx>
          <c:invertIfNegative val="0"/>
          <c:val>
            <c:numRef>
              <c:f>'8.1'!$B$28:$M$28</c:f>
              <c:numCache>
                <c:formatCode>#,##0.0</c:formatCode>
                <c:ptCount val="12"/>
                <c:pt idx="0">
                  <c:v>3.271245</c:v>
                </c:pt>
                <c:pt idx="1">
                  <c:v>0.80490899999999999</c:v>
                </c:pt>
                <c:pt idx="2">
                  <c:v>5.7301980000000006</c:v>
                </c:pt>
                <c:pt idx="3">
                  <c:v>1.1082019999999999</c:v>
                </c:pt>
                <c:pt idx="4">
                  <c:v>0.45300000000000001</c:v>
                </c:pt>
                <c:pt idx="5">
                  <c:v>0.331812</c:v>
                </c:pt>
                <c:pt idx="6">
                  <c:v>0.30877199999999999</c:v>
                </c:pt>
                <c:pt idx="7">
                  <c:v>0.28806700000000002</c:v>
                </c:pt>
                <c:pt idx="8">
                  <c:v>0.59614599999999995</c:v>
                </c:pt>
                <c:pt idx="9">
                  <c:v>1.4596389999999999</c:v>
                </c:pt>
                <c:pt idx="10">
                  <c:v>2.7848479999999998</c:v>
                </c:pt>
                <c:pt idx="11">
                  <c:v>3.4754549999999997</c:v>
                </c:pt>
              </c:numCache>
            </c:numRef>
          </c:val>
        </c:ser>
        <c:ser>
          <c:idx val="2"/>
          <c:order val="2"/>
          <c:tx>
            <c:strRef>
              <c:f>'8.1'!$A$29</c:f>
              <c:strCache>
                <c:ptCount val="1"/>
                <c:pt idx="0">
                  <c:v>Doprava</c:v>
                </c:pt>
              </c:strCache>
            </c:strRef>
          </c:tx>
          <c:invertIfNegative val="0"/>
          <c:val>
            <c:numRef>
              <c:f>'8.1'!$B$29:$M$29</c:f>
              <c:numCache>
                <c:formatCode>#,##0.0</c:formatCode>
                <c:ptCount val="12"/>
                <c:pt idx="0">
                  <c:v>47.314815000000003</c:v>
                </c:pt>
                <c:pt idx="1">
                  <c:v>52.432486999999995</c:v>
                </c:pt>
                <c:pt idx="2">
                  <c:v>48.752205999999994</c:v>
                </c:pt>
                <c:pt idx="3">
                  <c:v>13.424162000000001</c:v>
                </c:pt>
                <c:pt idx="4">
                  <c:v>4.1424370000000001</c:v>
                </c:pt>
                <c:pt idx="5">
                  <c:v>2.4581360000000001</c:v>
                </c:pt>
                <c:pt idx="6">
                  <c:v>1.9778019999999998</c:v>
                </c:pt>
                <c:pt idx="7">
                  <c:v>5.2287970000000001</c:v>
                </c:pt>
                <c:pt idx="8">
                  <c:v>5.3103449999999999</c:v>
                </c:pt>
                <c:pt idx="9">
                  <c:v>21.206769000000001</c:v>
                </c:pt>
                <c:pt idx="10">
                  <c:v>36.621704999999999</c:v>
                </c:pt>
                <c:pt idx="11">
                  <c:v>46.548867000000001</c:v>
                </c:pt>
              </c:numCache>
            </c:numRef>
          </c:val>
        </c:ser>
        <c:ser>
          <c:idx val="3"/>
          <c:order val="3"/>
          <c:tx>
            <c:strRef>
              <c:f>'8.1'!$A$30</c:f>
              <c:strCache>
                <c:ptCount val="1"/>
                <c:pt idx="0">
                  <c:v>Stavebnictví</c:v>
                </c:pt>
              </c:strCache>
            </c:strRef>
          </c:tx>
          <c:invertIfNegative val="0"/>
          <c:val>
            <c:numRef>
              <c:f>'8.1'!$B$30:$M$30</c:f>
              <c:numCache>
                <c:formatCode>#,##0.0</c:formatCode>
                <c:ptCount val="12"/>
                <c:pt idx="0">
                  <c:v>7.6012619999999993</c:v>
                </c:pt>
                <c:pt idx="1">
                  <c:v>8.4740859999999998</c:v>
                </c:pt>
                <c:pt idx="2">
                  <c:v>8.8941400000000002</c:v>
                </c:pt>
                <c:pt idx="3">
                  <c:v>2.7552820000000002</c:v>
                </c:pt>
                <c:pt idx="4">
                  <c:v>0.91441399999999995</c:v>
                </c:pt>
                <c:pt idx="5">
                  <c:v>0.70177299999999998</c:v>
                </c:pt>
                <c:pt idx="6">
                  <c:v>0.70976600000000001</c:v>
                </c:pt>
                <c:pt idx="7">
                  <c:v>0.757212</c:v>
                </c:pt>
                <c:pt idx="8">
                  <c:v>1.1996300000000002</c:v>
                </c:pt>
                <c:pt idx="9">
                  <c:v>2.8081689999999999</c:v>
                </c:pt>
                <c:pt idx="10">
                  <c:v>4.5051769999999998</c:v>
                </c:pt>
                <c:pt idx="11">
                  <c:v>5.8034489999999996</c:v>
                </c:pt>
              </c:numCache>
            </c:numRef>
          </c:val>
        </c:ser>
        <c:ser>
          <c:idx val="4"/>
          <c:order val="4"/>
          <c:tx>
            <c:strRef>
              <c:f>'8.1'!$A$31</c:f>
              <c:strCache>
                <c:ptCount val="1"/>
                <c:pt idx="0">
                  <c:v>Zemědělství a lesnictví</c:v>
                </c:pt>
              </c:strCache>
            </c:strRef>
          </c:tx>
          <c:invertIfNegative val="0"/>
          <c:val>
            <c:numRef>
              <c:f>'8.1'!$B$31:$M$31</c:f>
              <c:numCache>
                <c:formatCode>#,##0.0</c:formatCode>
                <c:ptCount val="12"/>
                <c:pt idx="0">
                  <c:v>0.32</c:v>
                </c:pt>
                <c:pt idx="1">
                  <c:v>0.34699999999999998</c:v>
                </c:pt>
                <c:pt idx="2">
                  <c:v>0.36199999999999999</c:v>
                </c:pt>
                <c:pt idx="3">
                  <c:v>0.13600000000000001</c:v>
                </c:pt>
                <c:pt idx="4">
                  <c:v>6.8000000000000005E-2</c:v>
                </c:pt>
                <c:pt idx="5">
                  <c:v>5.8999999999999997E-2</c:v>
                </c:pt>
                <c:pt idx="6">
                  <c:v>5.3999999999999999E-2</c:v>
                </c:pt>
                <c:pt idx="7">
                  <c:v>0.10962999999999999</c:v>
                </c:pt>
                <c:pt idx="8">
                  <c:v>7.1999999999999995E-2</c:v>
                </c:pt>
                <c:pt idx="9">
                  <c:v>0.17599999999999999</c:v>
                </c:pt>
                <c:pt idx="10">
                  <c:v>0.27300000000000002</c:v>
                </c:pt>
                <c:pt idx="11">
                  <c:v>0.32700000000000001</c:v>
                </c:pt>
              </c:numCache>
            </c:numRef>
          </c:val>
        </c:ser>
        <c:ser>
          <c:idx val="5"/>
          <c:order val="5"/>
          <c:tx>
            <c:strRef>
              <c:f>'8.1'!$A$32</c:f>
              <c:strCache>
                <c:ptCount val="1"/>
                <c:pt idx="0">
                  <c:v>Domácnosti</c:v>
                </c:pt>
              </c:strCache>
            </c:strRef>
          </c:tx>
          <c:invertIfNegative val="0"/>
          <c:val>
            <c:numRef>
              <c:f>'8.1'!$B$32:$M$32</c:f>
              <c:numCache>
                <c:formatCode>#,##0.0</c:formatCode>
                <c:ptCount val="12"/>
                <c:pt idx="0">
                  <c:v>911.83952799999997</c:v>
                </c:pt>
                <c:pt idx="1">
                  <c:v>966.58241199999986</c:v>
                </c:pt>
                <c:pt idx="2">
                  <c:v>911.48977000000002</c:v>
                </c:pt>
                <c:pt idx="3">
                  <c:v>385.46527300000008</c:v>
                </c:pt>
                <c:pt idx="4">
                  <c:v>218.70143999999999</c:v>
                </c:pt>
                <c:pt idx="5">
                  <c:v>184.07386700000001</c:v>
                </c:pt>
                <c:pt idx="6">
                  <c:v>164.264149</c:v>
                </c:pt>
                <c:pt idx="7">
                  <c:v>160.56235400000003</c:v>
                </c:pt>
                <c:pt idx="8">
                  <c:v>236.91051300000001</c:v>
                </c:pt>
                <c:pt idx="9">
                  <c:v>482.17855800000001</c:v>
                </c:pt>
                <c:pt idx="10">
                  <c:v>720.60055799999998</c:v>
                </c:pt>
                <c:pt idx="11">
                  <c:v>874.03609200000005</c:v>
                </c:pt>
              </c:numCache>
            </c:numRef>
          </c:val>
        </c:ser>
        <c:ser>
          <c:idx val="6"/>
          <c:order val="6"/>
          <c:tx>
            <c:strRef>
              <c:f>'8.1'!$A$33</c:f>
              <c:strCache>
                <c:ptCount val="1"/>
                <c:pt idx="0">
                  <c:v>Obchod, služby, školství, zdravotnictví</c:v>
                </c:pt>
              </c:strCache>
            </c:strRef>
          </c:tx>
          <c:invertIfNegative val="0"/>
          <c:val>
            <c:numRef>
              <c:f>'8.1'!$B$33:$M$33</c:f>
              <c:numCache>
                <c:formatCode>#,##0.0</c:formatCode>
                <c:ptCount val="12"/>
                <c:pt idx="0">
                  <c:v>632.62985600000002</c:v>
                </c:pt>
                <c:pt idx="1">
                  <c:v>681.15568800000005</c:v>
                </c:pt>
                <c:pt idx="2">
                  <c:v>673.76515599999993</c:v>
                </c:pt>
                <c:pt idx="3">
                  <c:v>235.00519499999999</c:v>
                </c:pt>
                <c:pt idx="4">
                  <c:v>107.13256800000002</c:v>
                </c:pt>
                <c:pt idx="5">
                  <c:v>84.667788999999999</c:v>
                </c:pt>
                <c:pt idx="6">
                  <c:v>71.411572000000035</c:v>
                </c:pt>
                <c:pt idx="7">
                  <c:v>68.984266999999988</c:v>
                </c:pt>
                <c:pt idx="8">
                  <c:v>118.761606</c:v>
                </c:pt>
                <c:pt idx="9">
                  <c:v>300.04650399999997</c:v>
                </c:pt>
                <c:pt idx="10">
                  <c:v>488.25170400000007</c:v>
                </c:pt>
                <c:pt idx="11">
                  <c:v>607.19644500000004</c:v>
                </c:pt>
              </c:numCache>
            </c:numRef>
          </c:val>
        </c:ser>
        <c:ser>
          <c:idx val="7"/>
          <c:order val="7"/>
          <c:tx>
            <c:strRef>
              <c:f>'8.1'!$A$34</c:f>
              <c:strCache>
                <c:ptCount val="1"/>
                <c:pt idx="0">
                  <c:v>Ostatní</c:v>
                </c:pt>
              </c:strCache>
            </c:strRef>
          </c:tx>
          <c:invertIfNegative val="0"/>
          <c:val>
            <c:numRef>
              <c:f>'8.1'!$B$34:$M$34</c:f>
              <c:numCache>
                <c:formatCode>#,##0.0</c:formatCode>
                <c:ptCount val="12"/>
                <c:pt idx="0">
                  <c:v>20.019038999999999</c:v>
                </c:pt>
                <c:pt idx="1">
                  <c:v>22.414905000000001</c:v>
                </c:pt>
                <c:pt idx="2">
                  <c:v>21.695836</c:v>
                </c:pt>
                <c:pt idx="3">
                  <c:v>7.4213979999999999</c:v>
                </c:pt>
                <c:pt idx="4">
                  <c:v>2.6223619999999999</c:v>
                </c:pt>
                <c:pt idx="5">
                  <c:v>2.1032950000000001</c:v>
                </c:pt>
                <c:pt idx="6">
                  <c:v>1.8513389999999998</c:v>
                </c:pt>
                <c:pt idx="7">
                  <c:v>1.9359760000000001</c:v>
                </c:pt>
                <c:pt idx="8">
                  <c:v>2.956591</c:v>
                </c:pt>
                <c:pt idx="9">
                  <c:v>11.099069999999999</c:v>
                </c:pt>
                <c:pt idx="10">
                  <c:v>17.387751000000002</c:v>
                </c:pt>
                <c:pt idx="11">
                  <c:v>23.987325999999999</c:v>
                </c:pt>
              </c:numCache>
            </c:numRef>
          </c:val>
        </c:ser>
        <c:dLbls>
          <c:showLegendKey val="0"/>
          <c:showVal val="0"/>
          <c:showCatName val="0"/>
          <c:showSerName val="0"/>
          <c:showPercent val="0"/>
          <c:showBubbleSize val="0"/>
        </c:dLbls>
        <c:gapWidth val="150"/>
        <c:overlap val="100"/>
        <c:axId val="50641920"/>
        <c:axId val="50643712"/>
      </c:barChart>
      <c:catAx>
        <c:axId val="50641920"/>
        <c:scaling>
          <c:orientation val="minMax"/>
        </c:scaling>
        <c:delete val="0"/>
        <c:axPos val="b"/>
        <c:numFmt formatCode="General" sourceLinked="1"/>
        <c:majorTickMark val="none"/>
        <c:minorTickMark val="none"/>
        <c:tickLblPos val="nextTo"/>
        <c:txPr>
          <a:bodyPr/>
          <a:lstStyle/>
          <a:p>
            <a:pPr>
              <a:defRPr sz="900"/>
            </a:pPr>
            <a:endParaRPr lang="cs-CZ"/>
          </a:p>
        </c:txPr>
        <c:crossAx val="50643712"/>
        <c:crosses val="autoZero"/>
        <c:auto val="1"/>
        <c:lblAlgn val="ctr"/>
        <c:lblOffset val="100"/>
        <c:noMultiLvlLbl val="0"/>
      </c:catAx>
      <c:valAx>
        <c:axId val="50643712"/>
        <c:scaling>
          <c:orientation val="minMax"/>
          <c:max val="2000"/>
        </c:scaling>
        <c:delete val="0"/>
        <c:axPos val="l"/>
        <c:majorGridlines/>
        <c:numFmt formatCode="#,##0" sourceLinked="0"/>
        <c:majorTickMark val="out"/>
        <c:minorTickMark val="none"/>
        <c:tickLblPos val="nextTo"/>
        <c:spPr>
          <a:ln>
            <a:noFill/>
          </a:ln>
        </c:spPr>
        <c:txPr>
          <a:bodyPr/>
          <a:lstStyle/>
          <a:p>
            <a:pPr>
              <a:defRPr sz="900"/>
            </a:pPr>
            <a:endParaRPr lang="cs-CZ"/>
          </a:p>
        </c:txPr>
        <c:crossAx val="506419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'8.1'!$M$39</c:f>
              <c:strCache>
                <c:ptCount val="1"/>
                <c:pt idx="0">
                  <c:v>Instalovaný výkon</c:v>
                </c:pt>
              </c:strCache>
            </c:strRef>
          </c:tx>
          <c:invertIfNegative val="0"/>
          <c:val>
            <c:numRef>
              <c:f>'8.1'!$N$39</c:f>
              <c:numCache>
                <c:formatCode>0.0%</c:formatCode>
                <c:ptCount val="1"/>
                <c:pt idx="0">
                  <c:v>4.9425144101144236E-2</c:v>
                </c:pt>
              </c:numCache>
            </c:numRef>
          </c:val>
        </c:ser>
        <c:ser>
          <c:idx val="1"/>
          <c:order val="1"/>
          <c:tx>
            <c:strRef>
              <c:f>'8.1'!$M$40</c:f>
              <c:strCache>
                <c:ptCount val="1"/>
                <c:pt idx="0">
                  <c:v>Výroba tepla brutto</c:v>
                </c:pt>
              </c:strCache>
            </c:strRef>
          </c:tx>
          <c:invertIfNegative val="0"/>
          <c:val>
            <c:numRef>
              <c:f>'8.1'!$N$40</c:f>
              <c:numCache>
                <c:formatCode>0.0%</c:formatCode>
                <c:ptCount val="1"/>
                <c:pt idx="0">
                  <c:v>3.7411916957534812E-2</c:v>
                </c:pt>
              </c:numCache>
            </c:numRef>
          </c:val>
        </c:ser>
        <c:ser>
          <c:idx val="2"/>
          <c:order val="2"/>
          <c:tx>
            <c:strRef>
              <c:f>'8.1'!$M$41</c:f>
              <c:strCache>
                <c:ptCount val="1"/>
                <c:pt idx="0">
                  <c:v>Dodávky tepla</c:v>
                </c:pt>
              </c:strCache>
            </c:strRef>
          </c:tx>
          <c:invertIfNegative val="0"/>
          <c:val>
            <c:numRef>
              <c:f>'8.1'!$N$41</c:f>
              <c:numCache>
                <c:formatCode>0.0%</c:formatCode>
                <c:ptCount val="1"/>
                <c:pt idx="0">
                  <c:v>5.125834494424053E-2</c:v>
                </c:pt>
              </c:numCache>
            </c:numRef>
          </c:val>
        </c:ser>
        <c:dLbls>
          <c:showLegendKey val="0"/>
          <c:showVal val="0"/>
          <c:showCatName val="0"/>
          <c:showSerName val="0"/>
          <c:showPercent val="0"/>
          <c:showBubbleSize val="0"/>
        </c:dLbls>
        <c:gapWidth val="150"/>
        <c:axId val="50734976"/>
        <c:axId val="50736512"/>
      </c:barChart>
      <c:catAx>
        <c:axId val="50734976"/>
        <c:scaling>
          <c:orientation val="maxMin"/>
        </c:scaling>
        <c:delete val="0"/>
        <c:axPos val="l"/>
        <c:numFmt formatCode="General" sourceLinked="1"/>
        <c:majorTickMark val="none"/>
        <c:minorTickMark val="none"/>
        <c:tickLblPos val="none"/>
        <c:crossAx val="50736512"/>
        <c:crosses val="autoZero"/>
        <c:auto val="1"/>
        <c:lblAlgn val="ctr"/>
        <c:lblOffset val="100"/>
        <c:noMultiLvlLbl val="0"/>
      </c:catAx>
      <c:valAx>
        <c:axId val="5073651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5073497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'8.1'!$A$10</c:f>
              <c:strCache>
                <c:ptCount val="1"/>
                <c:pt idx="0">
                  <c:v>Biomasa</c:v>
                </c:pt>
              </c:strCache>
            </c:strRef>
          </c:tx>
          <c:spPr>
            <a:solidFill>
              <a:schemeClr val="accent3">
                <a:lumMod val="75000"/>
              </a:schemeClr>
            </a:solidFill>
          </c:spPr>
          <c:invertIfNegative val="0"/>
          <c:val>
            <c:numRef>
              <c:f>'8.1'!$B$10:$M$10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'8.1'!$A$11</c:f>
              <c:strCache>
                <c:ptCount val="1"/>
                <c:pt idx="0">
                  <c:v>Bioplyn</c:v>
                </c:pt>
              </c:strCache>
            </c:strRef>
          </c:tx>
          <c:spPr>
            <a:solidFill>
              <a:schemeClr val="bg2">
                <a:lumMod val="50000"/>
              </a:schemeClr>
            </a:solidFill>
          </c:spPr>
          <c:invertIfNegative val="0"/>
          <c:val>
            <c:numRef>
              <c:f>'8.1'!$B$11:$M$11</c:f>
              <c:numCache>
                <c:formatCode>#,##0.0</c:formatCode>
                <c:ptCount val="12"/>
                <c:pt idx="0">
                  <c:v>4.7619999999999996</c:v>
                </c:pt>
                <c:pt idx="1">
                  <c:v>4.1230000000000002</c:v>
                </c:pt>
                <c:pt idx="2">
                  <c:v>4.5970000000000004</c:v>
                </c:pt>
                <c:pt idx="3">
                  <c:v>3.5329999999999999</c:v>
                </c:pt>
                <c:pt idx="4">
                  <c:v>2.8250000000000002</c:v>
                </c:pt>
                <c:pt idx="5">
                  <c:v>2.4889999999999999</c:v>
                </c:pt>
                <c:pt idx="6">
                  <c:v>2.278</c:v>
                </c:pt>
                <c:pt idx="7">
                  <c:v>2.04</c:v>
                </c:pt>
                <c:pt idx="8">
                  <c:v>2.6309999999999998</c:v>
                </c:pt>
                <c:pt idx="9">
                  <c:v>4.1689999999999996</c:v>
                </c:pt>
                <c:pt idx="10">
                  <c:v>3.2360000000000002</c:v>
                </c:pt>
                <c:pt idx="11">
                  <c:v>2.8660000000000001</c:v>
                </c:pt>
              </c:numCache>
            </c:numRef>
          </c:val>
        </c:ser>
        <c:ser>
          <c:idx val="2"/>
          <c:order val="2"/>
          <c:tx>
            <c:strRef>
              <c:f>'8.1'!$A$12</c:f>
              <c:strCache>
                <c:ptCount val="1"/>
                <c:pt idx="0">
                  <c:v>Černé uhlí</c:v>
                </c:pt>
              </c:strCache>
            </c:strRef>
          </c:tx>
          <c:spPr>
            <a:solidFill>
              <a:schemeClr val="tx1"/>
            </a:solidFill>
          </c:spPr>
          <c:invertIfNegative val="0"/>
          <c:val>
            <c:numRef>
              <c:f>'8.1'!$B$12:$M$12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3"/>
          <c:tx>
            <c:strRef>
              <c:f>'8.1'!$A$13</c:f>
              <c:strCache>
                <c:ptCount val="1"/>
                <c:pt idx="0">
                  <c:v>Elektrická energie</c:v>
                </c:pt>
              </c:strCache>
            </c:strRef>
          </c:tx>
          <c:invertIfNegative val="0"/>
          <c:val>
            <c:numRef>
              <c:f>'8.1'!$B$13:$M$13</c:f>
              <c:numCache>
                <c:formatCode>#,##0.0</c:formatCode>
                <c:ptCount val="12"/>
                <c:pt idx="0">
                  <c:v>0</c:v>
                </c:pt>
                <c:pt idx="1">
                  <c:v>0</c:v>
                </c:pt>
                <c:pt idx="2">
                  <c:v>0</c:v>
                </c:pt>
                <c:pt idx="3">
                  <c:v>0</c:v>
                </c:pt>
                <c:pt idx="4">
                  <c:v>0</c:v>
                </c:pt>
                <c:pt idx="5">
                  <c:v>0</c:v>
                </c:pt>
                <c:pt idx="6">
                  <c:v>0.19600000000000001</c:v>
                </c:pt>
                <c:pt idx="7">
                  <c:v>0.26900000000000002</c:v>
                </c:pt>
                <c:pt idx="8">
                  <c:v>0.11799999999999999</c:v>
                </c:pt>
                <c:pt idx="9">
                  <c:v>5.8999999999999997E-2</c:v>
                </c:pt>
                <c:pt idx="10">
                  <c:v>6.5000000000000002E-2</c:v>
                </c:pt>
                <c:pt idx="11">
                  <c:v>7.0000000000000001E-3</c:v>
                </c:pt>
              </c:numCache>
            </c:numRef>
          </c:val>
        </c:ser>
        <c:ser>
          <c:idx val="4"/>
          <c:order val="4"/>
          <c:tx>
            <c:strRef>
              <c:f>'8.1'!$A$14</c:f>
              <c:strCache>
                <c:ptCount val="1"/>
                <c:pt idx="0">
                  <c:v>Energie prostředí (tepelné čerpadlo)</c:v>
                </c:pt>
              </c:strCache>
            </c:strRef>
          </c:tx>
          <c:invertIfNegative val="0"/>
          <c:val>
            <c:numRef>
              <c:f>'8.1'!$B$14:$M$14</c:f>
              <c:numCache>
                <c:formatCode>#,##0.0</c:formatCode>
                <c:ptCount val="12"/>
                <c:pt idx="0">
                  <c:v>8.3000000000000004E-2</c:v>
                </c:pt>
                <c:pt idx="1">
                  <c:v>1.2E-2</c:v>
                </c:pt>
                <c:pt idx="2">
                  <c:v>6.4000000000000001E-2</c:v>
                </c:pt>
                <c:pt idx="3">
                  <c:v>3.4000000000000002E-2</c:v>
                </c:pt>
                <c:pt idx="4">
                  <c:v>3.2000000000000001E-2</c:v>
                </c:pt>
                <c:pt idx="5">
                  <c:v>0.23</c:v>
                </c:pt>
                <c:pt idx="6">
                  <c:v>0.11899999999999999</c:v>
                </c:pt>
                <c:pt idx="7">
                  <c:v>0.13500000000000001</c:v>
                </c:pt>
                <c:pt idx="8">
                  <c:v>3.5000000000000003E-2</c:v>
                </c:pt>
                <c:pt idx="9">
                  <c:v>5.6000000000000001E-2</c:v>
                </c:pt>
                <c:pt idx="10">
                  <c:v>5.8000000000000003E-2</c:v>
                </c:pt>
                <c:pt idx="11">
                  <c:v>1.7000000000000001E-2</c:v>
                </c:pt>
              </c:numCache>
            </c:numRef>
          </c:val>
        </c:ser>
        <c:ser>
          <c:idx val="5"/>
          <c:order val="5"/>
          <c:tx>
            <c:strRef>
              <c:f>'8.1'!$A$15</c:f>
              <c:strCache>
                <c:ptCount val="1"/>
                <c:pt idx="0">
                  <c:v>Energie Slunce (solární kolektor)</c:v>
                </c:pt>
              </c:strCache>
            </c:strRef>
          </c:tx>
          <c:invertIfNegative val="0"/>
          <c:val>
            <c:numRef>
              <c:f>'8.1'!$B$15:$M$15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'8.1'!$A$16</c:f>
              <c:strCache>
                <c:ptCount val="1"/>
                <c:pt idx="0">
                  <c:v>Hnědé uhlí</c:v>
                </c:pt>
              </c:strCache>
            </c:strRef>
          </c:tx>
          <c:spPr>
            <a:solidFill>
              <a:srgbClr val="6E4932"/>
            </a:solidFill>
          </c:spPr>
          <c:invertIfNegative val="0"/>
          <c:val>
            <c:numRef>
              <c:f>'8.1'!$B$16:$M$16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7"/>
          <c:order val="7"/>
          <c:tx>
            <c:strRef>
              <c:f>'8.1'!$A$17</c:f>
              <c:strCache>
                <c:ptCount val="1"/>
                <c:pt idx="0">
                  <c:v>Jaderné palivo</c:v>
                </c:pt>
              </c:strCache>
            </c:strRef>
          </c:tx>
          <c:invertIfNegative val="0"/>
          <c:val>
            <c:numRef>
              <c:f>'8.1'!$B$17:$M$17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8"/>
          <c:order val="8"/>
          <c:tx>
            <c:strRef>
              <c:f>'8.1'!$A$18</c:f>
              <c:strCache>
                <c:ptCount val="1"/>
                <c:pt idx="0">
                  <c:v>Koks</c:v>
                </c:pt>
              </c:strCache>
            </c:strRef>
          </c:tx>
          <c:invertIfNegative val="0"/>
          <c:val>
            <c:numRef>
              <c:f>'8.1'!$B$18:$M$18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9"/>
          <c:order val="9"/>
          <c:tx>
            <c:strRef>
              <c:f>'8.1'!$A$19</c:f>
              <c:strCache>
                <c:ptCount val="1"/>
                <c:pt idx="0">
                  <c:v>Odpadní teplo</c:v>
                </c:pt>
              </c:strCache>
            </c:strRef>
          </c:tx>
          <c:invertIfNegative val="0"/>
          <c:val>
            <c:numRef>
              <c:f>'8.1'!$B$19:$M$19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0"/>
          <c:order val="10"/>
          <c:tx>
            <c:strRef>
              <c:f>'8.1'!$A$20</c:f>
              <c:strCache>
                <c:ptCount val="1"/>
                <c:pt idx="0">
                  <c:v>Ostatní kapalná paliva</c:v>
                </c:pt>
              </c:strCache>
            </c:strRef>
          </c:tx>
          <c:invertIfNegative val="0"/>
          <c:val>
            <c:numRef>
              <c:f>'8.1'!$B$20:$M$20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1"/>
          <c:order val="11"/>
          <c:tx>
            <c:strRef>
              <c:f>'8.1'!$A$21</c:f>
              <c:strCache>
                <c:ptCount val="1"/>
                <c:pt idx="0">
                  <c:v>Ostatní pevná paliva</c:v>
                </c:pt>
              </c:strCache>
            </c:strRef>
          </c:tx>
          <c:invertIfNegative val="0"/>
          <c:val>
            <c:numRef>
              <c:f>'8.1'!$B$21:$M$21</c:f>
              <c:numCache>
                <c:formatCode>#,##0.0</c:formatCode>
                <c:ptCount val="12"/>
                <c:pt idx="0">
                  <c:v>95.274000000000001</c:v>
                </c:pt>
                <c:pt idx="1">
                  <c:v>82.625</c:v>
                </c:pt>
                <c:pt idx="2">
                  <c:v>79.957999999999998</c:v>
                </c:pt>
                <c:pt idx="3">
                  <c:v>64.159000000000006</c:v>
                </c:pt>
                <c:pt idx="4">
                  <c:v>56.962000000000003</c:v>
                </c:pt>
                <c:pt idx="5">
                  <c:v>59.604999999999997</c:v>
                </c:pt>
                <c:pt idx="6">
                  <c:v>60.878</c:v>
                </c:pt>
                <c:pt idx="7">
                  <c:v>59.378999999999998</c:v>
                </c:pt>
                <c:pt idx="8">
                  <c:v>31.606000000000002</c:v>
                </c:pt>
                <c:pt idx="9">
                  <c:v>62.817999999999998</c:v>
                </c:pt>
                <c:pt idx="10">
                  <c:v>72.882999999999996</c:v>
                </c:pt>
                <c:pt idx="11">
                  <c:v>81.438999999999993</c:v>
                </c:pt>
              </c:numCache>
            </c:numRef>
          </c:val>
        </c:ser>
        <c:ser>
          <c:idx val="12"/>
          <c:order val="12"/>
          <c:tx>
            <c:strRef>
              <c:f>'8.1'!$A$22</c:f>
              <c:strCache>
                <c:ptCount val="1"/>
                <c:pt idx="0">
                  <c:v>Ostatní plyny</c:v>
                </c:pt>
              </c:strCache>
            </c:strRef>
          </c:tx>
          <c:invertIfNegative val="0"/>
          <c:val>
            <c:numRef>
              <c:f>'8.1'!$B$22:$M$22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3"/>
          <c:order val="13"/>
          <c:tx>
            <c:strRef>
              <c:f>'8.1'!$A$23</c:f>
              <c:strCache>
                <c:ptCount val="1"/>
                <c:pt idx="0">
                  <c:v>Ostatní</c:v>
                </c:pt>
              </c:strCache>
            </c:strRef>
          </c:tx>
          <c:invertIfNegative val="0"/>
          <c:val>
            <c:numRef>
              <c:f>'8.1'!$B$23:$M$23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'8.1'!$A$24</c:f>
              <c:strCache>
                <c:ptCount val="1"/>
                <c:pt idx="0">
                  <c:v>Topné oleje</c:v>
                </c:pt>
              </c:strCache>
            </c:strRef>
          </c:tx>
          <c:invertIfNegative val="0"/>
          <c:val>
            <c:numRef>
              <c:f>'8.1'!$B$24:$M$24</c:f>
              <c:numCache>
                <c:formatCode>#,##0.0</c:formatCode>
                <c:ptCount val="12"/>
                <c:pt idx="0">
                  <c:v>0.28152999999999995</c:v>
                </c:pt>
                <c:pt idx="1">
                  <c:v>0.37393700000000002</c:v>
                </c:pt>
                <c:pt idx="2">
                  <c:v>0.30819000000000002</c:v>
                </c:pt>
                <c:pt idx="3">
                  <c:v>0.18589</c:v>
                </c:pt>
                <c:pt idx="4">
                  <c:v>9.470000000000001E-3</c:v>
                </c:pt>
                <c:pt idx="5">
                  <c:v>0</c:v>
                </c:pt>
                <c:pt idx="6">
                  <c:v>0</c:v>
                </c:pt>
                <c:pt idx="7">
                  <c:v>0</c:v>
                </c:pt>
                <c:pt idx="8">
                  <c:v>0</c:v>
                </c:pt>
                <c:pt idx="9">
                  <c:v>0.20962600000000001</c:v>
                </c:pt>
                <c:pt idx="10">
                  <c:v>0.38871000000000006</c:v>
                </c:pt>
                <c:pt idx="11">
                  <c:v>0.30288800000000005</c:v>
                </c:pt>
              </c:numCache>
            </c:numRef>
          </c:val>
        </c:ser>
        <c:ser>
          <c:idx val="15"/>
          <c:order val="15"/>
          <c:tx>
            <c:strRef>
              <c:f>'8.1'!$A$25</c:f>
              <c:strCache>
                <c:ptCount val="1"/>
                <c:pt idx="0">
                  <c:v>Zemní plyn</c:v>
                </c:pt>
              </c:strCache>
            </c:strRef>
          </c:tx>
          <c:spPr>
            <a:solidFill>
              <a:srgbClr val="EBE600"/>
            </a:solidFill>
          </c:spPr>
          <c:invertIfNegative val="0"/>
          <c:val>
            <c:numRef>
              <c:f>'8.1'!$B$25:$M$25</c:f>
              <c:numCache>
                <c:formatCode>#,##0.0</c:formatCode>
                <c:ptCount val="12"/>
                <c:pt idx="0">
                  <c:v>529.44067599999994</c:v>
                </c:pt>
                <c:pt idx="1">
                  <c:v>652.94868600000007</c:v>
                </c:pt>
                <c:pt idx="2">
                  <c:v>610.28739599999994</c:v>
                </c:pt>
                <c:pt idx="3">
                  <c:v>218.454734</c:v>
                </c:pt>
                <c:pt idx="4">
                  <c:v>112.83790999999999</c:v>
                </c:pt>
                <c:pt idx="5">
                  <c:v>94.099164000000002</c:v>
                </c:pt>
                <c:pt idx="6">
                  <c:v>151.75205400000004</c:v>
                </c:pt>
                <c:pt idx="7">
                  <c:v>76.506847000000008</c:v>
                </c:pt>
                <c:pt idx="8">
                  <c:v>112.556819</c:v>
                </c:pt>
                <c:pt idx="9">
                  <c:v>260.15202599999998</c:v>
                </c:pt>
                <c:pt idx="10">
                  <c:v>390.00793300000004</c:v>
                </c:pt>
                <c:pt idx="11">
                  <c:v>479.12698699999999</c:v>
                </c:pt>
              </c:numCache>
            </c:numRef>
          </c:val>
        </c:ser>
        <c:dLbls>
          <c:showLegendKey val="0"/>
          <c:showVal val="0"/>
          <c:showCatName val="0"/>
          <c:showSerName val="0"/>
          <c:showPercent val="0"/>
          <c:showBubbleSize val="0"/>
        </c:dLbls>
        <c:gapWidth val="150"/>
        <c:overlap val="100"/>
        <c:axId val="50781568"/>
        <c:axId val="50783360"/>
      </c:barChart>
      <c:catAx>
        <c:axId val="50781568"/>
        <c:scaling>
          <c:orientation val="minMax"/>
        </c:scaling>
        <c:delete val="0"/>
        <c:axPos val="b"/>
        <c:numFmt formatCode="General" sourceLinked="1"/>
        <c:majorTickMark val="none"/>
        <c:minorTickMark val="none"/>
        <c:tickLblPos val="nextTo"/>
        <c:txPr>
          <a:bodyPr/>
          <a:lstStyle/>
          <a:p>
            <a:pPr>
              <a:defRPr sz="900"/>
            </a:pPr>
            <a:endParaRPr lang="cs-CZ"/>
          </a:p>
        </c:txPr>
        <c:crossAx val="50783360"/>
        <c:crosses val="autoZero"/>
        <c:auto val="1"/>
        <c:lblAlgn val="ctr"/>
        <c:lblOffset val="100"/>
        <c:noMultiLvlLbl val="0"/>
      </c:catAx>
      <c:valAx>
        <c:axId val="50783360"/>
        <c:scaling>
          <c:orientation val="minMax"/>
          <c:max val="2000"/>
        </c:scaling>
        <c:delete val="0"/>
        <c:axPos val="l"/>
        <c:majorGridlines/>
        <c:numFmt formatCode="#,##0" sourceLinked="0"/>
        <c:majorTickMark val="out"/>
        <c:minorTickMark val="none"/>
        <c:tickLblPos val="nextTo"/>
        <c:spPr>
          <a:ln>
            <a:noFill/>
          </a:ln>
        </c:spPr>
        <c:txPr>
          <a:bodyPr/>
          <a:lstStyle/>
          <a:p>
            <a:pPr>
              <a:defRPr sz="900"/>
            </a:pPr>
            <a:endParaRPr lang="cs-CZ"/>
          </a:p>
        </c:txPr>
        <c:crossAx val="507815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'8.1'!$U$10:$U$25</c:f>
              <c:numCache>
                <c:formatCode>0.0%</c:formatCode>
                <c:ptCount val="16"/>
              </c:numCache>
            </c:numRef>
          </c:cat>
          <c:val>
            <c:numRef>
              <c:f>'8.1'!$P$10:$P$25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48381952"/>
        <c:axId val="48383488"/>
      </c:barChart>
      <c:catAx>
        <c:axId val="48381952"/>
        <c:scaling>
          <c:orientation val="minMax"/>
        </c:scaling>
        <c:delete val="1"/>
        <c:axPos val="b"/>
        <c:numFmt formatCode="General" sourceLinked="1"/>
        <c:majorTickMark val="out"/>
        <c:minorTickMark val="none"/>
        <c:tickLblPos val="nextTo"/>
        <c:crossAx val="48383488"/>
        <c:crosses val="autoZero"/>
        <c:auto val="1"/>
        <c:lblAlgn val="ctr"/>
        <c:lblOffset val="100"/>
        <c:noMultiLvlLbl val="0"/>
      </c:catAx>
      <c:valAx>
        <c:axId val="48383488"/>
        <c:scaling>
          <c:orientation val="minMax"/>
        </c:scaling>
        <c:delete val="1"/>
        <c:axPos val="l"/>
        <c:numFmt formatCode="0.0%" sourceLinked="1"/>
        <c:majorTickMark val="out"/>
        <c:minorTickMark val="none"/>
        <c:tickLblPos val="nextTo"/>
        <c:crossAx val="483819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'8.1'!$U$27:$U$34</c:f>
              <c:numCache>
                <c:formatCode>#,##0.0</c:formatCode>
                <c:ptCount val="8"/>
              </c:numCache>
            </c:numRef>
          </c:cat>
          <c:val>
            <c:numRef>
              <c:f>'8.1'!$P$27:$P$34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(TJ)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'8.2'!$A$27</c:f>
              <c:strCache>
                <c:ptCount val="1"/>
                <c:pt idx="0">
                  <c:v>Průmysl</c:v>
                </c:pt>
              </c:strCache>
            </c:strRef>
          </c:tx>
          <c:invertIfNegative val="0"/>
          <c:val>
            <c:numRef>
              <c:f>'8.2'!$B$27:$M$27</c:f>
              <c:numCache>
                <c:formatCode>#,##0.0</c:formatCode>
                <c:ptCount val="12"/>
                <c:pt idx="0">
                  <c:v>125.147525</c:v>
                </c:pt>
                <c:pt idx="1">
                  <c:v>132.01845500000002</c:v>
                </c:pt>
                <c:pt idx="2">
                  <c:v>132.75620000000001</c:v>
                </c:pt>
                <c:pt idx="3">
                  <c:v>76.068695000000005</c:v>
                </c:pt>
                <c:pt idx="4">
                  <c:v>61.534052000000003</c:v>
                </c:pt>
                <c:pt idx="5">
                  <c:v>57.776235000000007</c:v>
                </c:pt>
                <c:pt idx="6">
                  <c:v>55.457411</c:v>
                </c:pt>
                <c:pt idx="7">
                  <c:v>53.812100000000008</c:v>
                </c:pt>
                <c:pt idx="8">
                  <c:v>56.918852999999999</c:v>
                </c:pt>
                <c:pt idx="9">
                  <c:v>82.780860000000004</c:v>
                </c:pt>
                <c:pt idx="10">
                  <c:v>108.61468600000002</c:v>
                </c:pt>
                <c:pt idx="11">
                  <c:v>117.55651300000001</c:v>
                </c:pt>
              </c:numCache>
            </c:numRef>
          </c:val>
        </c:ser>
        <c:ser>
          <c:idx val="1"/>
          <c:order val="1"/>
          <c:tx>
            <c:strRef>
              <c:f>'8.2'!$A$28</c:f>
              <c:strCache>
                <c:ptCount val="1"/>
                <c:pt idx="0">
                  <c:v>Energetika</c:v>
                </c:pt>
              </c:strCache>
            </c:strRef>
          </c:tx>
          <c:invertIfNegative val="0"/>
          <c:val>
            <c:numRef>
              <c:f>'8.2'!$B$28:$M$28</c:f>
              <c:numCache>
                <c:formatCode>#,##0.0</c:formatCode>
                <c:ptCount val="12"/>
                <c:pt idx="0">
                  <c:v>4.8371399999999998</c:v>
                </c:pt>
                <c:pt idx="1">
                  <c:v>4.9015500000000003</c:v>
                </c:pt>
                <c:pt idx="2">
                  <c:v>4.2233999999999998</c:v>
                </c:pt>
                <c:pt idx="3">
                  <c:v>2.2644000000000002</c:v>
                </c:pt>
                <c:pt idx="4">
                  <c:v>0.88760000000000006</c:v>
                </c:pt>
                <c:pt idx="5">
                  <c:v>0.81772</c:v>
                </c:pt>
                <c:pt idx="6">
                  <c:v>0.64585000000000004</c:v>
                </c:pt>
                <c:pt idx="7">
                  <c:v>0.64458000000000004</c:v>
                </c:pt>
                <c:pt idx="8">
                  <c:v>0.99217</c:v>
                </c:pt>
                <c:pt idx="9">
                  <c:v>22.457939999999997</c:v>
                </c:pt>
                <c:pt idx="10">
                  <c:v>33.520150000000001</c:v>
                </c:pt>
                <c:pt idx="11">
                  <c:v>43.207569999999997</c:v>
                </c:pt>
              </c:numCache>
            </c:numRef>
          </c:val>
        </c:ser>
        <c:ser>
          <c:idx val="2"/>
          <c:order val="2"/>
          <c:tx>
            <c:strRef>
              <c:f>'8.2'!$A$29</c:f>
              <c:strCache>
                <c:ptCount val="1"/>
                <c:pt idx="0">
                  <c:v>Doprava</c:v>
                </c:pt>
              </c:strCache>
            </c:strRef>
          </c:tx>
          <c:invertIfNegative val="0"/>
          <c:val>
            <c:numRef>
              <c:f>'8.2'!$B$29:$M$29</c:f>
              <c:numCache>
                <c:formatCode>#,##0.0</c:formatCode>
                <c:ptCount val="12"/>
                <c:pt idx="0">
                  <c:v>8.4424130000000002</c:v>
                </c:pt>
                <c:pt idx="1">
                  <c:v>10.049386</c:v>
                </c:pt>
                <c:pt idx="2">
                  <c:v>9.5411959999999993</c:v>
                </c:pt>
                <c:pt idx="3">
                  <c:v>1.8538730000000001</c:v>
                </c:pt>
                <c:pt idx="4">
                  <c:v>0.21396899999999999</c:v>
                </c:pt>
                <c:pt idx="5">
                  <c:v>0.13458500000000001</c:v>
                </c:pt>
                <c:pt idx="6">
                  <c:v>0.17253599999999999</c:v>
                </c:pt>
                <c:pt idx="7">
                  <c:v>0.10989099999999999</c:v>
                </c:pt>
                <c:pt idx="8">
                  <c:v>0.39176800000000001</c:v>
                </c:pt>
                <c:pt idx="9">
                  <c:v>3.6859859999999998</c:v>
                </c:pt>
                <c:pt idx="10">
                  <c:v>7.0954309999999996</c:v>
                </c:pt>
                <c:pt idx="11">
                  <c:v>9.2636209999999988</c:v>
                </c:pt>
              </c:numCache>
            </c:numRef>
          </c:val>
        </c:ser>
        <c:ser>
          <c:idx val="3"/>
          <c:order val="3"/>
          <c:tx>
            <c:strRef>
              <c:f>'8.2'!$A$30</c:f>
              <c:strCache>
                <c:ptCount val="1"/>
                <c:pt idx="0">
                  <c:v>Stavebnictví</c:v>
                </c:pt>
              </c:strCache>
            </c:strRef>
          </c:tx>
          <c:invertIfNegative val="0"/>
          <c:val>
            <c:numRef>
              <c:f>'8.2'!$B$30:$M$30</c:f>
              <c:numCache>
                <c:formatCode>#,##0.0</c:formatCode>
                <c:ptCount val="12"/>
                <c:pt idx="0">
                  <c:v>0.9285509999999999</c:v>
                </c:pt>
                <c:pt idx="1">
                  <c:v>1.088217</c:v>
                </c:pt>
                <c:pt idx="2">
                  <c:v>1.0219389999999999</c:v>
                </c:pt>
                <c:pt idx="3">
                  <c:v>0.42833900000000003</c:v>
                </c:pt>
                <c:pt idx="4">
                  <c:v>0.15528899999999998</c:v>
                </c:pt>
                <c:pt idx="5">
                  <c:v>0.15187299999999998</c:v>
                </c:pt>
                <c:pt idx="6">
                  <c:v>0.15491899999999997</c:v>
                </c:pt>
                <c:pt idx="7">
                  <c:v>0.14613499999999999</c:v>
                </c:pt>
                <c:pt idx="8">
                  <c:v>0.145785</c:v>
                </c:pt>
                <c:pt idx="9">
                  <c:v>0.52408100000000002</c:v>
                </c:pt>
                <c:pt idx="10">
                  <c:v>0.95977900000000005</c:v>
                </c:pt>
                <c:pt idx="11">
                  <c:v>1.0843879999999999</c:v>
                </c:pt>
              </c:numCache>
            </c:numRef>
          </c:val>
        </c:ser>
        <c:ser>
          <c:idx val="4"/>
          <c:order val="4"/>
          <c:tx>
            <c:strRef>
              <c:f>'8.2'!$A$31</c:f>
              <c:strCache>
                <c:ptCount val="1"/>
                <c:pt idx="0">
                  <c:v>Zemědělství a lesnictví</c:v>
                </c:pt>
              </c:strCache>
            </c:strRef>
          </c:tx>
          <c:invertIfNegative val="0"/>
          <c:val>
            <c:numRef>
              <c:f>'8.2'!$B$31:$M$31</c:f>
              <c:numCache>
                <c:formatCode>#,##0.0</c:formatCode>
                <c:ptCount val="12"/>
                <c:pt idx="0">
                  <c:v>2.0981440000000005</c:v>
                </c:pt>
                <c:pt idx="1">
                  <c:v>2.2745139999999999</c:v>
                </c:pt>
                <c:pt idx="2">
                  <c:v>2.3432699999999995</c:v>
                </c:pt>
                <c:pt idx="3">
                  <c:v>1.3567609999999999</c:v>
                </c:pt>
                <c:pt idx="4">
                  <c:v>0.844337</c:v>
                </c:pt>
                <c:pt idx="5">
                  <c:v>0.62114000000000003</c:v>
                </c:pt>
                <c:pt idx="6">
                  <c:v>0.47155999999999998</c:v>
                </c:pt>
                <c:pt idx="7">
                  <c:v>0.52908999999999995</c:v>
                </c:pt>
                <c:pt idx="8">
                  <c:v>0.7065499999999999</c:v>
                </c:pt>
                <c:pt idx="9">
                  <c:v>1.5160490000000002</c:v>
                </c:pt>
                <c:pt idx="10">
                  <c:v>1.749762</c:v>
                </c:pt>
                <c:pt idx="11">
                  <c:v>2.0278740000000002</c:v>
                </c:pt>
              </c:numCache>
            </c:numRef>
          </c:val>
        </c:ser>
        <c:ser>
          <c:idx val="5"/>
          <c:order val="5"/>
          <c:tx>
            <c:strRef>
              <c:f>'8.2'!$A$32</c:f>
              <c:strCache>
                <c:ptCount val="1"/>
                <c:pt idx="0">
                  <c:v>Domácnosti</c:v>
                </c:pt>
              </c:strCache>
            </c:strRef>
          </c:tx>
          <c:invertIfNegative val="0"/>
          <c:val>
            <c:numRef>
              <c:f>'8.2'!$B$32:$M$32</c:f>
              <c:numCache>
                <c:formatCode>#,##0.0</c:formatCode>
                <c:ptCount val="12"/>
                <c:pt idx="0">
                  <c:v>259.92881599999998</c:v>
                </c:pt>
                <c:pt idx="1">
                  <c:v>279.82560899999993</c:v>
                </c:pt>
                <c:pt idx="2">
                  <c:v>268.04970700000001</c:v>
                </c:pt>
                <c:pt idx="3">
                  <c:v>103.96292100000001</c:v>
                </c:pt>
                <c:pt idx="4">
                  <c:v>59.768791999999991</c:v>
                </c:pt>
                <c:pt idx="5">
                  <c:v>48.204862000000006</c:v>
                </c:pt>
                <c:pt idx="6">
                  <c:v>46.06540600000001</c:v>
                </c:pt>
                <c:pt idx="7">
                  <c:v>43.126214999999995</c:v>
                </c:pt>
                <c:pt idx="8">
                  <c:v>67.460565999999972</c:v>
                </c:pt>
                <c:pt idx="9">
                  <c:v>142.74005699999998</c:v>
                </c:pt>
                <c:pt idx="10">
                  <c:v>216.26158577563231</c:v>
                </c:pt>
                <c:pt idx="11">
                  <c:v>267.14663100000013</c:v>
                </c:pt>
              </c:numCache>
            </c:numRef>
          </c:val>
        </c:ser>
        <c:ser>
          <c:idx val="6"/>
          <c:order val="6"/>
          <c:tx>
            <c:strRef>
              <c:f>'8.2'!$A$33</c:f>
              <c:strCache>
                <c:ptCount val="1"/>
                <c:pt idx="0">
                  <c:v>Obchod, služby, školství, zdravotnictví</c:v>
                </c:pt>
              </c:strCache>
            </c:strRef>
          </c:tx>
          <c:invertIfNegative val="0"/>
          <c:val>
            <c:numRef>
              <c:f>'8.2'!$B$33:$M$33</c:f>
              <c:numCache>
                <c:formatCode>#,##0.0</c:formatCode>
                <c:ptCount val="12"/>
                <c:pt idx="0">
                  <c:v>188.119361</c:v>
                </c:pt>
                <c:pt idx="1">
                  <c:v>199.89745700000003</c:v>
                </c:pt>
                <c:pt idx="2">
                  <c:v>188.12508600000001</c:v>
                </c:pt>
                <c:pt idx="3">
                  <c:v>89.276008999999988</c:v>
                </c:pt>
                <c:pt idx="4">
                  <c:v>64.938715999999999</c:v>
                </c:pt>
                <c:pt idx="5">
                  <c:v>45.490498999999993</c:v>
                </c:pt>
                <c:pt idx="6">
                  <c:v>47.660737999999995</c:v>
                </c:pt>
                <c:pt idx="7">
                  <c:v>45.849411999999994</c:v>
                </c:pt>
                <c:pt idx="8">
                  <c:v>59.966913000000005</c:v>
                </c:pt>
                <c:pt idx="9">
                  <c:v>104.38747699999999</c:v>
                </c:pt>
                <c:pt idx="10">
                  <c:v>145.42104755542172</c:v>
                </c:pt>
                <c:pt idx="11">
                  <c:v>186.91421</c:v>
                </c:pt>
              </c:numCache>
            </c:numRef>
          </c:val>
        </c:ser>
        <c:ser>
          <c:idx val="7"/>
          <c:order val="7"/>
          <c:tx>
            <c:strRef>
              <c:f>'8.2'!$A$34</c:f>
              <c:strCache>
                <c:ptCount val="1"/>
                <c:pt idx="0">
                  <c:v>Ostatní</c:v>
                </c:pt>
              </c:strCache>
            </c:strRef>
          </c:tx>
          <c:invertIfNegative val="0"/>
          <c:val>
            <c:numRef>
              <c:f>'8.2'!$B$34:$M$34</c:f>
              <c:numCache>
                <c:formatCode>#,##0.0</c:formatCode>
                <c:ptCount val="12"/>
                <c:pt idx="0">
                  <c:v>16.174639000000003</c:v>
                </c:pt>
                <c:pt idx="1">
                  <c:v>16.983105999999999</c:v>
                </c:pt>
                <c:pt idx="2">
                  <c:v>16.270804000000002</c:v>
                </c:pt>
                <c:pt idx="3">
                  <c:v>6.073701999999999</c:v>
                </c:pt>
                <c:pt idx="4">
                  <c:v>3.4842999999999997</c:v>
                </c:pt>
                <c:pt idx="5">
                  <c:v>2.3765769999999997</c:v>
                </c:pt>
                <c:pt idx="6">
                  <c:v>2.1302779999999997</c:v>
                </c:pt>
                <c:pt idx="7">
                  <c:v>1.9278339999999998</c:v>
                </c:pt>
                <c:pt idx="8">
                  <c:v>3.3059279999999998</c:v>
                </c:pt>
                <c:pt idx="9">
                  <c:v>8.0379970000000007</c:v>
                </c:pt>
                <c:pt idx="10">
                  <c:v>12.240127000000001</c:v>
                </c:pt>
                <c:pt idx="11">
                  <c:v>16.051410000000001</c:v>
                </c:pt>
              </c:numCache>
            </c:numRef>
          </c:val>
        </c:ser>
        <c:dLbls>
          <c:showLegendKey val="0"/>
          <c:showVal val="0"/>
          <c:showCatName val="0"/>
          <c:showSerName val="0"/>
          <c:showPercent val="0"/>
          <c:showBubbleSize val="0"/>
        </c:dLbls>
        <c:gapWidth val="150"/>
        <c:overlap val="100"/>
        <c:axId val="51053312"/>
        <c:axId val="51054848"/>
      </c:barChart>
      <c:catAx>
        <c:axId val="51053312"/>
        <c:scaling>
          <c:orientation val="minMax"/>
        </c:scaling>
        <c:delete val="0"/>
        <c:axPos val="b"/>
        <c:numFmt formatCode="General" sourceLinked="1"/>
        <c:majorTickMark val="none"/>
        <c:minorTickMark val="none"/>
        <c:tickLblPos val="nextTo"/>
        <c:txPr>
          <a:bodyPr/>
          <a:lstStyle/>
          <a:p>
            <a:pPr>
              <a:defRPr sz="900"/>
            </a:pPr>
            <a:endParaRPr lang="cs-CZ"/>
          </a:p>
        </c:txPr>
        <c:crossAx val="51054848"/>
        <c:crosses val="autoZero"/>
        <c:auto val="1"/>
        <c:lblAlgn val="ctr"/>
        <c:lblOffset val="100"/>
        <c:noMultiLvlLbl val="0"/>
      </c:catAx>
      <c:valAx>
        <c:axId val="510548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510533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'8.2'!$M$39</c:f>
              <c:strCache>
                <c:ptCount val="1"/>
                <c:pt idx="0">
                  <c:v>Instalovaný výkon</c:v>
                </c:pt>
              </c:strCache>
            </c:strRef>
          </c:tx>
          <c:invertIfNegative val="0"/>
          <c:val>
            <c:numRef>
              <c:f>'8.2'!$N$39</c:f>
              <c:numCache>
                <c:formatCode>0.0%</c:formatCode>
                <c:ptCount val="1"/>
                <c:pt idx="0">
                  <c:v>5.4129003972942319E-2</c:v>
                </c:pt>
              </c:numCache>
            </c:numRef>
          </c:val>
        </c:ser>
        <c:ser>
          <c:idx val="1"/>
          <c:order val="1"/>
          <c:tx>
            <c:strRef>
              <c:f>'8.2'!$M$40</c:f>
              <c:strCache>
                <c:ptCount val="1"/>
                <c:pt idx="0">
                  <c:v>Výroba tepla brutto</c:v>
                </c:pt>
              </c:strCache>
            </c:strRef>
          </c:tx>
          <c:invertIfNegative val="0"/>
          <c:val>
            <c:numRef>
              <c:f>'8.2'!$N$40</c:f>
              <c:numCache>
                <c:formatCode>0.0%</c:formatCode>
                <c:ptCount val="1"/>
                <c:pt idx="0">
                  <c:v>4.6551480351863288E-2</c:v>
                </c:pt>
              </c:numCache>
            </c:numRef>
          </c:val>
        </c:ser>
        <c:ser>
          <c:idx val="2"/>
          <c:order val="2"/>
          <c:tx>
            <c:strRef>
              <c:f>'8.2'!$M$41</c:f>
              <c:strCache>
                <c:ptCount val="1"/>
                <c:pt idx="0">
                  <c:v>Dodávky tepla</c:v>
                </c:pt>
              </c:strCache>
            </c:strRef>
          </c:tx>
          <c:invertIfNegative val="0"/>
          <c:val>
            <c:numRef>
              <c:f>'8.2'!$N$41</c:f>
              <c:numCache>
                <c:formatCode>0.0%</c:formatCode>
                <c:ptCount val="1"/>
                <c:pt idx="0">
                  <c:v>5.7196984197550649E-2</c:v>
                </c:pt>
              </c:numCache>
            </c:numRef>
          </c:val>
        </c:ser>
        <c:dLbls>
          <c:showLegendKey val="0"/>
          <c:showVal val="0"/>
          <c:showCatName val="0"/>
          <c:showSerName val="0"/>
          <c:showPercent val="0"/>
          <c:showBubbleSize val="0"/>
        </c:dLbls>
        <c:gapWidth val="150"/>
        <c:axId val="51080576"/>
        <c:axId val="51094656"/>
      </c:barChart>
      <c:catAx>
        <c:axId val="51080576"/>
        <c:scaling>
          <c:orientation val="maxMin"/>
        </c:scaling>
        <c:delete val="0"/>
        <c:axPos val="l"/>
        <c:numFmt formatCode="General" sourceLinked="1"/>
        <c:majorTickMark val="none"/>
        <c:minorTickMark val="none"/>
        <c:tickLblPos val="none"/>
        <c:crossAx val="51094656"/>
        <c:crosses val="autoZero"/>
        <c:auto val="1"/>
        <c:lblAlgn val="ctr"/>
        <c:lblOffset val="100"/>
        <c:noMultiLvlLbl val="0"/>
      </c:catAx>
      <c:valAx>
        <c:axId val="5109465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5108057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a:t>Dodávky tepla podle paliv (TJ)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'8.2'!$A$10</c:f>
              <c:strCache>
                <c:ptCount val="1"/>
                <c:pt idx="0">
                  <c:v>Biomasa</c:v>
                </c:pt>
              </c:strCache>
            </c:strRef>
          </c:tx>
          <c:spPr>
            <a:solidFill>
              <a:schemeClr val="accent3">
                <a:lumMod val="75000"/>
              </a:schemeClr>
            </a:solidFill>
          </c:spPr>
          <c:invertIfNegative val="0"/>
          <c:val>
            <c:numRef>
              <c:f>'8.2'!$B$10:$M$10</c:f>
              <c:numCache>
                <c:formatCode>#,##0.0</c:formatCode>
                <c:ptCount val="12"/>
                <c:pt idx="0">
                  <c:v>119.150459</c:v>
                </c:pt>
                <c:pt idx="1">
                  <c:v>113.010214</c:v>
                </c:pt>
                <c:pt idx="2">
                  <c:v>108.41330799999999</c:v>
                </c:pt>
                <c:pt idx="3">
                  <c:v>70.992378000000002</c:v>
                </c:pt>
                <c:pt idx="4">
                  <c:v>64.166757000000004</c:v>
                </c:pt>
                <c:pt idx="5">
                  <c:v>44.008305999999997</c:v>
                </c:pt>
                <c:pt idx="6">
                  <c:v>45.417414000000001</c:v>
                </c:pt>
                <c:pt idx="7">
                  <c:v>42.748823000000002</c:v>
                </c:pt>
                <c:pt idx="8">
                  <c:v>57.791423000000002</c:v>
                </c:pt>
                <c:pt idx="9">
                  <c:v>73.130206999999999</c:v>
                </c:pt>
                <c:pt idx="10">
                  <c:v>87.068910999999986</c:v>
                </c:pt>
                <c:pt idx="11">
                  <c:v>113.924092</c:v>
                </c:pt>
              </c:numCache>
            </c:numRef>
          </c:val>
        </c:ser>
        <c:ser>
          <c:idx val="1"/>
          <c:order val="1"/>
          <c:tx>
            <c:strRef>
              <c:f>'8.2'!$A$11</c:f>
              <c:strCache>
                <c:ptCount val="1"/>
                <c:pt idx="0">
                  <c:v>Bioplyn</c:v>
                </c:pt>
              </c:strCache>
            </c:strRef>
          </c:tx>
          <c:spPr>
            <a:solidFill>
              <a:schemeClr val="bg2">
                <a:lumMod val="50000"/>
              </a:schemeClr>
            </a:solidFill>
          </c:spPr>
          <c:invertIfNegative val="0"/>
          <c:val>
            <c:numRef>
              <c:f>'8.2'!$B$11:$M$11</c:f>
              <c:numCache>
                <c:formatCode>#,##0.0</c:formatCode>
                <c:ptCount val="12"/>
                <c:pt idx="0">
                  <c:v>8.249330999999998</c:v>
                </c:pt>
                <c:pt idx="1">
                  <c:v>7.7985610000000003</c:v>
                </c:pt>
                <c:pt idx="2">
                  <c:v>8.5711400000000015</c:v>
                </c:pt>
                <c:pt idx="3">
                  <c:v>5.0122730000000004</c:v>
                </c:pt>
                <c:pt idx="4">
                  <c:v>3.8378100000000002</c:v>
                </c:pt>
                <c:pt idx="5">
                  <c:v>3.3324409999999998</c:v>
                </c:pt>
                <c:pt idx="6">
                  <c:v>3.0189939999999997</c:v>
                </c:pt>
                <c:pt idx="7">
                  <c:v>2.8462559999999999</c:v>
                </c:pt>
                <c:pt idx="8">
                  <c:v>3.5051279999999996</c:v>
                </c:pt>
                <c:pt idx="9">
                  <c:v>5.5887639999999994</c:v>
                </c:pt>
                <c:pt idx="10">
                  <c:v>6.8913299999999991</c:v>
                </c:pt>
                <c:pt idx="11">
                  <c:v>7.8701860000000003</c:v>
                </c:pt>
              </c:numCache>
            </c:numRef>
          </c:val>
        </c:ser>
        <c:ser>
          <c:idx val="2"/>
          <c:order val="2"/>
          <c:tx>
            <c:strRef>
              <c:f>'8.2'!$A$12</c:f>
              <c:strCache>
                <c:ptCount val="1"/>
                <c:pt idx="0">
                  <c:v>Černé uhlí</c:v>
                </c:pt>
              </c:strCache>
            </c:strRef>
          </c:tx>
          <c:spPr>
            <a:solidFill>
              <a:schemeClr val="tx1"/>
            </a:solidFill>
          </c:spPr>
          <c:invertIfNegative val="0"/>
          <c:val>
            <c:numRef>
              <c:f>'8.2'!$B$12:$M$12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3"/>
          <c:tx>
            <c:strRef>
              <c:f>'8.2'!$A$13</c:f>
              <c:strCache>
                <c:ptCount val="1"/>
                <c:pt idx="0">
                  <c:v>Elektrická energie</c:v>
                </c:pt>
              </c:strCache>
            </c:strRef>
          </c:tx>
          <c:invertIfNegative val="0"/>
          <c:val>
            <c:numRef>
              <c:f>'8.2'!$B$13:$M$13</c:f>
              <c:numCache>
                <c:formatCode>#,##0.0</c:formatCode>
                <c:ptCount val="12"/>
                <c:pt idx="0">
                  <c:v>3.1649999999999998E-2</c:v>
                </c:pt>
                <c:pt idx="1">
                  <c:v>3.211E-2</c:v>
                </c:pt>
                <c:pt idx="2">
                  <c:v>2.4740000000000002E-2</c:v>
                </c:pt>
                <c:pt idx="3">
                  <c:v>6.4000000000000003E-3</c:v>
                </c:pt>
                <c:pt idx="4">
                  <c:v>2.4860000000000004E-3</c:v>
                </c:pt>
                <c:pt idx="5">
                  <c:v>3.0800000000000001E-4</c:v>
                </c:pt>
                <c:pt idx="6">
                  <c:v>1.212E-3</c:v>
                </c:pt>
                <c:pt idx="7">
                  <c:v>1.18E-4</c:v>
                </c:pt>
                <c:pt idx="8">
                  <c:v>4.1799999999999997E-4</c:v>
                </c:pt>
                <c:pt idx="9">
                  <c:v>2.3632999999999998E-2</c:v>
                </c:pt>
                <c:pt idx="10">
                  <c:v>1.0059999999999999E-2</c:v>
                </c:pt>
                <c:pt idx="11">
                  <c:v>1.9675999999999999E-2</c:v>
                </c:pt>
              </c:numCache>
            </c:numRef>
          </c:val>
        </c:ser>
        <c:ser>
          <c:idx val="4"/>
          <c:order val="4"/>
          <c:tx>
            <c:strRef>
              <c:f>'8.2'!$A$14</c:f>
              <c:strCache>
                <c:ptCount val="1"/>
                <c:pt idx="0">
                  <c:v>Energie prostředí (tepelné čerpadlo)</c:v>
                </c:pt>
              </c:strCache>
            </c:strRef>
          </c:tx>
          <c:invertIfNegative val="0"/>
          <c:val>
            <c:numRef>
              <c:f>'8.2'!$B$14:$M$14</c:f>
              <c:numCache>
                <c:formatCode>#,##0.0</c:formatCode>
                <c:ptCount val="12"/>
                <c:pt idx="0">
                  <c:v>2.477E-2</c:v>
                </c:pt>
                <c:pt idx="1">
                  <c:v>2.9510000000000002E-2</c:v>
                </c:pt>
                <c:pt idx="2">
                  <c:v>1.357E-2</c:v>
                </c:pt>
                <c:pt idx="3">
                  <c:v>8.4899999999999993E-4</c:v>
                </c:pt>
                <c:pt idx="4">
                  <c:v>6.0800000000000003E-4</c:v>
                </c:pt>
                <c:pt idx="5">
                  <c:v>6.5400000000000007E-4</c:v>
                </c:pt>
                <c:pt idx="6">
                  <c:v>4.5100000000000001E-4</c:v>
                </c:pt>
                <c:pt idx="7">
                  <c:v>2.5099999999999998E-4</c:v>
                </c:pt>
                <c:pt idx="8">
                  <c:v>8.8800000000000001E-4</c:v>
                </c:pt>
                <c:pt idx="9">
                  <c:v>3.8959999999999997E-3</c:v>
                </c:pt>
                <c:pt idx="10">
                  <c:v>8.627000000000001E-3</c:v>
                </c:pt>
                <c:pt idx="11">
                  <c:v>1.4824E-2</c:v>
                </c:pt>
              </c:numCache>
            </c:numRef>
          </c:val>
        </c:ser>
        <c:ser>
          <c:idx val="5"/>
          <c:order val="5"/>
          <c:tx>
            <c:strRef>
              <c:f>'8.2'!$A$15</c:f>
              <c:strCache>
                <c:ptCount val="1"/>
                <c:pt idx="0">
                  <c:v>Energie Slunce (solární kolektor)</c:v>
                </c:pt>
              </c:strCache>
            </c:strRef>
          </c:tx>
          <c:invertIfNegative val="0"/>
          <c:val>
            <c:numRef>
              <c:f>'8.2'!$B$15:$M$15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'8.2'!$A$16</c:f>
              <c:strCache>
                <c:ptCount val="1"/>
                <c:pt idx="0">
                  <c:v>Hnědé uhlí</c:v>
                </c:pt>
              </c:strCache>
            </c:strRef>
          </c:tx>
          <c:spPr>
            <a:solidFill>
              <a:srgbClr val="6E4932"/>
            </a:solidFill>
          </c:spPr>
          <c:invertIfNegative val="0"/>
          <c:val>
            <c:numRef>
              <c:f>'8.2'!$B$16:$M$16</c:f>
              <c:numCache>
                <c:formatCode>#,##0.0</c:formatCode>
                <c:ptCount val="12"/>
                <c:pt idx="0">
                  <c:v>473.89294299999995</c:v>
                </c:pt>
                <c:pt idx="1">
                  <c:v>520.29632800000002</c:v>
                </c:pt>
                <c:pt idx="2">
                  <c:v>502.87794800000006</c:v>
                </c:pt>
                <c:pt idx="3">
                  <c:v>200.48113000000001</c:v>
                </c:pt>
                <c:pt idx="4">
                  <c:v>118.327113</c:v>
                </c:pt>
                <c:pt idx="5">
                  <c:v>95.085125000000005</c:v>
                </c:pt>
                <c:pt idx="6">
                  <c:v>90.937676999999994</c:v>
                </c:pt>
                <c:pt idx="7">
                  <c:v>86.703099000000009</c:v>
                </c:pt>
                <c:pt idx="8">
                  <c:v>115.95590200000001</c:v>
                </c:pt>
                <c:pt idx="9">
                  <c:v>262.68991399999999</c:v>
                </c:pt>
                <c:pt idx="10">
                  <c:v>396.78942499999999</c:v>
                </c:pt>
                <c:pt idx="11">
                  <c:v>477.023753</c:v>
                </c:pt>
              </c:numCache>
            </c:numRef>
          </c:val>
        </c:ser>
        <c:ser>
          <c:idx val="7"/>
          <c:order val="7"/>
          <c:tx>
            <c:strRef>
              <c:f>'8.2'!$A$17</c:f>
              <c:strCache>
                <c:ptCount val="1"/>
                <c:pt idx="0">
                  <c:v>Jaderné palivo</c:v>
                </c:pt>
              </c:strCache>
            </c:strRef>
          </c:tx>
          <c:invertIfNegative val="0"/>
          <c:val>
            <c:numRef>
              <c:f>'8.2'!$B$17:$M$17</c:f>
              <c:numCache>
                <c:formatCode>#,##0.0</c:formatCode>
                <c:ptCount val="12"/>
                <c:pt idx="0">
                  <c:v>29.585669999999997</c:v>
                </c:pt>
                <c:pt idx="1">
                  <c:v>29.527330000000003</c:v>
                </c:pt>
                <c:pt idx="2">
                  <c:v>23.779979999999998</c:v>
                </c:pt>
                <c:pt idx="3">
                  <c:v>14.341569999999999</c:v>
                </c:pt>
                <c:pt idx="4">
                  <c:v>6.8123199999999997</c:v>
                </c:pt>
                <c:pt idx="5">
                  <c:v>6.2901899999999999</c:v>
                </c:pt>
                <c:pt idx="6">
                  <c:v>4.9527200000000002</c:v>
                </c:pt>
                <c:pt idx="7">
                  <c:v>4.9583399999999997</c:v>
                </c:pt>
                <c:pt idx="8">
                  <c:v>6.7936499999999995</c:v>
                </c:pt>
                <c:pt idx="9">
                  <c:v>15.2072</c:v>
                </c:pt>
                <c:pt idx="10">
                  <c:v>21.462669999999999</c:v>
                </c:pt>
                <c:pt idx="11">
                  <c:v>28.558199999999999</c:v>
                </c:pt>
              </c:numCache>
            </c:numRef>
          </c:val>
        </c:ser>
        <c:ser>
          <c:idx val="8"/>
          <c:order val="8"/>
          <c:tx>
            <c:strRef>
              <c:f>'8.2'!$A$18</c:f>
              <c:strCache>
                <c:ptCount val="1"/>
                <c:pt idx="0">
                  <c:v>Koks</c:v>
                </c:pt>
              </c:strCache>
            </c:strRef>
          </c:tx>
          <c:invertIfNegative val="0"/>
          <c:val>
            <c:numRef>
              <c:f>'8.2'!$B$18:$M$18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9"/>
          <c:order val="9"/>
          <c:tx>
            <c:strRef>
              <c:f>'8.2'!$A$19</c:f>
              <c:strCache>
                <c:ptCount val="1"/>
                <c:pt idx="0">
                  <c:v>Odpadní teplo</c:v>
                </c:pt>
              </c:strCache>
            </c:strRef>
          </c:tx>
          <c:invertIfNegative val="0"/>
          <c:val>
            <c:numRef>
              <c:f>'8.2'!$B$19:$M$19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0"/>
          <c:order val="10"/>
          <c:tx>
            <c:strRef>
              <c:f>'8.2'!$A$20</c:f>
              <c:strCache>
                <c:ptCount val="1"/>
                <c:pt idx="0">
                  <c:v>Ostatní kapalná paliva</c:v>
                </c:pt>
              </c:strCache>
            </c:strRef>
          </c:tx>
          <c:invertIfNegative val="0"/>
          <c:val>
            <c:numRef>
              <c:f>'8.2'!$B$20:$M$20</c:f>
              <c:numCache>
                <c:formatCode>#,##0.0</c:formatCode>
                <c:ptCount val="12"/>
                <c:pt idx="0">
                  <c:v>3.5000000000000003E-2</c:v>
                </c:pt>
                <c:pt idx="1">
                  <c:v>1.6120000000000001</c:v>
                </c:pt>
                <c:pt idx="2">
                  <c:v>0.90900000000000003</c:v>
                </c:pt>
                <c:pt idx="3">
                  <c:v>0</c:v>
                </c:pt>
                <c:pt idx="4">
                  <c:v>0</c:v>
                </c:pt>
                <c:pt idx="5">
                  <c:v>8.798</c:v>
                </c:pt>
                <c:pt idx="6">
                  <c:v>7.05</c:v>
                </c:pt>
                <c:pt idx="7">
                  <c:v>0</c:v>
                </c:pt>
                <c:pt idx="8">
                  <c:v>0</c:v>
                </c:pt>
                <c:pt idx="9">
                  <c:v>0</c:v>
                </c:pt>
                <c:pt idx="10">
                  <c:v>8.0000000000000002E-3</c:v>
                </c:pt>
                <c:pt idx="11">
                  <c:v>0</c:v>
                </c:pt>
              </c:numCache>
            </c:numRef>
          </c:val>
        </c:ser>
        <c:ser>
          <c:idx val="11"/>
          <c:order val="11"/>
          <c:tx>
            <c:strRef>
              <c:f>'8.2'!$A$21</c:f>
              <c:strCache>
                <c:ptCount val="1"/>
                <c:pt idx="0">
                  <c:v>Ostatní pevná paliva</c:v>
                </c:pt>
              </c:strCache>
            </c:strRef>
          </c:tx>
          <c:invertIfNegative val="0"/>
          <c:val>
            <c:numRef>
              <c:f>'8.2'!$B$21:$M$21</c:f>
              <c:numCache>
                <c:formatCode>#,##0.0</c:formatCode>
                <c:ptCount val="12"/>
                <c:pt idx="0">
                  <c:v>0.999</c:v>
                </c:pt>
                <c:pt idx="1">
                  <c:v>0.88</c:v>
                </c:pt>
                <c:pt idx="2">
                  <c:v>0.72</c:v>
                </c:pt>
                <c:pt idx="3">
                  <c:v>0.8</c:v>
                </c:pt>
                <c:pt idx="4">
                  <c:v>0.85</c:v>
                </c:pt>
                <c:pt idx="5">
                  <c:v>0.76200000000000001</c:v>
                </c:pt>
                <c:pt idx="6">
                  <c:v>0.91</c:v>
                </c:pt>
                <c:pt idx="7">
                  <c:v>0.32</c:v>
                </c:pt>
                <c:pt idx="8">
                  <c:v>0.96</c:v>
                </c:pt>
                <c:pt idx="9">
                  <c:v>0.95</c:v>
                </c:pt>
                <c:pt idx="10">
                  <c:v>0.85499999999999998</c:v>
                </c:pt>
                <c:pt idx="11">
                  <c:v>0.66600000000000004</c:v>
                </c:pt>
              </c:numCache>
            </c:numRef>
          </c:val>
        </c:ser>
        <c:ser>
          <c:idx val="12"/>
          <c:order val="12"/>
          <c:tx>
            <c:strRef>
              <c:f>'8.2'!$A$22</c:f>
              <c:strCache>
                <c:ptCount val="1"/>
                <c:pt idx="0">
                  <c:v>Ostatní plyny</c:v>
                </c:pt>
              </c:strCache>
            </c:strRef>
          </c:tx>
          <c:invertIfNegative val="0"/>
          <c:val>
            <c:numRef>
              <c:f>'8.2'!$B$22:$M$22</c:f>
              <c:numCache>
                <c:formatCode>#,##0.0</c:formatCode>
                <c:ptCount val="12"/>
                <c:pt idx="0">
                  <c:v>0.122336</c:v>
                </c:pt>
                <c:pt idx="1">
                  <c:v>0.13311000000000001</c:v>
                </c:pt>
                <c:pt idx="2">
                  <c:v>0.12831999999999999</c:v>
                </c:pt>
                <c:pt idx="3">
                  <c:v>4.0365999999999999E-2</c:v>
                </c:pt>
                <c:pt idx="4">
                  <c:v>3.1534E-2</c:v>
                </c:pt>
                <c:pt idx="5">
                  <c:v>2.8381E-2</c:v>
                </c:pt>
                <c:pt idx="6">
                  <c:v>2.5797999999999998E-2</c:v>
                </c:pt>
                <c:pt idx="7">
                  <c:v>2.4575E-2</c:v>
                </c:pt>
                <c:pt idx="8">
                  <c:v>3.2212000000000005E-2</c:v>
                </c:pt>
                <c:pt idx="9">
                  <c:v>7.1445999999999996E-2</c:v>
                </c:pt>
                <c:pt idx="10">
                  <c:v>9.6128000000000005E-2</c:v>
                </c:pt>
                <c:pt idx="11">
                  <c:v>0.116346</c:v>
                </c:pt>
              </c:numCache>
            </c:numRef>
          </c:val>
        </c:ser>
        <c:ser>
          <c:idx val="13"/>
          <c:order val="13"/>
          <c:tx>
            <c:strRef>
              <c:f>'8.2'!$A$23</c:f>
              <c:strCache>
                <c:ptCount val="1"/>
                <c:pt idx="0">
                  <c:v>Ostatní</c:v>
                </c:pt>
              </c:strCache>
            </c:strRef>
          </c:tx>
          <c:invertIfNegative val="0"/>
          <c:val>
            <c:numRef>
              <c:f>'8.2'!$B$23:$M$23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'8.2'!$A$24</c:f>
              <c:strCache>
                <c:ptCount val="1"/>
                <c:pt idx="0">
                  <c:v>Topné oleje</c:v>
                </c:pt>
              </c:strCache>
            </c:strRef>
          </c:tx>
          <c:invertIfNegative val="0"/>
          <c:val>
            <c:numRef>
              <c:f>'8.2'!$B$24:$M$24</c:f>
              <c:numCache>
                <c:formatCode>#,##0.0</c:formatCode>
                <c:ptCount val="12"/>
                <c:pt idx="0">
                  <c:v>0.23949600000000001</c:v>
                </c:pt>
                <c:pt idx="1">
                  <c:v>0.6052249999999999</c:v>
                </c:pt>
                <c:pt idx="2">
                  <c:v>0.313606</c:v>
                </c:pt>
                <c:pt idx="3">
                  <c:v>0.103905</c:v>
                </c:pt>
                <c:pt idx="4">
                  <c:v>0.142706</c:v>
                </c:pt>
                <c:pt idx="5">
                  <c:v>0.11990000000000001</c:v>
                </c:pt>
                <c:pt idx="6">
                  <c:v>4.8223000000000009E-2</c:v>
                </c:pt>
                <c:pt idx="7">
                  <c:v>4.0379999999999999E-2</c:v>
                </c:pt>
                <c:pt idx="8">
                  <c:v>3.8753469999999997</c:v>
                </c:pt>
                <c:pt idx="9">
                  <c:v>0.44657600000000003</c:v>
                </c:pt>
                <c:pt idx="10">
                  <c:v>1.26031</c:v>
                </c:pt>
                <c:pt idx="11">
                  <c:v>0.71235899999999996</c:v>
                </c:pt>
              </c:numCache>
            </c:numRef>
          </c:val>
        </c:ser>
        <c:ser>
          <c:idx val="15"/>
          <c:order val="15"/>
          <c:tx>
            <c:strRef>
              <c:f>'8.2'!$A$25</c:f>
              <c:strCache>
                <c:ptCount val="1"/>
                <c:pt idx="0">
                  <c:v>Zemní plyn</c:v>
                </c:pt>
              </c:strCache>
            </c:strRef>
          </c:tx>
          <c:spPr>
            <a:solidFill>
              <a:srgbClr val="EBE600"/>
            </a:solidFill>
          </c:spPr>
          <c:invertIfNegative val="0"/>
          <c:val>
            <c:numRef>
              <c:f>'8.2'!$B$25:$M$25</c:f>
              <c:numCache>
                <c:formatCode>#,##0.0</c:formatCode>
                <c:ptCount val="12"/>
                <c:pt idx="0">
                  <c:v>66.804230999999987</c:v>
                </c:pt>
                <c:pt idx="1">
                  <c:v>70.953240000000008</c:v>
                </c:pt>
                <c:pt idx="2">
                  <c:v>66.334553999999983</c:v>
                </c:pt>
                <c:pt idx="3">
                  <c:v>29.652087999999999</c:v>
                </c:pt>
                <c:pt idx="4">
                  <c:v>18.785140000000002</c:v>
                </c:pt>
                <c:pt idx="5">
                  <c:v>15.125591</c:v>
                </c:pt>
                <c:pt idx="6">
                  <c:v>16.600923999999996</c:v>
                </c:pt>
                <c:pt idx="7">
                  <c:v>23.036448</c:v>
                </c:pt>
                <c:pt idx="8">
                  <c:v>21.959928999999995</c:v>
                </c:pt>
                <c:pt idx="9">
                  <c:v>38.208841000000014</c:v>
                </c:pt>
                <c:pt idx="10">
                  <c:v>55.048301000000002</c:v>
                </c:pt>
                <c:pt idx="11">
                  <c:v>65.547057999999993</c:v>
                </c:pt>
              </c:numCache>
            </c:numRef>
          </c:val>
        </c:ser>
        <c:dLbls>
          <c:showLegendKey val="0"/>
          <c:showVal val="0"/>
          <c:showCatName val="0"/>
          <c:showSerName val="0"/>
          <c:showPercent val="0"/>
          <c:showBubbleSize val="0"/>
        </c:dLbls>
        <c:gapWidth val="150"/>
        <c:overlap val="100"/>
        <c:axId val="51225728"/>
        <c:axId val="51227264"/>
      </c:barChart>
      <c:catAx>
        <c:axId val="51225728"/>
        <c:scaling>
          <c:orientation val="minMax"/>
        </c:scaling>
        <c:delete val="0"/>
        <c:axPos val="b"/>
        <c:numFmt formatCode="General" sourceLinked="1"/>
        <c:majorTickMark val="none"/>
        <c:minorTickMark val="none"/>
        <c:tickLblPos val="nextTo"/>
        <c:txPr>
          <a:bodyPr/>
          <a:lstStyle/>
          <a:p>
            <a:pPr>
              <a:defRPr sz="900"/>
            </a:pPr>
            <a:endParaRPr lang="cs-CZ"/>
          </a:p>
        </c:txPr>
        <c:crossAx val="51227264"/>
        <c:crosses val="autoZero"/>
        <c:auto val="1"/>
        <c:lblAlgn val="ctr"/>
        <c:lblOffset val="100"/>
        <c:noMultiLvlLbl val="0"/>
      </c:catAx>
      <c:valAx>
        <c:axId val="51227264"/>
        <c:scaling>
          <c:orientation val="minMax"/>
          <c:max val="800"/>
        </c:scaling>
        <c:delete val="0"/>
        <c:axPos val="l"/>
        <c:majorGridlines/>
        <c:numFmt formatCode="#,##0" sourceLinked="0"/>
        <c:majorTickMark val="out"/>
        <c:minorTickMark val="none"/>
        <c:tickLblPos val="nextTo"/>
        <c:spPr>
          <a:ln>
            <a:noFill/>
          </a:ln>
        </c:spPr>
        <c:txPr>
          <a:bodyPr/>
          <a:lstStyle/>
          <a:p>
            <a:pPr>
              <a:defRPr sz="900"/>
            </a:pPr>
            <a:endParaRPr lang="cs-CZ"/>
          </a:p>
        </c:txPr>
        <c:crossAx val="512257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'8.2'!$U$10:$U$25</c:f>
              <c:numCache>
                <c:formatCode>0.0%</c:formatCode>
                <c:ptCount val="16"/>
              </c:numCache>
            </c:numRef>
          </c:cat>
          <c:val>
            <c:numRef>
              <c:f>'8.2'!$P$10:$P$25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'8.2'!$U$27:$U$34</c:f>
              <c:numCache>
                <c:formatCode>#,##0.0</c:formatCode>
                <c:ptCount val="8"/>
              </c:numCache>
            </c:numRef>
          </c:cat>
          <c:val>
            <c:numRef>
              <c:f>'8.2'!$P$27:$P$34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'14.2'!$J$19:$J$26</c:f>
              <c:numCache>
                <c:formatCode>General</c:formatCode>
                <c:ptCount val="8"/>
              </c:numCache>
            </c:numRef>
          </c:cat>
          <c:val>
            <c:numRef>
              <c:f>'14.2'!$K$19:$K$26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ser>
        <c:dLbls>
          <c:showLegendKey val="0"/>
          <c:showVal val="0"/>
          <c:showCatName val="0"/>
          <c:showSerName val="0"/>
          <c:showPercent val="0"/>
          <c:showBubbleSize val="0"/>
        </c:dLbls>
        <c:gapWidth val="150"/>
        <c:axId val="53559680"/>
        <c:axId val="53561216"/>
      </c:barChart>
      <c:catAx>
        <c:axId val="53559680"/>
        <c:scaling>
          <c:orientation val="maxMin"/>
        </c:scaling>
        <c:delete val="0"/>
        <c:axPos val="l"/>
        <c:numFmt formatCode="0.0" sourceLinked="1"/>
        <c:majorTickMark val="none"/>
        <c:minorTickMark val="none"/>
        <c:tickLblPos val="nextTo"/>
        <c:txPr>
          <a:bodyPr/>
          <a:lstStyle/>
          <a:p>
            <a:pPr>
              <a:defRPr sz="900"/>
            </a:pPr>
            <a:endParaRPr lang="cs-CZ"/>
          </a:p>
        </c:txPr>
        <c:crossAx val="53561216"/>
        <c:crosses val="autoZero"/>
        <c:auto val="1"/>
        <c:lblAlgn val="ctr"/>
        <c:lblOffset val="100"/>
        <c:noMultiLvlLbl val="0"/>
      </c:catAx>
      <c:valAx>
        <c:axId val="5356121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535596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ser>
        <c:dLbls>
          <c:showLegendKey val="0"/>
          <c:showVal val="0"/>
          <c:showCatName val="0"/>
          <c:showSerName val="0"/>
          <c:showPercent val="0"/>
          <c:showBubbleSize val="0"/>
        </c:dLbls>
        <c:gapWidth val="150"/>
        <c:axId val="53577216"/>
        <c:axId val="53578752"/>
      </c:barChart>
      <c:catAx>
        <c:axId val="53577216"/>
        <c:scaling>
          <c:orientation val="minMax"/>
        </c:scaling>
        <c:delete val="0"/>
        <c:axPos val="l"/>
        <c:numFmt formatCode="General" sourceLinked="1"/>
        <c:majorTickMark val="none"/>
        <c:minorTickMark val="none"/>
        <c:tickLblPos val="nextTo"/>
        <c:txPr>
          <a:bodyPr/>
          <a:lstStyle/>
          <a:p>
            <a:pPr>
              <a:defRPr sz="900"/>
            </a:pPr>
            <a:endParaRPr lang="cs-CZ"/>
          </a:p>
        </c:txPr>
        <c:crossAx val="53578752"/>
        <c:crosses val="autoZero"/>
        <c:auto val="1"/>
        <c:lblAlgn val="ctr"/>
        <c:lblOffset val="100"/>
        <c:noMultiLvlLbl val="0"/>
      </c:catAx>
      <c:valAx>
        <c:axId val="535787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535772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ser>
        <c:dLbls>
          <c:showLegendKey val="0"/>
          <c:showVal val="0"/>
          <c:showCatName val="0"/>
          <c:showSerName val="0"/>
          <c:showPercent val="0"/>
          <c:showBubbleSize val="0"/>
        </c:dLbls>
        <c:gapWidth val="150"/>
        <c:overlap val="100"/>
        <c:axId val="74322304"/>
        <c:axId val="74323840"/>
      </c:barChart>
      <c:catAx>
        <c:axId val="74322304"/>
        <c:scaling>
          <c:orientation val="minMax"/>
        </c:scaling>
        <c:delete val="0"/>
        <c:axPos val="b"/>
        <c:numFmt formatCode="General" sourceLinked="1"/>
        <c:majorTickMark val="none"/>
        <c:minorTickMark val="none"/>
        <c:tickLblPos val="nextTo"/>
        <c:txPr>
          <a:bodyPr/>
          <a:lstStyle/>
          <a:p>
            <a:pPr>
              <a:defRPr sz="900"/>
            </a:pPr>
            <a:endParaRPr lang="cs-CZ"/>
          </a:p>
        </c:txPr>
        <c:crossAx val="74323840"/>
        <c:crosses val="autoZero"/>
        <c:auto val="1"/>
        <c:lblAlgn val="ctr"/>
        <c:lblOffset val="100"/>
        <c:noMultiLvlLbl val="0"/>
      </c:catAx>
      <c:valAx>
        <c:axId val="74323840"/>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7432230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layout/>
      <c:overlay val="0"/>
    </c:title>
    <c:autoTitleDeleted val="0"/>
    <c:plotArea>
      <c:layout/>
      <c:doughnutChart>
        <c:varyColors val="1"/>
        <c:ser>
          <c:idx val="0"/>
          <c:order val="0"/>
          <c:dPt>
            <c:idx val="0"/>
            <c:bubble3D val="0"/>
            <c:spPr>
              <a:solidFill>
                <a:schemeClr val="accent3">
                  <a:lumMod val="75000"/>
                </a:schemeClr>
              </a:solidFill>
            </c:spPr>
          </c:dPt>
          <c:dPt>
            <c:idx val="1"/>
            <c:bubble3D val="0"/>
            <c:spPr>
              <a:solidFill>
                <a:schemeClr val="bg2">
                  <a:lumMod val="50000"/>
                </a:schemeClr>
              </a:solidFill>
            </c:spPr>
          </c:dPt>
          <c:dPt>
            <c:idx val="2"/>
            <c:bubble3D val="0"/>
            <c:spPr>
              <a:solidFill>
                <a:schemeClr val="tx1"/>
              </a:solidFill>
            </c:spPr>
          </c:dPt>
          <c:dPt>
            <c:idx val="6"/>
            <c:bubble3D val="0"/>
            <c:spPr>
              <a:solidFill>
                <a:srgbClr val="6E4932"/>
              </a:solidFill>
            </c:spPr>
          </c:dPt>
          <c:dPt>
            <c:idx val="15"/>
            <c:bubble3D val="0"/>
            <c:spPr>
              <a:solidFill>
                <a:srgbClr val="EBE600"/>
              </a:solidFill>
            </c:spPr>
          </c:dPt>
          <c:dLbls>
            <c:dLbl>
              <c:idx val="1"/>
              <c:layout>
                <c:manualLayout>
                  <c:x val="6.4141414141414138E-3"/>
                  <c:y val="-7.2763220613982823E-3"/>
                </c:manualLayout>
              </c:layout>
              <c:showLegendKey val="0"/>
              <c:showVal val="0"/>
              <c:showCatName val="0"/>
              <c:showSerName val="0"/>
              <c:showPercent val="1"/>
              <c:showBubbleSize val="0"/>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dLbl>
            <c:dLbl>
              <c:idx val="4"/>
              <c:delete val="1"/>
            </c:dLbl>
            <c:dLbl>
              <c:idx val="5"/>
              <c:delete val="1"/>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8.9797979797979793E-2"/>
                  <c:y val="6.9122338231384806E-2"/>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10"/>
              <c:layout>
                <c:manualLayout>
                  <c:x val="-0.10904040404040403"/>
                  <c:y val="4.7294231421473813E-2"/>
                </c:manualLayout>
              </c:layout>
              <c:numFmt formatCode="0.0%" sourceLinked="0"/>
              <c:spPr/>
              <c:txPr>
                <a:bodyPr/>
                <a:lstStyle/>
                <a:p>
                  <a:pPr>
                    <a:defRPr sz="900"/>
                  </a:pPr>
                  <a:endParaRPr lang="cs-CZ"/>
                </a:p>
              </c:txPr>
              <c:showLegendKey val="0"/>
              <c:showVal val="0"/>
              <c:showCatName val="0"/>
              <c:showSerName val="0"/>
              <c:showPercent val="1"/>
              <c:showBubbleSize val="0"/>
            </c:dLbl>
            <c:dLbl>
              <c:idx val="13"/>
              <c:delete val="1"/>
            </c:dLbl>
            <c:dLbl>
              <c:idx val="14"/>
              <c:layout>
                <c:manualLayout>
                  <c:x val="-0.10583358585858586"/>
                  <c:y val="-4.7294517879568433E-2"/>
                </c:manualLayout>
              </c:layout>
              <c:numFmt formatCode="0.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'4.1'!$A$24:$A$39</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'4.1'!$B$24:$B$39</c:f>
              <c:numCache>
                <c:formatCode>#,##0.0</c:formatCode>
                <c:ptCount val="16"/>
                <c:pt idx="0">
                  <c:v>17066.490226000002</c:v>
                </c:pt>
                <c:pt idx="1">
                  <c:v>4144.2759219999998</c:v>
                </c:pt>
                <c:pt idx="2">
                  <c:v>16943.333251000004</c:v>
                </c:pt>
                <c:pt idx="3">
                  <c:v>15.360851000000002</c:v>
                </c:pt>
                <c:pt idx="4">
                  <c:v>86.312722004811235</c:v>
                </c:pt>
                <c:pt idx="5">
                  <c:v>0.86835000000000007</c:v>
                </c:pt>
                <c:pt idx="6">
                  <c:v>68822.386450999984</c:v>
                </c:pt>
                <c:pt idx="7">
                  <c:v>864.33</c:v>
                </c:pt>
                <c:pt idx="8">
                  <c:v>0.64134000000000002</c:v>
                </c:pt>
                <c:pt idx="9">
                  <c:v>7390.7568190000002</c:v>
                </c:pt>
                <c:pt idx="10">
                  <c:v>524.75572799999998</c:v>
                </c:pt>
                <c:pt idx="11">
                  <c:v>4621.5520692512382</c:v>
                </c:pt>
                <c:pt idx="12">
                  <c:v>11021.664391999999</c:v>
                </c:pt>
                <c:pt idx="13">
                  <c:v>0</c:v>
                </c:pt>
                <c:pt idx="14">
                  <c:v>183.56304299999996</c:v>
                </c:pt>
                <c:pt idx="15">
                  <c:v>30723.02872963612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ser>
        <c:dLbls>
          <c:showLegendKey val="0"/>
          <c:showVal val="0"/>
          <c:showCatName val="0"/>
          <c:showSerName val="0"/>
          <c:showPercent val="0"/>
          <c:showBubbleSize val="0"/>
        </c:dLbls>
        <c:gapWidth val="150"/>
        <c:axId val="74340608"/>
        <c:axId val="74350592"/>
      </c:barChart>
      <c:catAx>
        <c:axId val="74340608"/>
        <c:scaling>
          <c:orientation val="minMax"/>
        </c:scaling>
        <c:delete val="0"/>
        <c:axPos val="l"/>
        <c:numFmt formatCode="General" sourceLinked="1"/>
        <c:majorTickMark val="none"/>
        <c:minorTickMark val="none"/>
        <c:tickLblPos val="nextTo"/>
        <c:txPr>
          <a:bodyPr/>
          <a:lstStyle/>
          <a:p>
            <a:pPr>
              <a:defRPr sz="900"/>
            </a:pPr>
            <a:endParaRPr lang="cs-CZ"/>
          </a:p>
        </c:txPr>
        <c:crossAx val="74350592"/>
        <c:crosses val="autoZero"/>
        <c:auto val="1"/>
        <c:lblAlgn val="ctr"/>
        <c:lblOffset val="100"/>
        <c:noMultiLvlLbl val="0"/>
      </c:catAx>
      <c:valAx>
        <c:axId val="74350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43406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'14.3'!$J$19:$J$26</c:f>
              <c:numCache>
                <c:formatCode>General</c:formatCode>
                <c:ptCount val="8"/>
              </c:numCache>
            </c:numRef>
          </c:cat>
          <c:val>
            <c:numRef>
              <c:f>'14.3'!$K$19:$K$26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ser>
        <c:dLbls>
          <c:showLegendKey val="0"/>
          <c:showVal val="0"/>
          <c:showCatName val="0"/>
          <c:showSerName val="0"/>
          <c:showPercent val="0"/>
          <c:showBubbleSize val="0"/>
        </c:dLbls>
        <c:gapWidth val="150"/>
        <c:axId val="74456448"/>
        <c:axId val="74474624"/>
      </c:barChart>
      <c:catAx>
        <c:axId val="74456448"/>
        <c:scaling>
          <c:orientation val="maxMin"/>
        </c:scaling>
        <c:delete val="0"/>
        <c:axPos val="l"/>
        <c:numFmt formatCode="0.0" sourceLinked="1"/>
        <c:majorTickMark val="none"/>
        <c:minorTickMark val="none"/>
        <c:tickLblPos val="nextTo"/>
        <c:txPr>
          <a:bodyPr/>
          <a:lstStyle/>
          <a:p>
            <a:pPr>
              <a:defRPr sz="900"/>
            </a:pPr>
            <a:endParaRPr lang="cs-CZ"/>
          </a:p>
        </c:txPr>
        <c:crossAx val="74474624"/>
        <c:crosses val="autoZero"/>
        <c:auto val="1"/>
        <c:lblAlgn val="ctr"/>
        <c:lblOffset val="100"/>
        <c:noMultiLvlLbl val="0"/>
      </c:catAx>
      <c:valAx>
        <c:axId val="7447462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7445644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ser>
        <c:dLbls>
          <c:showLegendKey val="0"/>
          <c:showVal val="0"/>
          <c:showCatName val="0"/>
          <c:showSerName val="0"/>
          <c:showPercent val="0"/>
          <c:showBubbleSize val="0"/>
        </c:dLbls>
        <c:gapWidth val="150"/>
        <c:axId val="74494720"/>
        <c:axId val="74496256"/>
      </c:barChart>
      <c:catAx>
        <c:axId val="74494720"/>
        <c:scaling>
          <c:orientation val="minMax"/>
        </c:scaling>
        <c:delete val="0"/>
        <c:axPos val="l"/>
        <c:numFmt formatCode="General" sourceLinked="1"/>
        <c:majorTickMark val="none"/>
        <c:minorTickMark val="none"/>
        <c:tickLblPos val="nextTo"/>
        <c:txPr>
          <a:bodyPr/>
          <a:lstStyle/>
          <a:p>
            <a:pPr>
              <a:defRPr sz="900"/>
            </a:pPr>
            <a:endParaRPr lang="cs-CZ"/>
          </a:p>
        </c:txPr>
        <c:crossAx val="74496256"/>
        <c:crosses val="autoZero"/>
        <c:auto val="1"/>
        <c:lblAlgn val="ctr"/>
        <c:lblOffset val="100"/>
        <c:noMultiLvlLbl val="0"/>
      </c:catAx>
      <c:valAx>
        <c:axId val="744962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44947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ser>
        <c:dLbls>
          <c:showLegendKey val="0"/>
          <c:showVal val="0"/>
          <c:showCatName val="0"/>
          <c:showSerName val="0"/>
          <c:showPercent val="0"/>
          <c:showBubbleSize val="0"/>
        </c:dLbls>
        <c:gapWidth val="150"/>
        <c:overlap val="100"/>
        <c:axId val="74579328"/>
        <c:axId val="74851456"/>
      </c:barChart>
      <c:catAx>
        <c:axId val="74579328"/>
        <c:scaling>
          <c:orientation val="minMax"/>
        </c:scaling>
        <c:delete val="0"/>
        <c:axPos val="b"/>
        <c:numFmt formatCode="General" sourceLinked="1"/>
        <c:majorTickMark val="none"/>
        <c:minorTickMark val="none"/>
        <c:tickLblPos val="nextTo"/>
        <c:txPr>
          <a:bodyPr/>
          <a:lstStyle/>
          <a:p>
            <a:pPr>
              <a:defRPr sz="900"/>
            </a:pPr>
            <a:endParaRPr lang="cs-CZ"/>
          </a:p>
        </c:txPr>
        <c:crossAx val="74851456"/>
        <c:crosses val="autoZero"/>
        <c:auto val="1"/>
        <c:lblAlgn val="ctr"/>
        <c:lblOffset val="100"/>
        <c:noMultiLvlLbl val="0"/>
      </c:catAx>
      <c:valAx>
        <c:axId val="7485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7457932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ser>
        <c:dLbls>
          <c:showLegendKey val="0"/>
          <c:showVal val="0"/>
          <c:showCatName val="0"/>
          <c:showSerName val="0"/>
          <c:showPercent val="0"/>
          <c:showBubbleSize val="0"/>
        </c:dLbls>
        <c:gapWidth val="150"/>
        <c:axId val="74876416"/>
        <c:axId val="74877952"/>
      </c:barChart>
      <c:catAx>
        <c:axId val="74876416"/>
        <c:scaling>
          <c:orientation val="minMax"/>
        </c:scaling>
        <c:delete val="0"/>
        <c:axPos val="l"/>
        <c:numFmt formatCode="General" sourceLinked="1"/>
        <c:majorTickMark val="none"/>
        <c:minorTickMark val="none"/>
        <c:tickLblPos val="nextTo"/>
        <c:txPr>
          <a:bodyPr/>
          <a:lstStyle/>
          <a:p>
            <a:pPr>
              <a:defRPr sz="900"/>
            </a:pPr>
            <a:endParaRPr lang="cs-CZ"/>
          </a:p>
        </c:txPr>
        <c:crossAx val="74877952"/>
        <c:crosses val="autoZero"/>
        <c:auto val="1"/>
        <c:lblAlgn val="ctr"/>
        <c:lblOffset val="100"/>
        <c:noMultiLvlLbl val="0"/>
      </c:catAx>
      <c:valAx>
        <c:axId val="748779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48764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'14.4'!$J$19:$J$26</c:f>
              <c:numCache>
                <c:formatCode>General</c:formatCode>
                <c:ptCount val="8"/>
              </c:numCache>
            </c:numRef>
          </c:cat>
          <c:val>
            <c:numRef>
              <c:f>'14.4'!$K$19:$K$26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ser>
        <c:dLbls>
          <c:showLegendKey val="0"/>
          <c:showVal val="0"/>
          <c:showCatName val="0"/>
          <c:showSerName val="0"/>
          <c:showPercent val="0"/>
          <c:showBubbleSize val="0"/>
        </c:dLbls>
        <c:gapWidth val="150"/>
        <c:axId val="75028352"/>
        <c:axId val="75029888"/>
      </c:barChart>
      <c:catAx>
        <c:axId val="75028352"/>
        <c:scaling>
          <c:orientation val="maxMin"/>
        </c:scaling>
        <c:delete val="0"/>
        <c:axPos val="l"/>
        <c:numFmt formatCode="0.0" sourceLinked="1"/>
        <c:majorTickMark val="none"/>
        <c:minorTickMark val="none"/>
        <c:tickLblPos val="nextTo"/>
        <c:txPr>
          <a:bodyPr/>
          <a:lstStyle/>
          <a:p>
            <a:pPr>
              <a:defRPr sz="900"/>
            </a:pPr>
            <a:endParaRPr lang="cs-CZ"/>
          </a:p>
        </c:txPr>
        <c:crossAx val="75029888"/>
        <c:crosses val="autoZero"/>
        <c:auto val="1"/>
        <c:lblAlgn val="ctr"/>
        <c:lblOffset val="100"/>
        <c:noMultiLvlLbl val="0"/>
      </c:catAx>
      <c:valAx>
        <c:axId val="7502988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750283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ser>
        <c:dLbls>
          <c:showLegendKey val="0"/>
          <c:showVal val="0"/>
          <c:showCatName val="0"/>
          <c:showSerName val="0"/>
          <c:showPercent val="0"/>
          <c:showBubbleSize val="0"/>
        </c:dLbls>
        <c:gapWidth val="150"/>
        <c:axId val="75185152"/>
        <c:axId val="75186944"/>
      </c:barChart>
      <c:catAx>
        <c:axId val="75185152"/>
        <c:scaling>
          <c:orientation val="minMax"/>
        </c:scaling>
        <c:delete val="0"/>
        <c:axPos val="l"/>
        <c:numFmt formatCode="General" sourceLinked="1"/>
        <c:majorTickMark val="none"/>
        <c:minorTickMark val="none"/>
        <c:tickLblPos val="nextTo"/>
        <c:txPr>
          <a:bodyPr/>
          <a:lstStyle/>
          <a:p>
            <a:pPr>
              <a:defRPr sz="900"/>
            </a:pPr>
            <a:endParaRPr lang="cs-CZ"/>
          </a:p>
        </c:txPr>
        <c:crossAx val="75186944"/>
        <c:crosses val="autoZero"/>
        <c:auto val="1"/>
        <c:lblAlgn val="ctr"/>
        <c:lblOffset val="100"/>
        <c:noMultiLvlLbl val="0"/>
      </c:catAx>
      <c:valAx>
        <c:axId val="7518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51851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ser>
        <c:dLbls>
          <c:showLegendKey val="0"/>
          <c:showVal val="0"/>
          <c:showCatName val="0"/>
          <c:showSerName val="0"/>
          <c:showPercent val="0"/>
          <c:showBubbleSize val="0"/>
        </c:dLbls>
        <c:gapWidth val="150"/>
        <c:overlap val="100"/>
        <c:axId val="75220864"/>
        <c:axId val="75222400"/>
      </c:barChart>
      <c:catAx>
        <c:axId val="75220864"/>
        <c:scaling>
          <c:orientation val="minMax"/>
        </c:scaling>
        <c:delete val="0"/>
        <c:axPos val="b"/>
        <c:numFmt formatCode="General" sourceLinked="1"/>
        <c:majorTickMark val="none"/>
        <c:minorTickMark val="none"/>
        <c:tickLblPos val="nextTo"/>
        <c:txPr>
          <a:bodyPr/>
          <a:lstStyle/>
          <a:p>
            <a:pPr>
              <a:defRPr sz="900"/>
            </a:pPr>
            <a:endParaRPr lang="cs-CZ"/>
          </a:p>
        </c:txPr>
        <c:crossAx val="75222400"/>
        <c:crosses val="autoZero"/>
        <c:auto val="1"/>
        <c:lblAlgn val="ctr"/>
        <c:lblOffset val="100"/>
        <c:noMultiLvlLbl val="0"/>
      </c:catAx>
      <c:valAx>
        <c:axId val="752224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7522086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layout/>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6076.0439889999998</c:v>
                </c:pt>
                <c:pt idx="1">
                  <c:v>7560.3942639999996</c:v>
                </c:pt>
                <c:pt idx="2">
                  <c:v>7953.9305322000027</c:v>
                </c:pt>
                <c:pt idx="3">
                  <c:v>15933.949686</c:v>
                </c:pt>
                <c:pt idx="4">
                  <c:v>3583.4693168164263</c:v>
                </c:pt>
                <c:pt idx="5">
                  <c:v>4631.9809653268921</c:v>
                </c:pt>
                <c:pt idx="6">
                  <c:v>2604.246048</c:v>
                </c:pt>
                <c:pt idx="7">
                  <c:v>31866.663055999998</c:v>
                </c:pt>
                <c:pt idx="8">
                  <c:v>6469.1165570000003</c:v>
                </c:pt>
                <c:pt idx="9">
                  <c:v>6650.5389322905976</c:v>
                </c:pt>
                <c:pt idx="10">
                  <c:v>5634.5486328582583</c:v>
                </c:pt>
                <c:pt idx="11">
                  <c:v>28277.445860399996</c:v>
                </c:pt>
                <c:pt idx="12">
                  <c:v>27441.867448000005</c:v>
                </c:pt>
                <c:pt idx="13">
                  <c:v>7725.1246059999985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ser>
        <c:dLbls>
          <c:showLegendKey val="0"/>
          <c:showVal val="0"/>
          <c:showCatName val="0"/>
          <c:showSerName val="0"/>
          <c:showPercent val="0"/>
          <c:showBubbleSize val="0"/>
        </c:dLbls>
        <c:gapWidth val="150"/>
        <c:axId val="75251712"/>
        <c:axId val="75253248"/>
      </c:barChart>
      <c:catAx>
        <c:axId val="75251712"/>
        <c:scaling>
          <c:orientation val="minMax"/>
        </c:scaling>
        <c:delete val="0"/>
        <c:axPos val="l"/>
        <c:numFmt formatCode="General" sourceLinked="1"/>
        <c:majorTickMark val="none"/>
        <c:minorTickMark val="none"/>
        <c:tickLblPos val="nextTo"/>
        <c:txPr>
          <a:bodyPr/>
          <a:lstStyle/>
          <a:p>
            <a:pPr>
              <a:defRPr sz="900"/>
            </a:pPr>
            <a:endParaRPr lang="cs-CZ"/>
          </a:p>
        </c:txPr>
        <c:crossAx val="75253248"/>
        <c:crosses val="autoZero"/>
        <c:auto val="1"/>
        <c:lblAlgn val="ctr"/>
        <c:lblOffset val="100"/>
        <c:noMultiLvlLbl val="0"/>
      </c:catAx>
      <c:valAx>
        <c:axId val="752532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52517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'14.5'!$J$19:$J$26</c:f>
              <c:numCache>
                <c:formatCode>General</c:formatCode>
                <c:ptCount val="8"/>
              </c:numCache>
            </c:numRef>
          </c:cat>
          <c:val>
            <c:numRef>
              <c:f>'14.5'!$K$19:$K$26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ser>
        <c:dLbls>
          <c:showLegendKey val="0"/>
          <c:showVal val="0"/>
          <c:showCatName val="0"/>
          <c:showSerName val="0"/>
          <c:showPercent val="0"/>
          <c:showBubbleSize val="0"/>
        </c:dLbls>
        <c:gapWidth val="150"/>
        <c:axId val="75322112"/>
        <c:axId val="75323648"/>
      </c:barChart>
      <c:catAx>
        <c:axId val="75322112"/>
        <c:scaling>
          <c:orientation val="maxMin"/>
        </c:scaling>
        <c:delete val="0"/>
        <c:axPos val="l"/>
        <c:numFmt formatCode="0.0" sourceLinked="1"/>
        <c:majorTickMark val="none"/>
        <c:minorTickMark val="none"/>
        <c:tickLblPos val="nextTo"/>
        <c:txPr>
          <a:bodyPr/>
          <a:lstStyle/>
          <a:p>
            <a:pPr>
              <a:defRPr sz="900"/>
            </a:pPr>
            <a:endParaRPr lang="cs-CZ"/>
          </a:p>
        </c:txPr>
        <c:crossAx val="75323648"/>
        <c:crosses val="autoZero"/>
        <c:auto val="1"/>
        <c:lblAlgn val="ctr"/>
        <c:lblOffset val="100"/>
        <c:noMultiLvlLbl val="0"/>
      </c:catAx>
      <c:valAx>
        <c:axId val="753236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7532211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ser>
        <c:dLbls>
          <c:showLegendKey val="0"/>
          <c:showVal val="0"/>
          <c:showCatName val="0"/>
          <c:showSerName val="0"/>
          <c:showPercent val="0"/>
          <c:showBubbleSize val="0"/>
        </c:dLbls>
        <c:gapWidth val="150"/>
        <c:axId val="75343744"/>
        <c:axId val="75345280"/>
      </c:barChart>
      <c:catAx>
        <c:axId val="75343744"/>
        <c:scaling>
          <c:orientation val="minMax"/>
        </c:scaling>
        <c:delete val="0"/>
        <c:axPos val="l"/>
        <c:numFmt formatCode="General" sourceLinked="1"/>
        <c:majorTickMark val="none"/>
        <c:minorTickMark val="none"/>
        <c:tickLblPos val="nextTo"/>
        <c:txPr>
          <a:bodyPr/>
          <a:lstStyle/>
          <a:p>
            <a:pPr>
              <a:defRPr sz="900"/>
            </a:pPr>
            <a:endParaRPr lang="cs-CZ"/>
          </a:p>
        </c:txPr>
        <c:crossAx val="75345280"/>
        <c:crosses val="autoZero"/>
        <c:auto val="1"/>
        <c:lblAlgn val="ctr"/>
        <c:lblOffset val="100"/>
        <c:noMultiLvlLbl val="0"/>
      </c:catAx>
      <c:valAx>
        <c:axId val="753452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53437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ser>
        <c:dLbls>
          <c:showLegendKey val="0"/>
          <c:showVal val="0"/>
          <c:showCatName val="0"/>
          <c:showSerName val="0"/>
          <c:showPercent val="0"/>
          <c:showBubbleSize val="0"/>
        </c:dLbls>
        <c:gapWidth val="150"/>
        <c:overlap val="100"/>
        <c:axId val="75391744"/>
        <c:axId val="75393280"/>
      </c:barChart>
      <c:catAx>
        <c:axId val="75391744"/>
        <c:scaling>
          <c:orientation val="minMax"/>
        </c:scaling>
        <c:delete val="0"/>
        <c:axPos val="b"/>
        <c:numFmt formatCode="General" sourceLinked="1"/>
        <c:majorTickMark val="none"/>
        <c:minorTickMark val="none"/>
        <c:tickLblPos val="nextTo"/>
        <c:txPr>
          <a:bodyPr/>
          <a:lstStyle/>
          <a:p>
            <a:pPr>
              <a:defRPr sz="900"/>
            </a:pPr>
            <a:endParaRPr lang="cs-CZ"/>
          </a:p>
        </c:txPr>
        <c:crossAx val="75393280"/>
        <c:crosses val="autoZero"/>
        <c:auto val="1"/>
        <c:lblAlgn val="ctr"/>
        <c:lblOffset val="100"/>
        <c:noMultiLvlLbl val="0"/>
      </c:catAx>
      <c:valAx>
        <c:axId val="75393280"/>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7539174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ser>
        <c:dLbls>
          <c:showLegendKey val="0"/>
          <c:showVal val="0"/>
          <c:showCatName val="0"/>
          <c:showSerName val="0"/>
          <c:showPercent val="0"/>
          <c:showBubbleSize val="0"/>
        </c:dLbls>
        <c:gapWidth val="150"/>
        <c:axId val="75418240"/>
        <c:axId val="75420032"/>
      </c:barChart>
      <c:catAx>
        <c:axId val="75418240"/>
        <c:scaling>
          <c:orientation val="minMax"/>
        </c:scaling>
        <c:delete val="0"/>
        <c:axPos val="l"/>
        <c:numFmt formatCode="General" sourceLinked="1"/>
        <c:majorTickMark val="none"/>
        <c:minorTickMark val="none"/>
        <c:tickLblPos val="nextTo"/>
        <c:txPr>
          <a:bodyPr/>
          <a:lstStyle/>
          <a:p>
            <a:pPr>
              <a:defRPr sz="900"/>
            </a:pPr>
            <a:endParaRPr lang="cs-CZ"/>
          </a:p>
        </c:txPr>
        <c:crossAx val="75420032"/>
        <c:crosses val="autoZero"/>
        <c:auto val="1"/>
        <c:lblAlgn val="ctr"/>
        <c:lblOffset val="100"/>
        <c:noMultiLvlLbl val="0"/>
      </c:catAx>
      <c:valAx>
        <c:axId val="75420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54182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'14.6'!$J$19:$J$26</c:f>
              <c:numCache>
                <c:formatCode>General</c:formatCode>
                <c:ptCount val="8"/>
              </c:numCache>
            </c:numRef>
          </c:cat>
          <c:val>
            <c:numRef>
              <c:f>'14.6'!$K$19:$K$26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ser>
        <c:dLbls>
          <c:showLegendKey val="0"/>
          <c:showVal val="0"/>
          <c:showCatName val="0"/>
          <c:showSerName val="0"/>
          <c:showPercent val="0"/>
          <c:showBubbleSize val="0"/>
        </c:dLbls>
        <c:gapWidth val="150"/>
        <c:axId val="75529600"/>
        <c:axId val="75547776"/>
      </c:barChart>
      <c:catAx>
        <c:axId val="75529600"/>
        <c:scaling>
          <c:orientation val="maxMin"/>
        </c:scaling>
        <c:delete val="0"/>
        <c:axPos val="l"/>
        <c:numFmt formatCode="0.0" sourceLinked="1"/>
        <c:majorTickMark val="none"/>
        <c:minorTickMark val="none"/>
        <c:tickLblPos val="nextTo"/>
        <c:txPr>
          <a:bodyPr/>
          <a:lstStyle/>
          <a:p>
            <a:pPr>
              <a:defRPr sz="900"/>
            </a:pPr>
            <a:endParaRPr lang="cs-CZ"/>
          </a:p>
        </c:txPr>
        <c:crossAx val="75547776"/>
        <c:crosses val="autoZero"/>
        <c:auto val="1"/>
        <c:lblAlgn val="ctr"/>
        <c:lblOffset val="100"/>
        <c:noMultiLvlLbl val="0"/>
      </c:catAx>
      <c:valAx>
        <c:axId val="7554777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755296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ser>
        <c:dLbls>
          <c:showLegendKey val="0"/>
          <c:showVal val="0"/>
          <c:showCatName val="0"/>
          <c:showSerName val="0"/>
          <c:showPercent val="0"/>
          <c:showBubbleSize val="0"/>
        </c:dLbls>
        <c:gapWidth val="150"/>
        <c:axId val="75559680"/>
        <c:axId val="75561216"/>
      </c:barChart>
      <c:catAx>
        <c:axId val="75559680"/>
        <c:scaling>
          <c:orientation val="minMax"/>
        </c:scaling>
        <c:delete val="0"/>
        <c:axPos val="l"/>
        <c:numFmt formatCode="General" sourceLinked="1"/>
        <c:majorTickMark val="none"/>
        <c:minorTickMark val="none"/>
        <c:tickLblPos val="nextTo"/>
        <c:txPr>
          <a:bodyPr/>
          <a:lstStyle/>
          <a:p>
            <a:pPr>
              <a:defRPr sz="900"/>
            </a:pPr>
            <a:endParaRPr lang="cs-CZ"/>
          </a:p>
        </c:txPr>
        <c:crossAx val="75561216"/>
        <c:crosses val="autoZero"/>
        <c:auto val="1"/>
        <c:lblAlgn val="ctr"/>
        <c:lblOffset val="100"/>
        <c:noMultiLvlLbl val="0"/>
      </c:catAx>
      <c:valAx>
        <c:axId val="755612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55596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ser>
        <c:dLbls>
          <c:showLegendKey val="0"/>
          <c:showVal val="0"/>
          <c:showCatName val="0"/>
          <c:showSerName val="0"/>
          <c:showPercent val="0"/>
          <c:showBubbleSize val="0"/>
        </c:dLbls>
        <c:gapWidth val="150"/>
        <c:overlap val="100"/>
        <c:axId val="75664768"/>
        <c:axId val="75670656"/>
      </c:barChart>
      <c:catAx>
        <c:axId val="75664768"/>
        <c:scaling>
          <c:orientation val="minMax"/>
        </c:scaling>
        <c:delete val="0"/>
        <c:axPos val="b"/>
        <c:numFmt formatCode="General" sourceLinked="1"/>
        <c:majorTickMark val="none"/>
        <c:minorTickMark val="none"/>
        <c:tickLblPos val="nextTo"/>
        <c:txPr>
          <a:bodyPr/>
          <a:lstStyle/>
          <a:p>
            <a:pPr>
              <a:defRPr sz="900"/>
            </a:pPr>
            <a:endParaRPr lang="cs-CZ"/>
          </a:p>
        </c:txPr>
        <c:crossAx val="75670656"/>
        <c:crosses val="autoZero"/>
        <c:auto val="1"/>
        <c:lblAlgn val="ctr"/>
        <c:lblOffset val="100"/>
        <c:noMultiLvlLbl val="0"/>
      </c:catAx>
      <c:valAx>
        <c:axId val="756706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756647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48470272"/>
        <c:axId val="48472064"/>
      </c:barChart>
      <c:catAx>
        <c:axId val="48470272"/>
        <c:scaling>
          <c:orientation val="minMax"/>
        </c:scaling>
        <c:delete val="1"/>
        <c:axPos val="b"/>
        <c:numFmt formatCode="General" sourceLinked="1"/>
        <c:majorTickMark val="out"/>
        <c:minorTickMark val="none"/>
        <c:tickLblPos val="nextTo"/>
        <c:crossAx val="48472064"/>
        <c:crosses val="autoZero"/>
        <c:auto val="1"/>
        <c:lblAlgn val="ctr"/>
        <c:lblOffset val="100"/>
        <c:noMultiLvlLbl val="0"/>
      </c:catAx>
      <c:valAx>
        <c:axId val="48472064"/>
        <c:scaling>
          <c:orientation val="minMax"/>
        </c:scaling>
        <c:delete val="1"/>
        <c:axPos val="l"/>
        <c:numFmt formatCode="General" sourceLinked="1"/>
        <c:majorTickMark val="out"/>
        <c:minorTickMark val="none"/>
        <c:tickLblPos val="nextTo"/>
        <c:crossAx val="48470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ser>
        <c:dLbls>
          <c:showLegendKey val="0"/>
          <c:showVal val="0"/>
          <c:showCatName val="0"/>
          <c:showSerName val="0"/>
          <c:showPercent val="0"/>
          <c:showBubbleSize val="0"/>
        </c:dLbls>
        <c:gapWidth val="150"/>
        <c:axId val="76678656"/>
        <c:axId val="76680192"/>
      </c:barChart>
      <c:catAx>
        <c:axId val="76678656"/>
        <c:scaling>
          <c:orientation val="minMax"/>
        </c:scaling>
        <c:delete val="0"/>
        <c:axPos val="l"/>
        <c:numFmt formatCode="General" sourceLinked="1"/>
        <c:majorTickMark val="none"/>
        <c:minorTickMark val="none"/>
        <c:tickLblPos val="nextTo"/>
        <c:txPr>
          <a:bodyPr/>
          <a:lstStyle/>
          <a:p>
            <a:pPr>
              <a:defRPr sz="900"/>
            </a:pPr>
            <a:endParaRPr lang="cs-CZ"/>
          </a:p>
        </c:txPr>
        <c:crossAx val="76680192"/>
        <c:crosses val="autoZero"/>
        <c:auto val="1"/>
        <c:lblAlgn val="ctr"/>
        <c:lblOffset val="100"/>
        <c:noMultiLvlLbl val="0"/>
      </c:catAx>
      <c:valAx>
        <c:axId val="766801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66786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'14.7'!$J$19:$J$26</c:f>
              <c:numCache>
                <c:formatCode>General</c:formatCode>
                <c:ptCount val="8"/>
              </c:numCache>
            </c:numRef>
          </c:cat>
          <c:val>
            <c:numRef>
              <c:f>'14.7'!$K$19:$K$26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ser>
        <c:dLbls>
          <c:showLegendKey val="0"/>
          <c:showVal val="0"/>
          <c:showCatName val="0"/>
          <c:showSerName val="0"/>
          <c:showPercent val="0"/>
          <c:showBubbleSize val="0"/>
        </c:dLbls>
        <c:gapWidth val="150"/>
        <c:axId val="76760960"/>
        <c:axId val="76762496"/>
      </c:barChart>
      <c:catAx>
        <c:axId val="76760960"/>
        <c:scaling>
          <c:orientation val="maxMin"/>
        </c:scaling>
        <c:delete val="0"/>
        <c:axPos val="l"/>
        <c:numFmt formatCode="0.0" sourceLinked="1"/>
        <c:majorTickMark val="none"/>
        <c:minorTickMark val="none"/>
        <c:tickLblPos val="nextTo"/>
        <c:txPr>
          <a:bodyPr/>
          <a:lstStyle/>
          <a:p>
            <a:pPr>
              <a:defRPr sz="900"/>
            </a:pPr>
            <a:endParaRPr lang="cs-CZ"/>
          </a:p>
        </c:txPr>
        <c:crossAx val="76762496"/>
        <c:crosses val="autoZero"/>
        <c:auto val="1"/>
        <c:lblAlgn val="ctr"/>
        <c:lblOffset val="100"/>
        <c:noMultiLvlLbl val="0"/>
      </c:catAx>
      <c:valAx>
        <c:axId val="767624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7676096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ser>
        <c:dLbls>
          <c:showLegendKey val="0"/>
          <c:showVal val="0"/>
          <c:showCatName val="0"/>
          <c:showSerName val="0"/>
          <c:showPercent val="0"/>
          <c:showBubbleSize val="0"/>
        </c:dLbls>
        <c:gapWidth val="150"/>
        <c:axId val="76794880"/>
        <c:axId val="76796672"/>
      </c:barChart>
      <c:catAx>
        <c:axId val="76794880"/>
        <c:scaling>
          <c:orientation val="minMax"/>
        </c:scaling>
        <c:delete val="0"/>
        <c:axPos val="l"/>
        <c:numFmt formatCode="General" sourceLinked="1"/>
        <c:majorTickMark val="none"/>
        <c:minorTickMark val="none"/>
        <c:tickLblPos val="nextTo"/>
        <c:txPr>
          <a:bodyPr/>
          <a:lstStyle/>
          <a:p>
            <a:pPr>
              <a:defRPr sz="900"/>
            </a:pPr>
            <a:endParaRPr lang="cs-CZ"/>
          </a:p>
        </c:txPr>
        <c:crossAx val="76796672"/>
        <c:crosses val="autoZero"/>
        <c:auto val="1"/>
        <c:lblAlgn val="ctr"/>
        <c:lblOffset val="100"/>
        <c:noMultiLvlLbl val="0"/>
      </c:catAx>
      <c:valAx>
        <c:axId val="767966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679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ser>
        <c:dLbls>
          <c:showLegendKey val="0"/>
          <c:showVal val="0"/>
          <c:showCatName val="0"/>
          <c:showSerName val="0"/>
          <c:showPercent val="0"/>
          <c:showBubbleSize val="0"/>
        </c:dLbls>
        <c:gapWidth val="150"/>
        <c:overlap val="100"/>
        <c:axId val="76965760"/>
        <c:axId val="76967296"/>
      </c:barChart>
      <c:catAx>
        <c:axId val="76965760"/>
        <c:scaling>
          <c:orientation val="minMax"/>
        </c:scaling>
        <c:delete val="0"/>
        <c:axPos val="b"/>
        <c:numFmt formatCode="General" sourceLinked="1"/>
        <c:majorTickMark val="none"/>
        <c:minorTickMark val="none"/>
        <c:tickLblPos val="nextTo"/>
        <c:txPr>
          <a:bodyPr/>
          <a:lstStyle/>
          <a:p>
            <a:pPr>
              <a:defRPr sz="900"/>
            </a:pPr>
            <a:endParaRPr lang="cs-CZ"/>
          </a:p>
        </c:txPr>
        <c:crossAx val="76967296"/>
        <c:crosses val="autoZero"/>
        <c:auto val="1"/>
        <c:lblAlgn val="ctr"/>
        <c:lblOffset val="100"/>
        <c:noMultiLvlLbl val="0"/>
      </c:catAx>
      <c:valAx>
        <c:axId val="769672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76965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ser>
        <c:dLbls>
          <c:showLegendKey val="0"/>
          <c:showVal val="0"/>
          <c:showCatName val="0"/>
          <c:showSerName val="0"/>
          <c:showPercent val="0"/>
          <c:showBubbleSize val="0"/>
        </c:dLbls>
        <c:gapWidth val="150"/>
        <c:axId val="77271040"/>
        <c:axId val="77272576"/>
      </c:barChart>
      <c:catAx>
        <c:axId val="77271040"/>
        <c:scaling>
          <c:orientation val="minMax"/>
        </c:scaling>
        <c:delete val="0"/>
        <c:axPos val="l"/>
        <c:numFmt formatCode="General" sourceLinked="1"/>
        <c:majorTickMark val="none"/>
        <c:minorTickMark val="none"/>
        <c:tickLblPos val="nextTo"/>
        <c:txPr>
          <a:bodyPr/>
          <a:lstStyle/>
          <a:p>
            <a:pPr>
              <a:defRPr sz="900"/>
            </a:pPr>
            <a:endParaRPr lang="cs-CZ"/>
          </a:p>
        </c:txPr>
        <c:crossAx val="77272576"/>
        <c:crosses val="autoZero"/>
        <c:auto val="1"/>
        <c:lblAlgn val="ctr"/>
        <c:lblOffset val="100"/>
        <c:noMultiLvlLbl val="0"/>
      </c:catAx>
      <c:valAx>
        <c:axId val="772725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72710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'14.8'!$J$19:$J$26</c:f>
              <c:numCache>
                <c:formatCode>General</c:formatCode>
                <c:ptCount val="8"/>
              </c:numCache>
            </c:numRef>
          </c:cat>
          <c:val>
            <c:numRef>
              <c:f>'14.8'!$K$19:$K$26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ser>
        <c:dLbls>
          <c:showLegendKey val="0"/>
          <c:showVal val="0"/>
          <c:showCatName val="0"/>
          <c:showSerName val="0"/>
          <c:showPercent val="0"/>
          <c:showBubbleSize val="0"/>
        </c:dLbls>
        <c:gapWidth val="150"/>
        <c:axId val="77619968"/>
        <c:axId val="77621504"/>
      </c:barChart>
      <c:catAx>
        <c:axId val="77619968"/>
        <c:scaling>
          <c:orientation val="maxMin"/>
        </c:scaling>
        <c:delete val="0"/>
        <c:axPos val="l"/>
        <c:numFmt formatCode="0.0" sourceLinked="1"/>
        <c:majorTickMark val="none"/>
        <c:minorTickMark val="none"/>
        <c:tickLblPos val="nextTo"/>
        <c:txPr>
          <a:bodyPr/>
          <a:lstStyle/>
          <a:p>
            <a:pPr>
              <a:defRPr sz="900"/>
            </a:pPr>
            <a:endParaRPr lang="cs-CZ"/>
          </a:p>
        </c:txPr>
        <c:crossAx val="77621504"/>
        <c:crosses val="autoZero"/>
        <c:auto val="1"/>
        <c:lblAlgn val="ctr"/>
        <c:lblOffset val="100"/>
        <c:noMultiLvlLbl val="0"/>
      </c:catAx>
      <c:valAx>
        <c:axId val="7762150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7761996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ser>
        <c:dLbls>
          <c:showLegendKey val="0"/>
          <c:showVal val="0"/>
          <c:showCatName val="0"/>
          <c:showSerName val="0"/>
          <c:showPercent val="0"/>
          <c:showBubbleSize val="0"/>
        </c:dLbls>
        <c:gapWidth val="150"/>
        <c:axId val="77629312"/>
        <c:axId val="77630848"/>
      </c:barChart>
      <c:catAx>
        <c:axId val="77629312"/>
        <c:scaling>
          <c:orientation val="minMax"/>
        </c:scaling>
        <c:delete val="0"/>
        <c:axPos val="l"/>
        <c:numFmt formatCode="General" sourceLinked="1"/>
        <c:majorTickMark val="none"/>
        <c:minorTickMark val="none"/>
        <c:tickLblPos val="nextTo"/>
        <c:txPr>
          <a:bodyPr/>
          <a:lstStyle/>
          <a:p>
            <a:pPr>
              <a:defRPr sz="900"/>
            </a:pPr>
            <a:endParaRPr lang="cs-CZ"/>
          </a:p>
        </c:txPr>
        <c:crossAx val="77630848"/>
        <c:crosses val="autoZero"/>
        <c:auto val="1"/>
        <c:lblAlgn val="ctr"/>
        <c:lblOffset val="100"/>
        <c:noMultiLvlLbl val="0"/>
      </c:catAx>
      <c:valAx>
        <c:axId val="77630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7629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ser>
        <c:dLbls>
          <c:showLegendKey val="0"/>
          <c:showVal val="0"/>
          <c:showCatName val="0"/>
          <c:showSerName val="0"/>
          <c:showPercent val="0"/>
          <c:showBubbleSize val="0"/>
        </c:dLbls>
        <c:gapWidth val="150"/>
        <c:overlap val="100"/>
        <c:axId val="77746944"/>
        <c:axId val="77748480"/>
      </c:barChart>
      <c:catAx>
        <c:axId val="77746944"/>
        <c:scaling>
          <c:orientation val="minMax"/>
        </c:scaling>
        <c:delete val="0"/>
        <c:axPos val="b"/>
        <c:numFmt formatCode="General" sourceLinked="1"/>
        <c:majorTickMark val="none"/>
        <c:minorTickMark val="none"/>
        <c:tickLblPos val="nextTo"/>
        <c:txPr>
          <a:bodyPr/>
          <a:lstStyle/>
          <a:p>
            <a:pPr>
              <a:defRPr sz="900"/>
            </a:pPr>
            <a:endParaRPr lang="cs-CZ"/>
          </a:p>
        </c:txPr>
        <c:crossAx val="77748480"/>
        <c:crosses val="autoZero"/>
        <c:auto val="1"/>
        <c:lblAlgn val="ctr"/>
        <c:lblOffset val="100"/>
        <c:noMultiLvlLbl val="0"/>
      </c:catAx>
      <c:valAx>
        <c:axId val="777484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7774694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(TJ)</a:t>
            </a:r>
          </a:p>
        </c:rich>
      </c:tx>
      <c:layout/>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826.20381099999997</c:v>
                </c:pt>
                <c:pt idx="1">
                  <c:v>922.10939300000018</c:v>
                </c:pt>
                <c:pt idx="2">
                  <c:v>865.48435600000016</c:v>
                </c:pt>
                <c:pt idx="3">
                  <c:v>393.05373899999995</c:v>
                </c:pt>
                <c:pt idx="4">
                  <c:v>272.33356899999995</c:v>
                </c:pt>
                <c:pt idx="5">
                  <c:v>253.05678199999994</c:v>
                </c:pt>
                <c:pt idx="6">
                  <c:v>299.59714399999996</c:v>
                </c:pt>
                <c:pt idx="7">
                  <c:v>217.31247400000001</c:v>
                </c:pt>
                <c:pt idx="8">
                  <c:v>227.18188800000004</c:v>
                </c:pt>
                <c:pt idx="9">
                  <c:v>451.1819290000002</c:v>
                </c:pt>
                <c:pt idx="10">
                  <c:v>614.36237500000016</c:v>
                </c:pt>
                <c:pt idx="11">
                  <c:v>734.16652900000008</c:v>
                </c:pt>
              </c:numCache>
            </c:numRef>
          </c:val>
        </c:ser>
        <c:ser>
          <c:idx val="1"/>
          <c:order val="1"/>
          <c:tx>
            <c:strRef>
              <c:f>'4.2'!$A$8</c:f>
              <c:strCache>
                <c:ptCount val="1"/>
                <c:pt idx="0">
                  <c:v>Jihočeský kraj</c:v>
                </c:pt>
              </c:strCache>
            </c:strRef>
          </c:tx>
          <c:invertIfNegative val="0"/>
          <c:val>
            <c:numRef>
              <c:f>'4.2'!$B$8:$M$8</c:f>
              <c:numCache>
                <c:formatCode>#,##0.0</c:formatCode>
                <c:ptCount val="12"/>
                <c:pt idx="0">
                  <c:v>977.12387899999942</c:v>
                </c:pt>
                <c:pt idx="1">
                  <c:v>1016.085973</c:v>
                </c:pt>
                <c:pt idx="2">
                  <c:v>971.29244000000006</c:v>
                </c:pt>
                <c:pt idx="3">
                  <c:v>510.57121300000011</c:v>
                </c:pt>
                <c:pt idx="4">
                  <c:v>385.06849999999997</c:v>
                </c:pt>
                <c:pt idx="5">
                  <c:v>328.84345199999996</c:v>
                </c:pt>
                <c:pt idx="6">
                  <c:v>315.82264999999995</c:v>
                </c:pt>
                <c:pt idx="7">
                  <c:v>307.8500350000001</c:v>
                </c:pt>
                <c:pt idx="8">
                  <c:v>374.97793700000017</c:v>
                </c:pt>
                <c:pt idx="9">
                  <c:v>604.51184999999975</c:v>
                </c:pt>
                <c:pt idx="10">
                  <c:v>808.29677399999957</c:v>
                </c:pt>
                <c:pt idx="11">
                  <c:v>959.94956099999979</c:v>
                </c:pt>
              </c:numCache>
            </c:numRef>
          </c:val>
        </c:ser>
        <c:ser>
          <c:idx val="2"/>
          <c:order val="2"/>
          <c:tx>
            <c:strRef>
              <c:f>'4.2'!$A$9</c:f>
              <c:strCache>
                <c:ptCount val="1"/>
                <c:pt idx="0">
                  <c:v>Jihomoravský kraj</c:v>
                </c:pt>
              </c:strCache>
            </c:strRef>
          </c:tx>
          <c:invertIfNegative val="0"/>
          <c:val>
            <c:numRef>
              <c:f>'4.2'!$B$9:$M$9</c:f>
              <c:numCache>
                <c:formatCode>#,##0.0</c:formatCode>
                <c:ptCount val="12"/>
                <c:pt idx="0">
                  <c:v>1123.969254000001</c:v>
                </c:pt>
                <c:pt idx="1">
                  <c:v>1094.4982420000008</c:v>
                </c:pt>
                <c:pt idx="2">
                  <c:v>1029.6233930000001</c:v>
                </c:pt>
                <c:pt idx="3">
                  <c:v>450.41885200000019</c:v>
                </c:pt>
                <c:pt idx="4">
                  <c:v>323.42557999999985</c:v>
                </c:pt>
                <c:pt idx="5">
                  <c:v>293.63345700000008</c:v>
                </c:pt>
                <c:pt idx="6">
                  <c:v>285.49446399999994</c:v>
                </c:pt>
                <c:pt idx="7">
                  <c:v>271.59025200000002</c:v>
                </c:pt>
                <c:pt idx="8">
                  <c:v>363.52870400000018</c:v>
                </c:pt>
                <c:pt idx="9">
                  <c:v>635.27584859999956</c:v>
                </c:pt>
                <c:pt idx="10">
                  <c:v>904.95590620000053</c:v>
                </c:pt>
                <c:pt idx="11">
                  <c:v>1177.5165794000002</c:v>
                </c:pt>
              </c:numCache>
            </c:numRef>
          </c:val>
        </c:ser>
        <c:ser>
          <c:idx val="3"/>
          <c:order val="3"/>
          <c:tx>
            <c:strRef>
              <c:f>'4.2'!$A$10</c:f>
              <c:strCache>
                <c:ptCount val="1"/>
                <c:pt idx="0">
                  <c:v>Karlovarský kraj</c:v>
                </c:pt>
              </c:strCache>
            </c:strRef>
          </c:tx>
          <c:invertIfNegative val="0"/>
          <c:val>
            <c:numRef>
              <c:f>'4.2'!$B$10:$M$10</c:f>
              <c:numCache>
                <c:formatCode>#,##0.0</c:formatCode>
                <c:ptCount val="12"/>
                <c:pt idx="0">
                  <c:v>1616.687124</c:v>
                </c:pt>
                <c:pt idx="1">
                  <c:v>1558.7859179999998</c:v>
                </c:pt>
                <c:pt idx="2">
                  <c:v>1646.3622890000004</c:v>
                </c:pt>
                <c:pt idx="3">
                  <c:v>1308.6381370000001</c:v>
                </c:pt>
                <c:pt idx="4">
                  <c:v>1241.0993020000001</c:v>
                </c:pt>
                <c:pt idx="5">
                  <c:v>1128.3611410000001</c:v>
                </c:pt>
                <c:pt idx="6">
                  <c:v>864.92363199999988</c:v>
                </c:pt>
                <c:pt idx="7">
                  <c:v>932.08393899999987</c:v>
                </c:pt>
                <c:pt idx="8">
                  <c:v>1127.3122669999998</c:v>
                </c:pt>
                <c:pt idx="9">
                  <c:v>1374.9306280000001</c:v>
                </c:pt>
                <c:pt idx="10">
                  <c:v>1510.3357590000001</c:v>
                </c:pt>
                <c:pt idx="11">
                  <c:v>1624.4295500000005</c:v>
                </c:pt>
              </c:numCache>
            </c:numRef>
          </c:val>
        </c:ser>
        <c:ser>
          <c:idx val="4"/>
          <c:order val="4"/>
          <c:tx>
            <c:strRef>
              <c:f>'4.2'!$A$11</c:f>
              <c:strCache>
                <c:ptCount val="1"/>
                <c:pt idx="0">
                  <c:v>Kraj Vysočina</c:v>
                </c:pt>
              </c:strCache>
            </c:strRef>
          </c:tx>
          <c:invertIfNegative val="0"/>
          <c:val>
            <c:numRef>
              <c:f>'4.2'!$B$11:$M$11</c:f>
              <c:numCache>
                <c:formatCode>#,##0.0</c:formatCode>
                <c:ptCount val="12"/>
                <c:pt idx="0">
                  <c:v>467.60125617365605</c:v>
                </c:pt>
                <c:pt idx="1">
                  <c:v>467.90170663021513</c:v>
                </c:pt>
                <c:pt idx="2">
                  <c:v>455.83584171343369</c:v>
                </c:pt>
                <c:pt idx="3">
                  <c:v>239.6779929999999</c:v>
                </c:pt>
                <c:pt idx="4">
                  <c:v>182.355628</c:v>
                </c:pt>
                <c:pt idx="5">
                  <c:v>172.48085099999997</c:v>
                </c:pt>
                <c:pt idx="6">
                  <c:v>158.26563540662596</c:v>
                </c:pt>
                <c:pt idx="7">
                  <c:v>142.48896296789923</c:v>
                </c:pt>
                <c:pt idx="8">
                  <c:v>178.0478253245966</c:v>
                </c:pt>
                <c:pt idx="9">
                  <c:v>288.8014821999999</c:v>
                </c:pt>
                <c:pt idx="10">
                  <c:v>379.6720815999999</c:v>
                </c:pt>
                <c:pt idx="11">
                  <c:v>450.34005280000008</c:v>
                </c:pt>
              </c:numCache>
            </c:numRef>
          </c:val>
        </c:ser>
        <c:ser>
          <c:idx val="5"/>
          <c:order val="5"/>
          <c:tx>
            <c:strRef>
              <c:f>'4.2'!$A$12</c:f>
              <c:strCache>
                <c:ptCount val="1"/>
                <c:pt idx="0">
                  <c:v>Královéhradecký kraj</c:v>
                </c:pt>
              </c:strCache>
            </c:strRef>
          </c:tx>
          <c:invertIfNegative val="0"/>
          <c:val>
            <c:numRef>
              <c:f>'4.2'!$B$12:$M$12</c:f>
              <c:numCache>
                <c:formatCode>#,##0.0</c:formatCode>
                <c:ptCount val="12"/>
                <c:pt idx="0">
                  <c:v>630.71478648837694</c:v>
                </c:pt>
                <c:pt idx="1">
                  <c:v>528.90405765204616</c:v>
                </c:pt>
                <c:pt idx="2">
                  <c:v>540.70098318646887</c:v>
                </c:pt>
                <c:pt idx="3">
                  <c:v>288.28155000000004</c:v>
                </c:pt>
                <c:pt idx="4">
                  <c:v>215.90926299999998</c:v>
                </c:pt>
                <c:pt idx="5">
                  <c:v>194.22498000000002</c:v>
                </c:pt>
                <c:pt idx="6">
                  <c:v>182.81968599999999</c:v>
                </c:pt>
                <c:pt idx="7">
                  <c:v>178.14016400000008</c:v>
                </c:pt>
                <c:pt idx="8">
                  <c:v>222.57208300000002</c:v>
                </c:pt>
                <c:pt idx="9">
                  <c:v>456.45637800000009</c:v>
                </c:pt>
                <c:pt idx="10">
                  <c:v>547.25839299999984</c:v>
                </c:pt>
                <c:pt idx="11">
                  <c:v>645.99864099999991</c:v>
                </c:pt>
              </c:numCache>
            </c:numRef>
          </c:val>
        </c:ser>
        <c:ser>
          <c:idx val="6"/>
          <c:order val="6"/>
          <c:tx>
            <c:strRef>
              <c:f>'4.2'!$A$13</c:f>
              <c:strCache>
                <c:ptCount val="1"/>
                <c:pt idx="0">
                  <c:v>Liberecký kraj</c:v>
                </c:pt>
              </c:strCache>
            </c:strRef>
          </c:tx>
          <c:invertIfNegative val="0"/>
          <c:val>
            <c:numRef>
              <c:f>'4.2'!$B$13:$M$13</c:f>
              <c:numCache>
                <c:formatCode>#,##0.0</c:formatCode>
                <c:ptCount val="12"/>
                <c:pt idx="0">
                  <c:v>347.23088200000007</c:v>
                </c:pt>
                <c:pt idx="1">
                  <c:v>364.4707830000001</c:v>
                </c:pt>
                <c:pt idx="2">
                  <c:v>349.31178599999998</c:v>
                </c:pt>
                <c:pt idx="3">
                  <c:v>169.892832</c:v>
                </c:pt>
                <c:pt idx="4">
                  <c:v>115.96266699999998</c:v>
                </c:pt>
                <c:pt idx="5">
                  <c:v>110.309299</c:v>
                </c:pt>
                <c:pt idx="6">
                  <c:v>105.43083700000004</c:v>
                </c:pt>
                <c:pt idx="7">
                  <c:v>109.57697599999997</c:v>
                </c:pt>
                <c:pt idx="8">
                  <c:v>110.43191399999999</c:v>
                </c:pt>
                <c:pt idx="9">
                  <c:v>200.09822300000002</c:v>
                </c:pt>
                <c:pt idx="10">
                  <c:v>274.258532</c:v>
                </c:pt>
                <c:pt idx="11">
                  <c:v>347.27131699999995</c:v>
                </c:pt>
              </c:numCache>
            </c:numRef>
          </c:val>
        </c:ser>
        <c:ser>
          <c:idx val="7"/>
          <c:order val="7"/>
          <c:tx>
            <c:strRef>
              <c:f>'4.2'!$A$14</c:f>
              <c:strCache>
                <c:ptCount val="1"/>
                <c:pt idx="0">
                  <c:v>Moravskoslezský kraj</c:v>
                </c:pt>
              </c:strCache>
            </c:strRef>
          </c:tx>
          <c:invertIfNegative val="0"/>
          <c:val>
            <c:numRef>
              <c:f>'4.2'!$B$14:$M$14</c:f>
              <c:numCache>
                <c:formatCode>#,##0.0</c:formatCode>
                <c:ptCount val="12"/>
                <c:pt idx="0">
                  <c:v>3930.6591089999988</c:v>
                </c:pt>
                <c:pt idx="1">
                  <c:v>3796.0279210000026</c:v>
                </c:pt>
                <c:pt idx="2">
                  <c:v>3716.3260220000011</c:v>
                </c:pt>
                <c:pt idx="3">
                  <c:v>2185.1422230000003</c:v>
                </c:pt>
                <c:pt idx="4">
                  <c:v>1872.0681989999998</c:v>
                </c:pt>
                <c:pt idx="5">
                  <c:v>1747.1825389999995</c:v>
                </c:pt>
                <c:pt idx="6">
                  <c:v>1758.1134710000006</c:v>
                </c:pt>
                <c:pt idx="7">
                  <c:v>1672.853380999999</c:v>
                </c:pt>
                <c:pt idx="8">
                  <c:v>1729.7391130000001</c:v>
                </c:pt>
                <c:pt idx="9">
                  <c:v>2581.0734249999991</c:v>
                </c:pt>
                <c:pt idx="10">
                  <c:v>3125.0129230000011</c:v>
                </c:pt>
                <c:pt idx="11">
                  <c:v>3752.4647300000001</c:v>
                </c:pt>
              </c:numCache>
            </c:numRef>
          </c:val>
        </c:ser>
        <c:ser>
          <c:idx val="8"/>
          <c:order val="8"/>
          <c:tx>
            <c:strRef>
              <c:f>'4.2'!$A$15</c:f>
              <c:strCache>
                <c:ptCount val="1"/>
                <c:pt idx="0">
                  <c:v>Olomoucký kraj</c:v>
                </c:pt>
              </c:strCache>
            </c:strRef>
          </c:tx>
          <c:invertIfNegative val="0"/>
          <c:val>
            <c:numRef>
              <c:f>'4.2'!$B$15:$M$15</c:f>
              <c:numCache>
                <c:formatCode>#,##0.0</c:formatCode>
                <c:ptCount val="12"/>
                <c:pt idx="0">
                  <c:v>801.61846199999991</c:v>
                </c:pt>
                <c:pt idx="1">
                  <c:v>781.38700499999982</c:v>
                </c:pt>
                <c:pt idx="2">
                  <c:v>762.84987000000001</c:v>
                </c:pt>
                <c:pt idx="3">
                  <c:v>414.61069500000019</c:v>
                </c:pt>
                <c:pt idx="4">
                  <c:v>320.34440900000016</c:v>
                </c:pt>
                <c:pt idx="5">
                  <c:v>303.57835899999998</c:v>
                </c:pt>
                <c:pt idx="6">
                  <c:v>286.70617100000004</c:v>
                </c:pt>
                <c:pt idx="7">
                  <c:v>275.30455699999999</c:v>
                </c:pt>
                <c:pt idx="8">
                  <c:v>304.41744799999969</c:v>
                </c:pt>
                <c:pt idx="9">
                  <c:v>613.85604099999989</c:v>
                </c:pt>
                <c:pt idx="10">
                  <c:v>744.41954899999996</c:v>
                </c:pt>
                <c:pt idx="11">
                  <c:v>860.02399099999968</c:v>
                </c:pt>
              </c:numCache>
            </c:numRef>
          </c:val>
        </c:ser>
        <c:ser>
          <c:idx val="9"/>
          <c:order val="9"/>
          <c:tx>
            <c:strRef>
              <c:f>'4.2'!$A$16</c:f>
              <c:strCache>
                <c:ptCount val="1"/>
                <c:pt idx="0">
                  <c:v>Pardubický kraj</c:v>
                </c:pt>
              </c:strCache>
            </c:strRef>
          </c:tx>
          <c:invertIfNegative val="0"/>
          <c:val>
            <c:numRef>
              <c:f>'4.2'!$B$16:$M$16</c:f>
              <c:numCache>
                <c:formatCode>#,##0.0</c:formatCode>
                <c:ptCount val="12"/>
                <c:pt idx="0">
                  <c:v>897.94462104284287</c:v>
                </c:pt>
                <c:pt idx="1">
                  <c:v>928.20578915012072</c:v>
                </c:pt>
                <c:pt idx="2">
                  <c:v>909.92735047839358</c:v>
                </c:pt>
                <c:pt idx="3">
                  <c:v>410.71763800000014</c:v>
                </c:pt>
                <c:pt idx="4">
                  <c:v>316.65484500000008</c:v>
                </c:pt>
                <c:pt idx="5">
                  <c:v>267.1136120000001</c:v>
                </c:pt>
                <c:pt idx="6">
                  <c:v>240.21736001939044</c:v>
                </c:pt>
                <c:pt idx="7">
                  <c:v>233.80716006295603</c:v>
                </c:pt>
                <c:pt idx="8">
                  <c:v>296.48983953689344</c:v>
                </c:pt>
                <c:pt idx="9">
                  <c:v>503.63792500000017</c:v>
                </c:pt>
                <c:pt idx="10">
                  <c:v>716.63658700000019</c:v>
                </c:pt>
                <c:pt idx="11">
                  <c:v>929.18620500000009</c:v>
                </c:pt>
              </c:numCache>
            </c:numRef>
          </c:val>
        </c:ser>
        <c:ser>
          <c:idx val="10"/>
          <c:order val="10"/>
          <c:tx>
            <c:strRef>
              <c:f>'4.2'!$A$17</c:f>
              <c:strCache>
                <c:ptCount val="1"/>
                <c:pt idx="0">
                  <c:v>Plzeňský kraj</c:v>
                </c:pt>
              </c:strCache>
            </c:strRef>
          </c:tx>
          <c:invertIfNegative val="0"/>
          <c:val>
            <c:numRef>
              <c:f>'4.2'!$B$17:$M$17</c:f>
              <c:numCache>
                <c:formatCode>#,##0.0</c:formatCode>
                <c:ptCount val="12"/>
                <c:pt idx="0">
                  <c:v>750.04384171396759</c:v>
                </c:pt>
                <c:pt idx="1">
                  <c:v>808.15300547846584</c:v>
                </c:pt>
                <c:pt idx="2">
                  <c:v>768.69919192732505</c:v>
                </c:pt>
                <c:pt idx="3">
                  <c:v>366.46269999999981</c:v>
                </c:pt>
                <c:pt idx="4">
                  <c:v>249.09965300000002</c:v>
                </c:pt>
                <c:pt idx="5">
                  <c:v>218.81129500000003</c:v>
                </c:pt>
                <c:pt idx="6">
                  <c:v>212.88752325683598</c:v>
                </c:pt>
                <c:pt idx="7">
                  <c:v>182.94643020200283</c:v>
                </c:pt>
                <c:pt idx="8">
                  <c:v>250.2435302796614</c:v>
                </c:pt>
                <c:pt idx="9">
                  <c:v>452.00382200000001</c:v>
                </c:pt>
                <c:pt idx="10">
                  <c:v>640.63231899999994</c:v>
                </c:pt>
                <c:pt idx="11">
                  <c:v>734.56532100000004</c:v>
                </c:pt>
              </c:numCache>
            </c:numRef>
          </c:val>
        </c:ser>
        <c:ser>
          <c:idx val="11"/>
          <c:order val="11"/>
          <c:tx>
            <c:strRef>
              <c:f>'4.2'!$A$18</c:f>
              <c:strCache>
                <c:ptCount val="1"/>
                <c:pt idx="0">
                  <c:v>Středočeský kraj</c:v>
                </c:pt>
              </c:strCache>
            </c:strRef>
          </c:tx>
          <c:invertIfNegative val="0"/>
          <c:val>
            <c:numRef>
              <c:f>'4.2'!$B$18:$M$18</c:f>
              <c:numCache>
                <c:formatCode>#,##0.0</c:formatCode>
                <c:ptCount val="12"/>
                <c:pt idx="0">
                  <c:v>3775.2069229999997</c:v>
                </c:pt>
                <c:pt idx="1">
                  <c:v>3579.8005059999991</c:v>
                </c:pt>
                <c:pt idx="2">
                  <c:v>3440.2623839999987</c:v>
                </c:pt>
                <c:pt idx="3">
                  <c:v>1677.3508730000008</c:v>
                </c:pt>
                <c:pt idx="4">
                  <c:v>1339.9092849999995</c:v>
                </c:pt>
                <c:pt idx="5">
                  <c:v>1337.6491829999995</c:v>
                </c:pt>
                <c:pt idx="6">
                  <c:v>1228.8491389999999</c:v>
                </c:pt>
                <c:pt idx="7">
                  <c:v>1305.3161949999992</c:v>
                </c:pt>
                <c:pt idx="8">
                  <c:v>1401.2200429999998</c:v>
                </c:pt>
                <c:pt idx="9">
                  <c:v>2436.3834051999997</c:v>
                </c:pt>
                <c:pt idx="10">
                  <c:v>3069.1341780000021</c:v>
                </c:pt>
                <c:pt idx="11">
                  <c:v>3686.3637461999988</c:v>
                </c:pt>
              </c:numCache>
            </c:numRef>
          </c:val>
        </c:ser>
        <c:ser>
          <c:idx val="12"/>
          <c:order val="12"/>
          <c:tx>
            <c:strRef>
              <c:f>'4.2'!$A$19</c:f>
              <c:strCache>
                <c:ptCount val="1"/>
                <c:pt idx="0">
                  <c:v>Ústecký kraj</c:v>
                </c:pt>
              </c:strCache>
            </c:strRef>
          </c:tx>
          <c:invertIfNegative val="0"/>
          <c:val>
            <c:numRef>
              <c:f>'4.2'!$B$19:$M$19</c:f>
              <c:numCache>
                <c:formatCode>#,##0.0</c:formatCode>
                <c:ptCount val="12"/>
                <c:pt idx="0">
                  <c:v>3092.2270380000027</c:v>
                </c:pt>
                <c:pt idx="1">
                  <c:v>3040.5463900000013</c:v>
                </c:pt>
                <c:pt idx="2">
                  <c:v>3203.1643459999982</c:v>
                </c:pt>
                <c:pt idx="3">
                  <c:v>2126.2624500000002</c:v>
                </c:pt>
                <c:pt idx="4">
                  <c:v>1807.8033519999999</c:v>
                </c:pt>
                <c:pt idx="5">
                  <c:v>1542.9619509999998</c:v>
                </c:pt>
                <c:pt idx="6">
                  <c:v>1610.6397749999999</c:v>
                </c:pt>
                <c:pt idx="7">
                  <c:v>1580.978251</c:v>
                </c:pt>
                <c:pt idx="8">
                  <c:v>1652.9251210000004</c:v>
                </c:pt>
                <c:pt idx="9">
                  <c:v>1884.7332129999998</c:v>
                </c:pt>
                <c:pt idx="10">
                  <c:v>2631.6098690000003</c:v>
                </c:pt>
                <c:pt idx="11">
                  <c:v>3268.0156920000013</c:v>
                </c:pt>
              </c:numCache>
            </c:numRef>
          </c:val>
        </c:ser>
        <c:ser>
          <c:idx val="13"/>
          <c:order val="13"/>
          <c:tx>
            <c:strRef>
              <c:f>'4.2'!$A$20</c:f>
              <c:strCache>
                <c:ptCount val="1"/>
                <c:pt idx="0">
                  <c:v>Zlínský kraj</c:v>
                </c:pt>
              </c:strCache>
            </c:strRef>
          </c:tx>
          <c:invertIfNegative val="0"/>
          <c:val>
            <c:numRef>
              <c:f>'4.2'!$B$20:$M$20</c:f>
              <c:numCache>
                <c:formatCode>#,##0.0</c:formatCode>
                <c:ptCount val="12"/>
                <c:pt idx="0">
                  <c:v>934.79582800000003</c:v>
                </c:pt>
                <c:pt idx="1">
                  <c:v>959.9425</c:v>
                </c:pt>
                <c:pt idx="2">
                  <c:v>949.02012499999978</c:v>
                </c:pt>
                <c:pt idx="3">
                  <c:v>570.84753899999998</c:v>
                </c:pt>
                <c:pt idx="4">
                  <c:v>489.75411399999996</c:v>
                </c:pt>
                <c:pt idx="5">
                  <c:v>426.3518029999999</c:v>
                </c:pt>
                <c:pt idx="6">
                  <c:v>364.14086400000002</c:v>
                </c:pt>
                <c:pt idx="7">
                  <c:v>325.67067400000008</c:v>
                </c:pt>
                <c:pt idx="8">
                  <c:v>431.89451899999995</c:v>
                </c:pt>
                <c:pt idx="9">
                  <c:v>614.74782900000002</c:v>
                </c:pt>
                <c:pt idx="10">
                  <c:v>746.20664299999976</c:v>
                </c:pt>
                <c:pt idx="11">
                  <c:v>911.75216799999998</c:v>
                </c:pt>
              </c:numCache>
            </c:numRef>
          </c:val>
        </c:ser>
        <c:dLbls>
          <c:showLegendKey val="0"/>
          <c:showVal val="0"/>
          <c:showCatName val="0"/>
          <c:showSerName val="0"/>
          <c:showPercent val="0"/>
          <c:showBubbleSize val="0"/>
        </c:dLbls>
        <c:gapWidth val="104"/>
        <c:overlap val="100"/>
        <c:axId val="48493312"/>
        <c:axId val="48494848"/>
      </c:barChart>
      <c:catAx>
        <c:axId val="48493312"/>
        <c:scaling>
          <c:orientation val="minMax"/>
        </c:scaling>
        <c:delete val="0"/>
        <c:axPos val="b"/>
        <c:majorTickMark val="none"/>
        <c:minorTickMark val="none"/>
        <c:tickLblPos val="nextTo"/>
        <c:txPr>
          <a:bodyPr/>
          <a:lstStyle/>
          <a:p>
            <a:pPr>
              <a:defRPr sz="900"/>
            </a:pPr>
            <a:endParaRPr lang="cs-CZ"/>
          </a:p>
        </c:txPr>
        <c:crossAx val="48494848"/>
        <c:crosses val="autoZero"/>
        <c:auto val="1"/>
        <c:lblAlgn val="ctr"/>
        <c:lblOffset val="100"/>
        <c:noMultiLvlLbl val="0"/>
      </c:catAx>
      <c:valAx>
        <c:axId val="48494848"/>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484933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ser>
        <c:dLbls>
          <c:showLegendKey val="0"/>
          <c:showVal val="0"/>
          <c:showCatName val="0"/>
          <c:showSerName val="0"/>
          <c:showPercent val="0"/>
          <c:showBubbleSize val="0"/>
        </c:dLbls>
        <c:gapWidth val="150"/>
        <c:axId val="77765248"/>
        <c:axId val="77771136"/>
      </c:barChart>
      <c:catAx>
        <c:axId val="77765248"/>
        <c:scaling>
          <c:orientation val="minMax"/>
        </c:scaling>
        <c:delete val="0"/>
        <c:axPos val="l"/>
        <c:numFmt formatCode="General" sourceLinked="1"/>
        <c:majorTickMark val="none"/>
        <c:minorTickMark val="none"/>
        <c:tickLblPos val="nextTo"/>
        <c:txPr>
          <a:bodyPr/>
          <a:lstStyle/>
          <a:p>
            <a:pPr>
              <a:defRPr sz="900"/>
            </a:pPr>
            <a:endParaRPr lang="cs-CZ"/>
          </a:p>
        </c:txPr>
        <c:crossAx val="77771136"/>
        <c:crosses val="autoZero"/>
        <c:auto val="1"/>
        <c:lblAlgn val="ctr"/>
        <c:lblOffset val="100"/>
        <c:noMultiLvlLbl val="0"/>
      </c:catAx>
      <c:valAx>
        <c:axId val="7777113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776524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'14.9'!$J$19:$J$26</c:f>
              <c:numCache>
                <c:formatCode>General</c:formatCode>
                <c:ptCount val="8"/>
              </c:numCache>
            </c:numRef>
          </c:cat>
          <c:val>
            <c:numRef>
              <c:f>'14.9'!$K$19:$K$26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ser>
        <c:dLbls>
          <c:showLegendKey val="0"/>
          <c:showVal val="0"/>
          <c:showCatName val="0"/>
          <c:showSerName val="0"/>
          <c:showPercent val="0"/>
          <c:showBubbleSize val="0"/>
        </c:dLbls>
        <c:gapWidth val="150"/>
        <c:axId val="78032256"/>
        <c:axId val="78042240"/>
      </c:barChart>
      <c:catAx>
        <c:axId val="78032256"/>
        <c:scaling>
          <c:orientation val="maxMin"/>
        </c:scaling>
        <c:delete val="0"/>
        <c:axPos val="l"/>
        <c:numFmt formatCode="0.0" sourceLinked="1"/>
        <c:majorTickMark val="none"/>
        <c:minorTickMark val="none"/>
        <c:tickLblPos val="nextTo"/>
        <c:txPr>
          <a:bodyPr/>
          <a:lstStyle/>
          <a:p>
            <a:pPr>
              <a:defRPr sz="900"/>
            </a:pPr>
            <a:endParaRPr lang="cs-CZ"/>
          </a:p>
        </c:txPr>
        <c:crossAx val="78042240"/>
        <c:crosses val="autoZero"/>
        <c:auto val="1"/>
        <c:lblAlgn val="ctr"/>
        <c:lblOffset val="100"/>
        <c:noMultiLvlLbl val="0"/>
      </c:catAx>
      <c:valAx>
        <c:axId val="7804224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7803225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ser>
        <c:dLbls>
          <c:showLegendKey val="0"/>
          <c:showVal val="0"/>
          <c:showCatName val="0"/>
          <c:showSerName val="0"/>
          <c:showPercent val="0"/>
          <c:showBubbleSize val="0"/>
        </c:dLbls>
        <c:gapWidth val="150"/>
        <c:axId val="78058240"/>
        <c:axId val="78059776"/>
      </c:barChart>
      <c:catAx>
        <c:axId val="78058240"/>
        <c:scaling>
          <c:orientation val="minMax"/>
        </c:scaling>
        <c:delete val="0"/>
        <c:axPos val="l"/>
        <c:numFmt formatCode="General" sourceLinked="1"/>
        <c:majorTickMark val="none"/>
        <c:minorTickMark val="none"/>
        <c:tickLblPos val="nextTo"/>
        <c:txPr>
          <a:bodyPr/>
          <a:lstStyle/>
          <a:p>
            <a:pPr>
              <a:defRPr sz="900"/>
            </a:pPr>
            <a:endParaRPr lang="cs-CZ"/>
          </a:p>
        </c:txPr>
        <c:crossAx val="78059776"/>
        <c:crosses val="autoZero"/>
        <c:auto val="1"/>
        <c:lblAlgn val="ctr"/>
        <c:lblOffset val="100"/>
        <c:noMultiLvlLbl val="0"/>
      </c:catAx>
      <c:valAx>
        <c:axId val="780597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80582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ser>
        <c:dLbls>
          <c:showLegendKey val="0"/>
          <c:showVal val="0"/>
          <c:showCatName val="0"/>
          <c:showSerName val="0"/>
          <c:showPercent val="0"/>
          <c:showBubbleSize val="0"/>
        </c:dLbls>
        <c:gapWidth val="150"/>
        <c:overlap val="100"/>
        <c:axId val="78097792"/>
        <c:axId val="78103680"/>
      </c:barChart>
      <c:catAx>
        <c:axId val="78097792"/>
        <c:scaling>
          <c:orientation val="minMax"/>
        </c:scaling>
        <c:delete val="0"/>
        <c:axPos val="b"/>
        <c:numFmt formatCode="General" sourceLinked="1"/>
        <c:majorTickMark val="none"/>
        <c:minorTickMark val="none"/>
        <c:tickLblPos val="nextTo"/>
        <c:txPr>
          <a:bodyPr/>
          <a:lstStyle/>
          <a:p>
            <a:pPr>
              <a:defRPr sz="900"/>
            </a:pPr>
            <a:endParaRPr lang="cs-CZ"/>
          </a:p>
        </c:txPr>
        <c:crossAx val="78103680"/>
        <c:crosses val="autoZero"/>
        <c:auto val="1"/>
        <c:lblAlgn val="ctr"/>
        <c:lblOffset val="100"/>
        <c:noMultiLvlLbl val="0"/>
      </c:catAx>
      <c:valAx>
        <c:axId val="78103680"/>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780977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ser>
        <c:dLbls>
          <c:showLegendKey val="0"/>
          <c:showVal val="0"/>
          <c:showCatName val="0"/>
          <c:showSerName val="0"/>
          <c:showPercent val="0"/>
          <c:showBubbleSize val="0"/>
        </c:dLbls>
        <c:gapWidth val="150"/>
        <c:axId val="78190080"/>
        <c:axId val="78191616"/>
      </c:barChart>
      <c:catAx>
        <c:axId val="78190080"/>
        <c:scaling>
          <c:orientation val="minMax"/>
        </c:scaling>
        <c:delete val="0"/>
        <c:axPos val="l"/>
        <c:numFmt formatCode="General" sourceLinked="1"/>
        <c:majorTickMark val="none"/>
        <c:minorTickMark val="none"/>
        <c:tickLblPos val="nextTo"/>
        <c:txPr>
          <a:bodyPr/>
          <a:lstStyle/>
          <a:p>
            <a:pPr>
              <a:defRPr sz="900"/>
            </a:pPr>
            <a:endParaRPr lang="cs-CZ"/>
          </a:p>
        </c:txPr>
        <c:crossAx val="78191616"/>
        <c:crosses val="autoZero"/>
        <c:auto val="1"/>
        <c:lblAlgn val="ctr"/>
        <c:lblOffset val="100"/>
        <c:noMultiLvlLbl val="0"/>
      </c:catAx>
      <c:valAx>
        <c:axId val="78191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8190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'14.10'!$J$19:$J$26</c:f>
              <c:numCache>
                <c:formatCode>General</c:formatCode>
                <c:ptCount val="8"/>
              </c:numCache>
            </c:numRef>
          </c:cat>
          <c:val>
            <c:numRef>
              <c:f>'14.10'!$K$19:$K$26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ser>
        <c:dLbls>
          <c:showLegendKey val="0"/>
          <c:showVal val="0"/>
          <c:showCatName val="0"/>
          <c:showSerName val="0"/>
          <c:showPercent val="0"/>
          <c:showBubbleSize val="0"/>
        </c:dLbls>
        <c:gapWidth val="150"/>
        <c:axId val="78215424"/>
        <c:axId val="78233600"/>
      </c:barChart>
      <c:catAx>
        <c:axId val="78215424"/>
        <c:scaling>
          <c:orientation val="maxMin"/>
        </c:scaling>
        <c:delete val="0"/>
        <c:axPos val="l"/>
        <c:numFmt formatCode="0.0" sourceLinked="1"/>
        <c:majorTickMark val="none"/>
        <c:minorTickMark val="none"/>
        <c:tickLblPos val="nextTo"/>
        <c:txPr>
          <a:bodyPr/>
          <a:lstStyle/>
          <a:p>
            <a:pPr>
              <a:defRPr sz="900"/>
            </a:pPr>
            <a:endParaRPr lang="cs-CZ"/>
          </a:p>
        </c:txPr>
        <c:crossAx val="78233600"/>
        <c:crosses val="autoZero"/>
        <c:auto val="1"/>
        <c:lblAlgn val="ctr"/>
        <c:lblOffset val="100"/>
        <c:noMultiLvlLbl val="0"/>
      </c:catAx>
      <c:valAx>
        <c:axId val="782336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782154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ser>
        <c:dLbls>
          <c:showLegendKey val="0"/>
          <c:showVal val="0"/>
          <c:showCatName val="0"/>
          <c:showSerName val="0"/>
          <c:showPercent val="0"/>
          <c:showBubbleSize val="0"/>
        </c:dLbls>
        <c:gapWidth val="150"/>
        <c:axId val="78249344"/>
        <c:axId val="78255232"/>
      </c:barChart>
      <c:catAx>
        <c:axId val="78249344"/>
        <c:scaling>
          <c:orientation val="minMax"/>
        </c:scaling>
        <c:delete val="0"/>
        <c:axPos val="l"/>
        <c:numFmt formatCode="General" sourceLinked="1"/>
        <c:majorTickMark val="none"/>
        <c:minorTickMark val="none"/>
        <c:tickLblPos val="nextTo"/>
        <c:txPr>
          <a:bodyPr/>
          <a:lstStyle/>
          <a:p>
            <a:pPr>
              <a:defRPr sz="900"/>
            </a:pPr>
            <a:endParaRPr lang="cs-CZ"/>
          </a:p>
        </c:txPr>
        <c:crossAx val="78255232"/>
        <c:crosses val="autoZero"/>
        <c:auto val="1"/>
        <c:lblAlgn val="ctr"/>
        <c:lblOffset val="100"/>
        <c:noMultiLvlLbl val="0"/>
      </c:catAx>
      <c:valAx>
        <c:axId val="782552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82493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ser>
        <c:dLbls>
          <c:showLegendKey val="0"/>
          <c:showVal val="0"/>
          <c:showCatName val="0"/>
          <c:showSerName val="0"/>
          <c:showPercent val="0"/>
          <c:showBubbleSize val="0"/>
        </c:dLbls>
        <c:gapWidth val="150"/>
        <c:overlap val="100"/>
        <c:axId val="78276864"/>
        <c:axId val="78295040"/>
      </c:barChart>
      <c:catAx>
        <c:axId val="78276864"/>
        <c:scaling>
          <c:orientation val="minMax"/>
        </c:scaling>
        <c:delete val="0"/>
        <c:axPos val="b"/>
        <c:numFmt formatCode="General" sourceLinked="1"/>
        <c:majorTickMark val="none"/>
        <c:minorTickMark val="none"/>
        <c:tickLblPos val="nextTo"/>
        <c:txPr>
          <a:bodyPr/>
          <a:lstStyle/>
          <a:p>
            <a:pPr>
              <a:defRPr sz="900"/>
            </a:pPr>
            <a:endParaRPr lang="cs-CZ"/>
          </a:p>
        </c:txPr>
        <c:crossAx val="78295040"/>
        <c:crosses val="autoZero"/>
        <c:auto val="1"/>
        <c:lblAlgn val="ctr"/>
        <c:lblOffset val="100"/>
        <c:noMultiLvlLbl val="0"/>
      </c:catAx>
      <c:valAx>
        <c:axId val="782950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7827686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layout/>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spPr>
            <a:solidFill>
              <a:schemeClr val="accent3">
                <a:lumMod val="75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1239.6430610000002</c:v>
                </c:pt>
                <c:pt idx="2">
                  <c:v>461.08656000000002</c:v>
                </c:pt>
                <c:pt idx="3">
                  <c:v>340.768618</c:v>
                </c:pt>
                <c:pt idx="4">
                  <c:v>1353.9419480000001</c:v>
                </c:pt>
                <c:pt idx="5">
                  <c:v>532.53473999999994</c:v>
                </c:pt>
                <c:pt idx="6">
                  <c:v>1.5946390000000001</c:v>
                </c:pt>
                <c:pt idx="7">
                  <c:v>6248.3079179999986</c:v>
                </c:pt>
                <c:pt idx="8">
                  <c:v>193.91696300000001</c:v>
                </c:pt>
                <c:pt idx="9">
                  <c:v>44.337358999999992</c:v>
                </c:pt>
                <c:pt idx="10">
                  <c:v>901.37169200000017</c:v>
                </c:pt>
                <c:pt idx="11">
                  <c:v>725.25028800000007</c:v>
                </c:pt>
                <c:pt idx="12">
                  <c:v>4832.4944300000006</c:v>
                </c:pt>
                <c:pt idx="13">
                  <c:v>191.24201000000002</c:v>
                </c:pt>
              </c:numCache>
            </c:numRef>
          </c:val>
        </c:ser>
        <c:ser>
          <c:idx val="1"/>
          <c:order val="1"/>
          <c:tx>
            <c:strRef>
              <c:f>'4.3'!$A$6</c:f>
              <c:strCache>
                <c:ptCount val="1"/>
                <c:pt idx="0">
                  <c:v>Bioplyn</c:v>
                </c:pt>
              </c:strCache>
            </c:strRef>
          </c:tx>
          <c:spPr>
            <a:solidFill>
              <a:schemeClr val="bg2">
                <a:lumMod val="50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161.22100000000003</c:v>
                </c:pt>
                <c:pt idx="1">
                  <c:v>384.44730800000065</c:v>
                </c:pt>
                <c:pt idx="2">
                  <c:v>300.29366999999974</c:v>
                </c:pt>
                <c:pt idx="3">
                  <c:v>73.914478999999986</c:v>
                </c:pt>
                <c:pt idx="4">
                  <c:v>683.02486200000055</c:v>
                </c:pt>
                <c:pt idx="5">
                  <c:v>381.45355700000039</c:v>
                </c:pt>
                <c:pt idx="6">
                  <c:v>40.470181000000004</c:v>
                </c:pt>
                <c:pt idx="7">
                  <c:v>320.62444500000004</c:v>
                </c:pt>
                <c:pt idx="8">
                  <c:v>339.23560000000003</c:v>
                </c:pt>
                <c:pt idx="9">
                  <c:v>367.48565100000019</c:v>
                </c:pt>
                <c:pt idx="10">
                  <c:v>389.87006900000034</c:v>
                </c:pt>
                <c:pt idx="11">
                  <c:v>463.08365299999957</c:v>
                </c:pt>
                <c:pt idx="12">
                  <c:v>112.30846999999999</c:v>
                </c:pt>
                <c:pt idx="13">
                  <c:v>126.84297699999998</c:v>
                </c:pt>
              </c:numCache>
            </c:numRef>
          </c:val>
        </c:ser>
        <c:ser>
          <c:idx val="2"/>
          <c:order val="2"/>
          <c:tx>
            <c:strRef>
              <c:f>'4.3'!$A$7</c:f>
              <c:strCache>
                <c:ptCount val="1"/>
                <c:pt idx="0">
                  <c:v>Černé uhlí</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c:v>
                </c:pt>
                <c:pt idx="3">
                  <c:v>0</c:v>
                </c:pt>
                <c:pt idx="4">
                  <c:v>0</c:v>
                </c:pt>
                <c:pt idx="5">
                  <c:v>6.0464500000000001</c:v>
                </c:pt>
                <c:pt idx="6">
                  <c:v>0</c:v>
                </c:pt>
                <c:pt idx="7">
                  <c:v>14150.099878999999</c:v>
                </c:pt>
                <c:pt idx="8">
                  <c:v>1286.2173990000001</c:v>
                </c:pt>
                <c:pt idx="9">
                  <c:v>1121.3285230000004</c:v>
                </c:pt>
                <c:pt idx="10">
                  <c:v>0</c:v>
                </c:pt>
                <c:pt idx="11">
                  <c:v>0</c:v>
                </c:pt>
                <c:pt idx="12">
                  <c:v>12.094629999999999</c:v>
                </c:pt>
                <c:pt idx="13">
                  <c:v>367.54636999999997</c:v>
                </c:pt>
              </c:numCache>
            </c:numRef>
          </c:val>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0.71399999999999997</c:v>
                </c:pt>
                <c:pt idx="1">
                  <c:v>0.152811</c:v>
                </c:pt>
                <c:pt idx="2">
                  <c:v>6.4576000000000002</c:v>
                </c:pt>
                <c:pt idx="3">
                  <c:v>8.6499999999999997E-3</c:v>
                </c:pt>
                <c:pt idx="4">
                  <c:v>0.106</c:v>
                </c:pt>
                <c:pt idx="5">
                  <c:v>0</c:v>
                </c:pt>
                <c:pt idx="6">
                  <c:v>0</c:v>
                </c:pt>
                <c:pt idx="7">
                  <c:v>1.6695630000000001</c:v>
                </c:pt>
                <c:pt idx="8">
                  <c:v>7.8962999999999992E-2</c:v>
                </c:pt>
                <c:pt idx="9">
                  <c:v>0</c:v>
                </c:pt>
                <c:pt idx="10">
                  <c:v>5.6366639999999997</c:v>
                </c:pt>
                <c:pt idx="11">
                  <c:v>0</c:v>
                </c:pt>
                <c:pt idx="12">
                  <c:v>0</c:v>
                </c:pt>
                <c:pt idx="13">
                  <c:v>0.53660000000000008</c:v>
                </c:pt>
              </c:numCache>
            </c:numRef>
          </c:val>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2.875</c:v>
                </c:pt>
                <c:pt idx="1">
                  <c:v>9.8898E-2</c:v>
                </c:pt>
                <c:pt idx="2">
                  <c:v>0.50849999999999995</c:v>
                </c:pt>
                <c:pt idx="3">
                  <c:v>3.5692300000000006</c:v>
                </c:pt>
                <c:pt idx="4">
                  <c:v>0</c:v>
                </c:pt>
                <c:pt idx="5">
                  <c:v>0</c:v>
                </c:pt>
                <c:pt idx="6">
                  <c:v>0</c:v>
                </c:pt>
                <c:pt idx="7">
                  <c:v>0</c:v>
                </c:pt>
                <c:pt idx="8">
                  <c:v>0</c:v>
                </c:pt>
                <c:pt idx="9">
                  <c:v>0</c:v>
                </c:pt>
                <c:pt idx="10">
                  <c:v>0</c:v>
                </c:pt>
                <c:pt idx="11">
                  <c:v>0</c:v>
                </c:pt>
                <c:pt idx="12">
                  <c:v>79.261094004811241</c:v>
                </c:pt>
                <c:pt idx="13">
                  <c:v>0</c:v>
                </c:pt>
              </c:numCache>
            </c:numRef>
          </c:val>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0.17899999999999999</c:v>
                </c:pt>
                <c:pt idx="3">
                  <c:v>0.43111999999999995</c:v>
                </c:pt>
                <c:pt idx="4">
                  <c:v>0.17249999999999996</c:v>
                </c:pt>
                <c:pt idx="5">
                  <c:v>0</c:v>
                </c:pt>
                <c:pt idx="6">
                  <c:v>0</c:v>
                </c:pt>
                <c:pt idx="7">
                  <c:v>0</c:v>
                </c:pt>
                <c:pt idx="8">
                  <c:v>0</c:v>
                </c:pt>
                <c:pt idx="9">
                  <c:v>0</c:v>
                </c:pt>
                <c:pt idx="10">
                  <c:v>0</c:v>
                </c:pt>
                <c:pt idx="11">
                  <c:v>0</c:v>
                </c:pt>
                <c:pt idx="12">
                  <c:v>8.5729999999999987E-2</c:v>
                </c:pt>
                <c:pt idx="13">
                  <c:v>0</c:v>
                </c:pt>
              </c:numCache>
            </c:numRef>
          </c:val>
        </c:ser>
        <c:ser>
          <c:idx val="6"/>
          <c:order val="6"/>
          <c:tx>
            <c:strRef>
              <c:f>'4.3'!$A$11</c:f>
              <c:strCache>
                <c:ptCount val="1"/>
                <c:pt idx="0">
                  <c:v>Hnědé uhlí</c:v>
                </c:pt>
              </c:strCache>
            </c:strRef>
          </c:tx>
          <c:spPr>
            <a:solidFill>
              <a:srgbClr val="6E493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4735.3887210000012</c:v>
                </c:pt>
                <c:pt idx="2">
                  <c:v>86.870840000000001</c:v>
                </c:pt>
                <c:pt idx="3">
                  <c:v>13190.658679</c:v>
                </c:pt>
                <c:pt idx="4">
                  <c:v>432.88592999999992</c:v>
                </c:pt>
                <c:pt idx="5">
                  <c:v>2101.5962599999998</c:v>
                </c:pt>
                <c:pt idx="6">
                  <c:v>123.72688900000001</c:v>
                </c:pt>
                <c:pt idx="7">
                  <c:v>1351.1509799999999</c:v>
                </c:pt>
                <c:pt idx="8">
                  <c:v>2105.1209319999998</c:v>
                </c:pt>
                <c:pt idx="9">
                  <c:v>4131.1684439999999</c:v>
                </c:pt>
                <c:pt idx="10">
                  <c:v>3061.4069850000001</c:v>
                </c:pt>
                <c:pt idx="11">
                  <c:v>15364.704224999999</c:v>
                </c:pt>
                <c:pt idx="12">
                  <c:v>18748.391616000004</c:v>
                </c:pt>
                <c:pt idx="13">
                  <c:v>3389.3159500000002</c:v>
                </c:pt>
              </c:numCache>
            </c:numRef>
          </c:val>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506.79500000000002</c:v>
                </c:pt>
                <c:pt idx="2">
                  <c:v>0</c:v>
                </c:pt>
                <c:pt idx="3">
                  <c:v>0</c:v>
                </c:pt>
                <c:pt idx="4">
                  <c:v>357.53500000000003</c:v>
                </c:pt>
                <c:pt idx="5">
                  <c:v>0</c:v>
                </c:pt>
                <c:pt idx="6">
                  <c:v>0</c:v>
                </c:pt>
                <c:pt idx="7">
                  <c:v>0</c:v>
                </c:pt>
                <c:pt idx="8">
                  <c:v>0</c:v>
                </c:pt>
                <c:pt idx="9">
                  <c:v>0</c:v>
                </c:pt>
                <c:pt idx="10">
                  <c:v>0</c:v>
                </c:pt>
                <c:pt idx="11">
                  <c:v>0</c:v>
                </c:pt>
                <c:pt idx="12">
                  <c:v>0</c:v>
                </c:pt>
                <c:pt idx="13">
                  <c:v>0</c:v>
                </c:pt>
              </c:numCache>
            </c:numRef>
          </c:val>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0.25113000000000002</c:v>
                </c:pt>
                <c:pt idx="8">
                  <c:v>0</c:v>
                </c:pt>
                <c:pt idx="9">
                  <c:v>0</c:v>
                </c:pt>
                <c:pt idx="10">
                  <c:v>0</c:v>
                </c:pt>
                <c:pt idx="11">
                  <c:v>0.39021000000000006</c:v>
                </c:pt>
                <c:pt idx="12">
                  <c:v>0</c:v>
                </c:pt>
                <c:pt idx="13">
                  <c:v>0</c:v>
                </c:pt>
              </c:numCache>
            </c:numRef>
          </c:val>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77.116799999999998</c:v>
                </c:pt>
                <c:pt idx="3">
                  <c:v>10.951400000000001</c:v>
                </c:pt>
                <c:pt idx="4">
                  <c:v>36.046999999999997</c:v>
                </c:pt>
                <c:pt idx="5">
                  <c:v>2.6159899999999996</c:v>
                </c:pt>
                <c:pt idx="6">
                  <c:v>2.7439</c:v>
                </c:pt>
                <c:pt idx="7">
                  <c:v>1195.7304799999999</c:v>
                </c:pt>
                <c:pt idx="8">
                  <c:v>658.36221000000012</c:v>
                </c:pt>
                <c:pt idx="9">
                  <c:v>241.09299999999999</c:v>
                </c:pt>
                <c:pt idx="10">
                  <c:v>0</c:v>
                </c:pt>
                <c:pt idx="11">
                  <c:v>3730.9360389999997</c:v>
                </c:pt>
                <c:pt idx="12">
                  <c:v>1170.3889999999997</c:v>
                </c:pt>
                <c:pt idx="13">
                  <c:v>264.77100000000002</c:v>
                </c:pt>
              </c:numCache>
            </c:numRef>
          </c:val>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29.922000000000001</c:v>
                </c:pt>
                <c:pt idx="2">
                  <c:v>0</c:v>
                </c:pt>
                <c:pt idx="3">
                  <c:v>17.239549999999998</c:v>
                </c:pt>
                <c:pt idx="4">
                  <c:v>0</c:v>
                </c:pt>
                <c:pt idx="5">
                  <c:v>0</c:v>
                </c:pt>
                <c:pt idx="6">
                  <c:v>0</c:v>
                </c:pt>
                <c:pt idx="7">
                  <c:v>0</c:v>
                </c:pt>
                <c:pt idx="8">
                  <c:v>30.163029000000005</c:v>
                </c:pt>
                <c:pt idx="9">
                  <c:v>0</c:v>
                </c:pt>
                <c:pt idx="10">
                  <c:v>0</c:v>
                </c:pt>
                <c:pt idx="11">
                  <c:v>42.128149000000001</c:v>
                </c:pt>
                <c:pt idx="12">
                  <c:v>0</c:v>
                </c:pt>
                <c:pt idx="13">
                  <c:v>405.303</c:v>
                </c:pt>
              </c:numCache>
            </c:numRef>
          </c:val>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1436.11519</c:v>
                </c:pt>
                <c:pt idx="1">
                  <c:v>9.6720000000000006</c:v>
                </c:pt>
                <c:pt idx="2">
                  <c:v>1720.8960000000002</c:v>
                </c:pt>
                <c:pt idx="3">
                  <c:v>0</c:v>
                </c:pt>
                <c:pt idx="4">
                  <c:v>5.524</c:v>
                </c:pt>
                <c:pt idx="5">
                  <c:v>0</c:v>
                </c:pt>
                <c:pt idx="6">
                  <c:v>791.35799999999995</c:v>
                </c:pt>
                <c:pt idx="7">
                  <c:v>106.386949</c:v>
                </c:pt>
                <c:pt idx="8">
                  <c:v>0</c:v>
                </c:pt>
                <c:pt idx="9">
                  <c:v>4.0064399999999996</c:v>
                </c:pt>
                <c:pt idx="10">
                  <c:v>287.75584200000003</c:v>
                </c:pt>
                <c:pt idx="11">
                  <c:v>123.05681125123913</c:v>
                </c:pt>
                <c:pt idx="12">
                  <c:v>51.615636999999992</c:v>
                </c:pt>
                <c:pt idx="13">
                  <c:v>85.165200000000027</c:v>
                </c:pt>
              </c:numCache>
            </c:numRef>
          </c:val>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1.0262470000000004</c:v>
                </c:pt>
                <c:pt idx="2">
                  <c:v>0</c:v>
                </c:pt>
                <c:pt idx="3">
                  <c:v>1506.6182100000003</c:v>
                </c:pt>
                <c:pt idx="4">
                  <c:v>0</c:v>
                </c:pt>
                <c:pt idx="5">
                  <c:v>0</c:v>
                </c:pt>
                <c:pt idx="6">
                  <c:v>0</c:v>
                </c:pt>
                <c:pt idx="7">
                  <c:v>6398.5316769999981</c:v>
                </c:pt>
                <c:pt idx="8">
                  <c:v>0</c:v>
                </c:pt>
                <c:pt idx="9">
                  <c:v>0</c:v>
                </c:pt>
                <c:pt idx="10">
                  <c:v>1.0920000000000001</c:v>
                </c:pt>
                <c:pt idx="11">
                  <c:v>1132.5307700000001</c:v>
                </c:pt>
                <c:pt idx="12">
                  <c:v>967.81248800000003</c:v>
                </c:pt>
                <c:pt idx="13">
                  <c:v>1014.053</c:v>
                </c:pt>
              </c:numCache>
            </c:numRef>
          </c:val>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2.1239059999999998</c:v>
                </c:pt>
                <c:pt idx="1">
                  <c:v>13.278038</c:v>
                </c:pt>
                <c:pt idx="2">
                  <c:v>12.797704</c:v>
                </c:pt>
                <c:pt idx="3">
                  <c:v>1.9371090000000002</c:v>
                </c:pt>
                <c:pt idx="4">
                  <c:v>18.933413000000005</c:v>
                </c:pt>
                <c:pt idx="5">
                  <c:v>6.1566600000000005</c:v>
                </c:pt>
                <c:pt idx="6">
                  <c:v>0.52867000000000008</c:v>
                </c:pt>
                <c:pt idx="7">
                  <c:v>4.5905269999999998</c:v>
                </c:pt>
                <c:pt idx="8">
                  <c:v>25.842696999999998</c:v>
                </c:pt>
                <c:pt idx="9">
                  <c:v>3.382871999999999</c:v>
                </c:pt>
                <c:pt idx="10">
                  <c:v>19.923849000000001</c:v>
                </c:pt>
                <c:pt idx="11">
                  <c:v>20.255435000000002</c:v>
                </c:pt>
                <c:pt idx="12">
                  <c:v>51.62666200000001</c:v>
                </c:pt>
                <c:pt idx="13">
                  <c:v>2.1855009999999999</c:v>
                </c:pt>
              </c:numCache>
            </c:numRef>
          </c:val>
        </c:ser>
        <c:ser>
          <c:idx val="15"/>
          <c:order val="15"/>
          <c:tx>
            <c:strRef>
              <c:f>'4.3'!$A$20</c:f>
              <c:strCache>
                <c:ptCount val="1"/>
                <c:pt idx="0">
                  <c:v>Zemní plyn</c:v>
                </c:pt>
              </c:strCache>
            </c:strRef>
          </c:tx>
          <c:spPr>
            <a:solidFill>
              <a:srgbClr val="EBE60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4472.994893000001</c:v>
                </c:pt>
                <c:pt idx="1">
                  <c:v>639.97017999999957</c:v>
                </c:pt>
                <c:pt idx="2">
                  <c:v>5287.7238581999973</c:v>
                </c:pt>
                <c:pt idx="3">
                  <c:v>787.85264100000018</c:v>
                </c:pt>
                <c:pt idx="4">
                  <c:v>695.29866381642671</c:v>
                </c:pt>
                <c:pt idx="5">
                  <c:v>1601.5773083268916</c:v>
                </c:pt>
                <c:pt idx="6">
                  <c:v>1643.8237689999992</c:v>
                </c:pt>
                <c:pt idx="7">
                  <c:v>2089.3195079999973</c:v>
                </c:pt>
                <c:pt idx="8">
                  <c:v>1830.1787639999993</c:v>
                </c:pt>
                <c:pt idx="9">
                  <c:v>737.73664329059727</c:v>
                </c:pt>
                <c:pt idx="10">
                  <c:v>967.49153185825912</c:v>
                </c:pt>
                <c:pt idx="11">
                  <c:v>6675.1102801487596</c:v>
                </c:pt>
                <c:pt idx="12">
                  <c:v>1415.7876909951872</c:v>
                </c:pt>
                <c:pt idx="13">
                  <c:v>1878.1629979999989</c:v>
                </c:pt>
              </c:numCache>
            </c:numRef>
          </c:val>
        </c:ser>
        <c:dLbls>
          <c:showLegendKey val="0"/>
          <c:showVal val="0"/>
          <c:showCatName val="0"/>
          <c:showSerName val="0"/>
          <c:showPercent val="0"/>
          <c:showBubbleSize val="0"/>
        </c:dLbls>
        <c:gapWidth val="104"/>
        <c:overlap val="100"/>
        <c:axId val="48584960"/>
        <c:axId val="48586752"/>
      </c:barChart>
      <c:catAx>
        <c:axId val="48584960"/>
        <c:scaling>
          <c:orientation val="minMax"/>
        </c:scaling>
        <c:delete val="0"/>
        <c:axPos val="b"/>
        <c:majorTickMark val="none"/>
        <c:minorTickMark val="none"/>
        <c:tickLblPos val="low"/>
        <c:txPr>
          <a:bodyPr rot="0" vert="horz"/>
          <a:lstStyle/>
          <a:p>
            <a:pPr>
              <a:defRPr sz="900"/>
            </a:pPr>
            <a:endParaRPr lang="cs-CZ"/>
          </a:p>
        </c:txPr>
        <c:crossAx val="48586752"/>
        <c:crosses val="autoZero"/>
        <c:auto val="1"/>
        <c:lblAlgn val="ctr"/>
        <c:lblOffset val="100"/>
        <c:noMultiLvlLbl val="0"/>
      </c:catAx>
      <c:valAx>
        <c:axId val="48586752"/>
        <c:scaling>
          <c:orientation val="minMax"/>
          <c:max val="35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48584960"/>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ser>
        <c:dLbls>
          <c:showLegendKey val="0"/>
          <c:showVal val="0"/>
          <c:showCatName val="0"/>
          <c:showSerName val="0"/>
          <c:showPercent val="0"/>
          <c:showBubbleSize val="0"/>
        </c:dLbls>
        <c:gapWidth val="150"/>
        <c:axId val="78311808"/>
        <c:axId val="78313344"/>
      </c:barChart>
      <c:catAx>
        <c:axId val="78311808"/>
        <c:scaling>
          <c:orientation val="minMax"/>
        </c:scaling>
        <c:delete val="0"/>
        <c:axPos val="l"/>
        <c:numFmt formatCode="General" sourceLinked="1"/>
        <c:majorTickMark val="none"/>
        <c:minorTickMark val="none"/>
        <c:tickLblPos val="nextTo"/>
        <c:txPr>
          <a:bodyPr/>
          <a:lstStyle/>
          <a:p>
            <a:pPr>
              <a:defRPr sz="900"/>
            </a:pPr>
            <a:endParaRPr lang="cs-CZ"/>
          </a:p>
        </c:txPr>
        <c:crossAx val="78313344"/>
        <c:crosses val="autoZero"/>
        <c:auto val="1"/>
        <c:lblAlgn val="ctr"/>
        <c:lblOffset val="100"/>
        <c:noMultiLvlLbl val="0"/>
      </c:catAx>
      <c:valAx>
        <c:axId val="783133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83118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'14.11'!$J$19:$J$26</c:f>
              <c:numCache>
                <c:formatCode>General</c:formatCode>
                <c:ptCount val="8"/>
              </c:numCache>
            </c:numRef>
          </c:cat>
          <c:val>
            <c:numRef>
              <c:f>'14.11'!$K$19:$K$26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ser>
        <c:dLbls>
          <c:showLegendKey val="0"/>
          <c:showVal val="0"/>
          <c:showCatName val="0"/>
          <c:showSerName val="0"/>
          <c:showPercent val="0"/>
          <c:showBubbleSize val="0"/>
        </c:dLbls>
        <c:gapWidth val="150"/>
        <c:axId val="78439936"/>
        <c:axId val="78441472"/>
      </c:barChart>
      <c:catAx>
        <c:axId val="78439936"/>
        <c:scaling>
          <c:orientation val="maxMin"/>
        </c:scaling>
        <c:delete val="0"/>
        <c:axPos val="l"/>
        <c:numFmt formatCode="0.0" sourceLinked="1"/>
        <c:majorTickMark val="none"/>
        <c:minorTickMark val="none"/>
        <c:tickLblPos val="nextTo"/>
        <c:txPr>
          <a:bodyPr/>
          <a:lstStyle/>
          <a:p>
            <a:pPr>
              <a:defRPr sz="900"/>
            </a:pPr>
            <a:endParaRPr lang="cs-CZ"/>
          </a:p>
        </c:txPr>
        <c:crossAx val="78441472"/>
        <c:crosses val="autoZero"/>
        <c:auto val="1"/>
        <c:lblAlgn val="ctr"/>
        <c:lblOffset val="100"/>
        <c:noMultiLvlLbl val="0"/>
      </c:catAx>
      <c:valAx>
        <c:axId val="784414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7843993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ser>
        <c:dLbls>
          <c:showLegendKey val="0"/>
          <c:showVal val="0"/>
          <c:showCatName val="0"/>
          <c:showSerName val="0"/>
          <c:showPercent val="0"/>
          <c:showBubbleSize val="0"/>
        </c:dLbls>
        <c:gapWidth val="150"/>
        <c:axId val="78469760"/>
        <c:axId val="78471552"/>
      </c:barChart>
      <c:catAx>
        <c:axId val="78469760"/>
        <c:scaling>
          <c:orientation val="minMax"/>
        </c:scaling>
        <c:delete val="0"/>
        <c:axPos val="l"/>
        <c:numFmt formatCode="General" sourceLinked="1"/>
        <c:majorTickMark val="none"/>
        <c:minorTickMark val="none"/>
        <c:tickLblPos val="nextTo"/>
        <c:txPr>
          <a:bodyPr/>
          <a:lstStyle/>
          <a:p>
            <a:pPr>
              <a:defRPr sz="900"/>
            </a:pPr>
            <a:endParaRPr lang="cs-CZ"/>
          </a:p>
        </c:txPr>
        <c:crossAx val="78471552"/>
        <c:crosses val="autoZero"/>
        <c:auto val="1"/>
        <c:lblAlgn val="ctr"/>
        <c:lblOffset val="100"/>
        <c:noMultiLvlLbl val="0"/>
      </c:catAx>
      <c:valAx>
        <c:axId val="784715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84697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ser>
        <c:dLbls>
          <c:showLegendKey val="0"/>
          <c:showVal val="0"/>
          <c:showCatName val="0"/>
          <c:showSerName val="0"/>
          <c:showPercent val="0"/>
          <c:showBubbleSize val="0"/>
        </c:dLbls>
        <c:gapWidth val="150"/>
        <c:overlap val="100"/>
        <c:axId val="78501376"/>
        <c:axId val="78502912"/>
      </c:barChart>
      <c:catAx>
        <c:axId val="78501376"/>
        <c:scaling>
          <c:orientation val="minMax"/>
        </c:scaling>
        <c:delete val="0"/>
        <c:axPos val="b"/>
        <c:numFmt formatCode="General" sourceLinked="1"/>
        <c:majorTickMark val="none"/>
        <c:minorTickMark val="none"/>
        <c:tickLblPos val="nextTo"/>
        <c:txPr>
          <a:bodyPr/>
          <a:lstStyle/>
          <a:p>
            <a:pPr>
              <a:defRPr sz="900"/>
            </a:pPr>
            <a:endParaRPr lang="cs-CZ"/>
          </a:p>
        </c:txPr>
        <c:crossAx val="78502912"/>
        <c:crosses val="autoZero"/>
        <c:auto val="1"/>
        <c:lblAlgn val="ctr"/>
        <c:lblOffset val="100"/>
        <c:noMultiLvlLbl val="0"/>
      </c:catAx>
      <c:valAx>
        <c:axId val="785029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7850137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ser>
        <c:dLbls>
          <c:showLegendKey val="0"/>
          <c:showVal val="0"/>
          <c:showCatName val="0"/>
          <c:showSerName val="0"/>
          <c:showPercent val="0"/>
          <c:showBubbleSize val="0"/>
        </c:dLbls>
        <c:gapWidth val="150"/>
        <c:axId val="78720384"/>
        <c:axId val="78730368"/>
      </c:barChart>
      <c:catAx>
        <c:axId val="78720384"/>
        <c:scaling>
          <c:orientation val="minMax"/>
        </c:scaling>
        <c:delete val="0"/>
        <c:axPos val="l"/>
        <c:numFmt formatCode="General" sourceLinked="1"/>
        <c:majorTickMark val="none"/>
        <c:minorTickMark val="none"/>
        <c:tickLblPos val="nextTo"/>
        <c:txPr>
          <a:bodyPr/>
          <a:lstStyle/>
          <a:p>
            <a:pPr>
              <a:defRPr sz="900"/>
            </a:pPr>
            <a:endParaRPr lang="cs-CZ"/>
          </a:p>
        </c:txPr>
        <c:crossAx val="78730368"/>
        <c:crosses val="autoZero"/>
        <c:auto val="1"/>
        <c:lblAlgn val="ctr"/>
        <c:lblOffset val="100"/>
        <c:noMultiLvlLbl val="0"/>
      </c:catAx>
      <c:valAx>
        <c:axId val="7873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87203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'14.12'!$J$19:$J$26</c:f>
              <c:numCache>
                <c:formatCode>General</c:formatCode>
                <c:ptCount val="8"/>
              </c:numCache>
            </c:numRef>
          </c:cat>
          <c:val>
            <c:numRef>
              <c:f>'14.12'!$K$19:$K$26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ser>
        <c:dLbls>
          <c:showLegendKey val="0"/>
          <c:showVal val="0"/>
          <c:showCatName val="0"/>
          <c:showSerName val="0"/>
          <c:showPercent val="0"/>
          <c:showBubbleSize val="0"/>
        </c:dLbls>
        <c:gapWidth val="150"/>
        <c:axId val="78385152"/>
        <c:axId val="78386688"/>
      </c:barChart>
      <c:catAx>
        <c:axId val="78385152"/>
        <c:scaling>
          <c:orientation val="maxMin"/>
        </c:scaling>
        <c:delete val="0"/>
        <c:axPos val="l"/>
        <c:numFmt formatCode="0.0" sourceLinked="1"/>
        <c:majorTickMark val="none"/>
        <c:minorTickMark val="none"/>
        <c:tickLblPos val="nextTo"/>
        <c:txPr>
          <a:bodyPr/>
          <a:lstStyle/>
          <a:p>
            <a:pPr>
              <a:defRPr sz="900"/>
            </a:pPr>
            <a:endParaRPr lang="cs-CZ"/>
          </a:p>
        </c:txPr>
        <c:crossAx val="78386688"/>
        <c:crosses val="autoZero"/>
        <c:auto val="1"/>
        <c:lblAlgn val="ctr"/>
        <c:lblOffset val="100"/>
        <c:noMultiLvlLbl val="0"/>
      </c:catAx>
      <c:valAx>
        <c:axId val="7838668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78385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ser>
        <c:dLbls>
          <c:showLegendKey val="0"/>
          <c:showVal val="0"/>
          <c:showCatName val="0"/>
          <c:showSerName val="0"/>
          <c:showPercent val="0"/>
          <c:showBubbleSize val="0"/>
        </c:dLbls>
        <c:gapWidth val="150"/>
        <c:axId val="78410880"/>
        <c:axId val="78412416"/>
      </c:barChart>
      <c:catAx>
        <c:axId val="78410880"/>
        <c:scaling>
          <c:orientation val="minMax"/>
        </c:scaling>
        <c:delete val="0"/>
        <c:axPos val="l"/>
        <c:numFmt formatCode="General" sourceLinked="1"/>
        <c:majorTickMark val="none"/>
        <c:minorTickMark val="none"/>
        <c:tickLblPos val="nextTo"/>
        <c:txPr>
          <a:bodyPr/>
          <a:lstStyle/>
          <a:p>
            <a:pPr>
              <a:defRPr sz="900"/>
            </a:pPr>
            <a:endParaRPr lang="cs-CZ"/>
          </a:p>
        </c:txPr>
        <c:crossAx val="78412416"/>
        <c:crosses val="autoZero"/>
        <c:auto val="1"/>
        <c:lblAlgn val="ctr"/>
        <c:lblOffset val="100"/>
        <c:noMultiLvlLbl val="0"/>
      </c:catAx>
      <c:valAx>
        <c:axId val="78412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78410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ser>
        <c:dLbls>
          <c:showLegendKey val="0"/>
          <c:showVal val="0"/>
          <c:showCatName val="0"/>
          <c:showSerName val="0"/>
          <c:showPercent val="0"/>
          <c:showBubbleSize val="0"/>
        </c:dLbls>
        <c:gapWidth val="150"/>
        <c:overlap val="100"/>
        <c:axId val="78794752"/>
        <c:axId val="78796288"/>
      </c:barChart>
      <c:catAx>
        <c:axId val="78794752"/>
        <c:scaling>
          <c:orientation val="minMax"/>
        </c:scaling>
        <c:delete val="0"/>
        <c:axPos val="b"/>
        <c:numFmt formatCode="General" sourceLinked="1"/>
        <c:majorTickMark val="none"/>
        <c:minorTickMark val="none"/>
        <c:tickLblPos val="nextTo"/>
        <c:txPr>
          <a:bodyPr/>
          <a:lstStyle/>
          <a:p>
            <a:pPr>
              <a:defRPr sz="900"/>
            </a:pPr>
            <a:endParaRPr lang="cs-CZ"/>
          </a:p>
        </c:txPr>
        <c:crossAx val="78796288"/>
        <c:crosses val="autoZero"/>
        <c:auto val="1"/>
        <c:lblAlgn val="ctr"/>
        <c:lblOffset val="100"/>
        <c:noMultiLvlLbl val="0"/>
      </c:catAx>
      <c:valAx>
        <c:axId val="787962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7879475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38.xml"/><Relationship Id="rId7" Type="http://schemas.microsoft.com/office/2007/relationships/hdphoto" Target="../media/hdphoto1.wdp"/><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image" Target="../media/image3.png"/><Relationship Id="rId5" Type="http://schemas.openxmlformats.org/officeDocument/2006/relationships/chart" Target="../charts/chart40.xml"/><Relationship Id="rId4" Type="http://schemas.openxmlformats.org/officeDocument/2006/relationships/chart" Target="../charts/chart3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3.xml"/><Relationship Id="rId7" Type="http://schemas.microsoft.com/office/2007/relationships/hdphoto" Target="../media/hdphoto2.wdp"/><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image" Target="../media/image4.png"/><Relationship Id="rId5" Type="http://schemas.openxmlformats.org/officeDocument/2006/relationships/chart" Target="../charts/chart45.xml"/><Relationship Id="rId4" Type="http://schemas.openxmlformats.org/officeDocument/2006/relationships/chart" Target="../charts/chart44.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3.wdp"/><Relationship Id="rId1" Type="http://schemas.openxmlformats.org/officeDocument/2006/relationships/image" Target="../media/image5.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4.wdp"/><Relationship Id="rId1" Type="http://schemas.openxmlformats.org/officeDocument/2006/relationships/image" Target="../media/image6.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5.wdp"/><Relationship Id="rId1" Type="http://schemas.openxmlformats.org/officeDocument/2006/relationships/image" Target="../media/image7.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6.wdp"/><Relationship Id="rId1" Type="http://schemas.openxmlformats.org/officeDocument/2006/relationships/image" Target="../media/image8.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7.wdp"/><Relationship Id="rId1" Type="http://schemas.openxmlformats.org/officeDocument/2006/relationships/image" Target="../media/image9.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1.png"/><Relationship Id="rId7" Type="http://schemas.openxmlformats.org/officeDocument/2006/relationships/chart" Target="../charts/chart73.xml"/><Relationship Id="rId2" Type="http://schemas.microsoft.com/office/2007/relationships/hdphoto" Target="../media/hdphoto8.wdp"/><Relationship Id="rId1" Type="http://schemas.openxmlformats.org/officeDocument/2006/relationships/image" Target="../media/image10.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9.wdp"/><Relationship Id="rId9" Type="http://schemas.openxmlformats.org/officeDocument/2006/relationships/chart" Target="../charts/chart75.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10.wdp"/><Relationship Id="rId1" Type="http://schemas.openxmlformats.org/officeDocument/2006/relationships/image" Target="../media/image12.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4.png"/><Relationship Id="rId7" Type="http://schemas.openxmlformats.org/officeDocument/2006/relationships/chart" Target="../charts/chart83.xml"/><Relationship Id="rId2" Type="http://schemas.microsoft.com/office/2007/relationships/hdphoto" Target="../media/hdphoto11.wdp"/><Relationship Id="rId1" Type="http://schemas.openxmlformats.org/officeDocument/2006/relationships/image" Target="../media/image13.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2.wdp"/><Relationship Id="rId9" Type="http://schemas.openxmlformats.org/officeDocument/2006/relationships/chart" Target="../charts/chart85.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5.png"/><Relationship Id="rId7" Type="http://schemas.openxmlformats.org/officeDocument/2006/relationships/chart" Target="../charts/chart88.xml"/><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3.wdp"/><Relationship Id="rId9" Type="http://schemas.openxmlformats.org/officeDocument/2006/relationships/chart" Target="../charts/chart90.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17.png"/><Relationship Id="rId7" Type="http://schemas.openxmlformats.org/officeDocument/2006/relationships/chart" Target="../charts/chart93.xml"/><Relationship Id="rId2" Type="http://schemas.microsoft.com/office/2007/relationships/hdphoto" Target="../media/hdphoto14.wdp"/><Relationship Id="rId1" Type="http://schemas.openxmlformats.org/officeDocument/2006/relationships/image" Target="../media/image16.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5.wdp"/><Relationship Id="rId9" Type="http://schemas.openxmlformats.org/officeDocument/2006/relationships/chart" Target="../charts/chart95.xml"/></Relationships>
</file>

<file path=xl/drawings/_rels/drawing26.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19.png"/><Relationship Id="rId7" Type="http://schemas.openxmlformats.org/officeDocument/2006/relationships/chart" Target="../charts/chart98.xml"/><Relationship Id="rId2" Type="http://schemas.microsoft.com/office/2007/relationships/hdphoto" Target="../media/hdphoto16.wdp"/><Relationship Id="rId1" Type="http://schemas.openxmlformats.org/officeDocument/2006/relationships/image" Target="../media/image18.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7.wdp"/><Relationship Id="rId9" Type="http://schemas.openxmlformats.org/officeDocument/2006/relationships/chart" Target="../charts/chart100.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8.wdp"/><Relationship Id="rId1" Type="http://schemas.openxmlformats.org/officeDocument/2006/relationships/image" Target="../media/image20.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9.wdp"/><Relationship Id="rId1" Type="http://schemas.openxmlformats.org/officeDocument/2006/relationships/image" Target="../media/image21.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3.xml"/><Relationship Id="rId7" Type="http://schemas.microsoft.com/office/2007/relationships/hdphoto" Target="../media/hdphoto20.wdp"/><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image" Target="../media/image22.png"/><Relationship Id="rId5" Type="http://schemas.openxmlformats.org/officeDocument/2006/relationships/chart" Target="../charts/chart115.xml"/><Relationship Id="rId4" Type="http://schemas.openxmlformats.org/officeDocument/2006/relationships/chart" Target="../charts/chart11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18.xml"/><Relationship Id="rId7" Type="http://schemas.microsoft.com/office/2007/relationships/hdphoto" Target="../media/hdphoto21.wdp"/><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image" Target="../media/image23.png"/><Relationship Id="rId5" Type="http://schemas.openxmlformats.org/officeDocument/2006/relationships/chart" Target="../charts/chart120.xml"/><Relationship Id="rId4" Type="http://schemas.openxmlformats.org/officeDocument/2006/relationships/chart" Target="../charts/chart119.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3.xml"/><Relationship Id="rId7" Type="http://schemas.microsoft.com/office/2007/relationships/hdphoto" Target="../media/hdphoto22.wdp"/><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image" Target="../media/image24.png"/><Relationship Id="rId5" Type="http://schemas.openxmlformats.org/officeDocument/2006/relationships/chart" Target="../charts/chart125.xml"/><Relationship Id="rId4" Type="http://schemas.openxmlformats.org/officeDocument/2006/relationships/chart" Target="../charts/chart124.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28.xml"/><Relationship Id="rId7" Type="http://schemas.microsoft.com/office/2007/relationships/hdphoto" Target="../media/hdphoto23.wdp"/><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image" Target="../media/image25.png"/><Relationship Id="rId5" Type="http://schemas.openxmlformats.org/officeDocument/2006/relationships/chart" Target="../charts/chart130.xml"/><Relationship Id="rId4" Type="http://schemas.openxmlformats.org/officeDocument/2006/relationships/chart" Target="../charts/chart129.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33.xml"/><Relationship Id="rId7" Type="http://schemas.microsoft.com/office/2007/relationships/hdphoto" Target="../media/hdphoto24.wdp"/><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image" Target="../media/image26.png"/><Relationship Id="rId5" Type="http://schemas.openxmlformats.org/officeDocument/2006/relationships/chart" Target="../charts/chart135.xml"/><Relationship Id="rId4" Type="http://schemas.openxmlformats.org/officeDocument/2006/relationships/chart" Target="../charts/chart134.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138.xml"/><Relationship Id="rId7" Type="http://schemas.microsoft.com/office/2007/relationships/hdphoto" Target="../media/hdphoto25.wdp"/><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image" Target="../media/image27.png"/><Relationship Id="rId5" Type="http://schemas.openxmlformats.org/officeDocument/2006/relationships/chart" Target="../charts/chart140.xml"/><Relationship Id="rId4" Type="http://schemas.openxmlformats.org/officeDocument/2006/relationships/chart" Target="../charts/chart139.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143.xml"/><Relationship Id="rId7" Type="http://schemas.microsoft.com/office/2007/relationships/hdphoto" Target="../media/hdphoto8.wdp"/><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image" Target="../media/image10.png"/><Relationship Id="rId5" Type="http://schemas.openxmlformats.org/officeDocument/2006/relationships/chart" Target="../charts/chart145.xml"/><Relationship Id="rId4" Type="http://schemas.openxmlformats.org/officeDocument/2006/relationships/chart" Target="../charts/chart144.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148.xml"/><Relationship Id="rId7" Type="http://schemas.microsoft.com/office/2007/relationships/hdphoto" Target="../media/hdphoto10.wdp"/><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image" Target="../media/image12.png"/><Relationship Id="rId5" Type="http://schemas.openxmlformats.org/officeDocument/2006/relationships/chart" Target="../charts/chart150.xml"/><Relationship Id="rId4" Type="http://schemas.openxmlformats.org/officeDocument/2006/relationships/chart" Target="../charts/chart149.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153.xml"/><Relationship Id="rId7" Type="http://schemas.microsoft.com/office/2007/relationships/hdphoto" Target="../media/hdphoto11.wdp"/><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image" Target="../media/image13.png"/><Relationship Id="rId5" Type="http://schemas.openxmlformats.org/officeDocument/2006/relationships/chart" Target="../charts/chart155.xml"/><Relationship Id="rId4" Type="http://schemas.openxmlformats.org/officeDocument/2006/relationships/chart" Target="../charts/chart154.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158.xml"/><Relationship Id="rId7" Type="http://schemas.microsoft.com/office/2007/relationships/hdphoto" Target="../media/hdphoto14.wdp"/><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image" Target="../media/image16.png"/><Relationship Id="rId5" Type="http://schemas.openxmlformats.org/officeDocument/2006/relationships/chart" Target="../charts/chart160.xml"/><Relationship Id="rId4" Type="http://schemas.openxmlformats.org/officeDocument/2006/relationships/chart" Target="../charts/chart159.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163.xml"/><Relationship Id="rId7" Type="http://schemas.microsoft.com/office/2007/relationships/hdphoto" Target="../media/hdphoto16.wdp"/><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image" Target="../media/image18.png"/><Relationship Id="rId5" Type="http://schemas.openxmlformats.org/officeDocument/2006/relationships/chart" Target="../charts/chart165.xml"/><Relationship Id="rId4" Type="http://schemas.openxmlformats.org/officeDocument/2006/relationships/chart" Target="../charts/chart16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68.xml"/><Relationship Id="rId7" Type="http://schemas.microsoft.com/office/2007/relationships/hdphoto" Target="../media/hdphoto26.wdp"/><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image" Target="../media/image28.png"/><Relationship Id="rId5" Type="http://schemas.openxmlformats.org/officeDocument/2006/relationships/chart" Target="../charts/chart170.xml"/><Relationship Id="rId4" Type="http://schemas.openxmlformats.org/officeDocument/2006/relationships/chart" Target="../charts/chart169.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76.xml"/><Relationship Id="rId2" Type="http://schemas.openxmlformats.org/officeDocument/2006/relationships/chart" Target="../charts/chart175.xml"/><Relationship Id="rId1" Type="http://schemas.openxmlformats.org/officeDocument/2006/relationships/chart" Target="../charts/chart174.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178.xml"/><Relationship Id="rId1" Type="http://schemas.openxmlformats.org/officeDocument/2006/relationships/chart" Target="../charts/chart177.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180.xml"/><Relationship Id="rId1" Type="http://schemas.openxmlformats.org/officeDocument/2006/relationships/chart" Target="../charts/chart17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editAs="oneCell">
    <xdr:from>
      <xdr:col>3</xdr:col>
      <xdr:colOff>548744</xdr:colOff>
      <xdr:row>2</xdr:row>
      <xdr:rowOff>56092</xdr:rowOff>
    </xdr:from>
    <xdr:to>
      <xdr:col>6</xdr:col>
      <xdr:colOff>45824</xdr:colOff>
      <xdr:row>6</xdr:row>
      <xdr:rowOff>131599</xdr:rowOff>
    </xdr:to>
    <xdr:pic>
      <xdr:nvPicPr>
        <xdr:cNvPr id="35940"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7544" y="379942"/>
          <a:ext cx="1325880" cy="72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36</xdr:row>
      <xdr:rowOff>142875</xdr:rowOff>
    </xdr:from>
    <xdr:to>
      <xdr:col>2</xdr:col>
      <xdr:colOff>323850</xdr:colOff>
      <xdr:row>45</xdr:row>
      <xdr:rowOff>123823</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9525</xdr:rowOff>
    </xdr:from>
    <xdr:to>
      <xdr:col>2</xdr:col>
      <xdr:colOff>213000</xdr:colOff>
      <xdr:row>35</xdr:row>
      <xdr:rowOff>77925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36</xdr:row>
      <xdr:rowOff>133350</xdr:rowOff>
    </xdr:from>
    <xdr:to>
      <xdr:col>8</xdr:col>
      <xdr:colOff>200025</xdr:colOff>
      <xdr:row>45</xdr:row>
      <xdr:rowOff>142875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119062</xdr:colOff>
      <xdr:row>26</xdr:row>
      <xdr:rowOff>9524</xdr:rowOff>
    </xdr:from>
    <xdr:to>
      <xdr:col>8</xdr:col>
      <xdr:colOff>141562</xdr:colOff>
      <xdr:row>35</xdr:row>
      <xdr:rowOff>77924</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419101</xdr:colOff>
      <xdr:row>36</xdr:row>
      <xdr:rowOff>123824</xdr:rowOff>
    </xdr:from>
    <xdr:to>
      <xdr:col>13</xdr:col>
      <xdr:colOff>619127</xdr:colOff>
      <xdr:row>45</xdr:row>
      <xdr:rowOff>133349</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47625</xdr:colOff>
      <xdr:row>26</xdr:row>
      <xdr:rowOff>9524</xdr:rowOff>
    </xdr:from>
    <xdr:to>
      <xdr:col>13</xdr:col>
      <xdr:colOff>641625</xdr:colOff>
      <xdr:row>35</xdr:row>
      <xdr:rowOff>77924</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14</xdr:row>
      <xdr:rowOff>14287</xdr:rowOff>
    </xdr:from>
    <xdr:to>
      <xdr:col>0</xdr:col>
      <xdr:colOff>152400</xdr:colOff>
      <xdr:row>20</xdr:row>
      <xdr:rowOff>152400</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22</xdr:row>
      <xdr:rowOff>14286</xdr:rowOff>
    </xdr:from>
    <xdr:to>
      <xdr:col>0</xdr:col>
      <xdr:colOff>114300</xdr:colOff>
      <xdr:row>25</xdr:row>
      <xdr:rowOff>9524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5</xdr:row>
      <xdr:rowOff>14287</xdr:rowOff>
    </xdr:from>
    <xdr:to>
      <xdr:col>0</xdr:col>
      <xdr:colOff>152400</xdr:colOff>
      <xdr:row>13</xdr:row>
      <xdr:rowOff>0</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9524</xdr:rowOff>
    </xdr:from>
    <xdr:to>
      <xdr:col>7</xdr:col>
      <xdr:colOff>85724</xdr:colOff>
      <xdr:row>35</xdr:row>
      <xdr:rowOff>114299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33</xdr:row>
      <xdr:rowOff>95251</xdr:rowOff>
    </xdr:from>
    <xdr:to>
      <xdr:col>7</xdr:col>
      <xdr:colOff>200024</xdr:colOff>
      <xdr:row>45</xdr:row>
      <xdr:rowOff>133351</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66675</xdr:colOff>
      <xdr:row>17</xdr:row>
      <xdr:rowOff>38101</xdr:rowOff>
    </xdr:from>
    <xdr:to>
      <xdr:col>13</xdr:col>
      <xdr:colOff>628650</xdr:colOff>
      <xdr:row>39</xdr:row>
      <xdr:rowOff>104775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4761</xdr:rowOff>
    </xdr:from>
    <xdr:to>
      <xdr:col>0</xdr:col>
      <xdr:colOff>142875</xdr:colOff>
      <xdr:row>14</xdr:row>
      <xdr:rowOff>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10" name="Obrázek 9"/>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1080000</xdr:colOff>
      <xdr:row>6</xdr:row>
      <xdr:rowOff>2006</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000" cy="62113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192548</xdr:colOff>
      <xdr:row>0</xdr:row>
      <xdr:rowOff>12010</xdr:rowOff>
    </xdr:from>
    <xdr:to>
      <xdr:col>11</xdr:col>
      <xdr:colOff>3238</xdr:colOff>
      <xdr:row>3</xdr:row>
      <xdr:rowOff>98081</xdr:rowOff>
    </xdr:to>
    <xdr:pic>
      <xdr:nvPicPr>
        <xdr:cNvPr id="3"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5939" y="12010"/>
          <a:ext cx="1019951" cy="54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1080000</xdr:colOff>
      <xdr:row>6</xdr:row>
      <xdr:rowOff>2006</xdr:rowOff>
    </xdr:to>
    <xdr:pic>
      <xdr:nvPicPr>
        <xdr:cNvPr id="11" name="Obrázek 10"/>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000" cy="621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150265</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69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23</xdr:row>
      <xdr:rowOff>9525</xdr:rowOff>
    </xdr:from>
    <xdr:to>
      <xdr:col>7</xdr:col>
      <xdr:colOff>129601</xdr:colOff>
      <xdr:row>45</xdr:row>
      <xdr:rowOff>133350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9525</xdr:rowOff>
    </xdr:from>
    <xdr:to>
      <xdr:col>0</xdr:col>
      <xdr:colOff>123825</xdr:colOff>
      <xdr:row>22</xdr:row>
      <xdr:rowOff>0</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9525</xdr:rowOff>
    </xdr:from>
    <xdr:to>
      <xdr:col>13</xdr:col>
      <xdr:colOff>683399</xdr:colOff>
      <xdr:row>45</xdr:row>
      <xdr:rowOff>147637</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3</xdr:col>
      <xdr:colOff>523877</xdr:colOff>
      <xdr:row>34</xdr:row>
      <xdr:rowOff>161924</xdr:rowOff>
    </xdr:from>
    <xdr:to>
      <xdr:col>11</xdr:col>
      <xdr:colOff>219075</xdr:colOff>
      <xdr:row>45</xdr:row>
      <xdr:rowOff>148124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34</xdr:row>
      <xdr:rowOff>161924</xdr:rowOff>
    </xdr:from>
    <xdr:to>
      <xdr:col>14</xdr:col>
      <xdr:colOff>514350</xdr:colOff>
      <xdr:row>45</xdr:row>
      <xdr:rowOff>104776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3</xdr:col>
      <xdr:colOff>314324</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2</xdr:row>
      <xdr:rowOff>0</xdr:rowOff>
    </xdr:from>
    <xdr:to>
      <xdr:col>0</xdr:col>
      <xdr:colOff>1080828</xdr:colOff>
      <xdr:row>5</xdr:row>
      <xdr:rowOff>148875</xdr:rowOff>
    </xdr:to>
    <xdr:pic>
      <xdr:nvPicPr>
        <xdr:cNvPr id="8" name="Obrázek 7"/>
        <xdr:cNvPicPr>
          <a:picLocks/>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57175"/>
          <a:ext cx="1080828" cy="61560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xdr:colOff>
      <xdr:row>22</xdr:row>
      <xdr:rowOff>46175</xdr:rowOff>
    </xdr:from>
    <xdr:to>
      <xdr:col>16</xdr:col>
      <xdr:colOff>190500</xdr:colOff>
      <xdr:row>44</xdr:row>
      <xdr:rowOff>117613</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6883</xdr:rowOff>
    </xdr:from>
    <xdr:to>
      <xdr:col>5</xdr:col>
      <xdr:colOff>15875</xdr:colOff>
      <xdr:row>31</xdr:row>
      <xdr:rowOff>81535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202907</xdr:colOff>
      <xdr:row>17</xdr:row>
      <xdr:rowOff>0</xdr:rowOff>
    </xdr:from>
    <xdr:to>
      <xdr:col>12</xdr:col>
      <xdr:colOff>539751</xdr:colOff>
      <xdr:row>31</xdr:row>
      <xdr:rowOff>80843</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190500</xdr:colOff>
      <xdr:row>12</xdr:row>
      <xdr:rowOff>133350</xdr:rowOff>
    </xdr:from>
    <xdr:to>
      <xdr:col>5</xdr:col>
      <xdr:colOff>400050</xdr:colOff>
      <xdr:row>30</xdr:row>
      <xdr:rowOff>133350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13</xdr:row>
      <xdr:rowOff>0</xdr:rowOff>
    </xdr:from>
    <xdr:to>
      <xdr:col>13</xdr:col>
      <xdr:colOff>542925</xdr:colOff>
      <xdr:row>30</xdr:row>
      <xdr:rowOff>142875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152400</xdr:rowOff>
    </xdr:from>
    <xdr:to>
      <xdr:col>0</xdr:col>
      <xdr:colOff>123825</xdr:colOff>
      <xdr:row>20</xdr:row>
      <xdr:rowOff>19049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133350</xdr:rowOff>
    </xdr:from>
    <xdr:to>
      <xdr:col>7</xdr:col>
      <xdr:colOff>615375</xdr:colOff>
      <xdr:row>45</xdr:row>
      <xdr:rowOff>142875</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57150</xdr:rowOff>
    </xdr:from>
    <xdr:to>
      <xdr:col>7</xdr:col>
      <xdr:colOff>129600</xdr:colOff>
      <xdr:row>44</xdr:row>
      <xdr:rowOff>152400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22</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57150</xdr:rowOff>
    </xdr:from>
    <xdr:to>
      <xdr:col>13</xdr:col>
      <xdr:colOff>683399</xdr:colOff>
      <xdr:row>44</xdr:row>
      <xdr:rowOff>148725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20</xdr:row>
      <xdr:rowOff>133350</xdr:rowOff>
    </xdr:from>
    <xdr:to>
      <xdr:col>7</xdr:col>
      <xdr:colOff>523874</xdr:colOff>
      <xdr:row>45</xdr:row>
      <xdr:rowOff>114299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51"/>
  <sheetViews>
    <sheetView showGridLines="0" tabSelected="1" workbookViewId="0">
      <selection activeCell="A52" sqref="A52"/>
    </sheetView>
  </sheetViews>
  <sheetFormatPr defaultRowHeight="12.75" x14ac:dyDescent="0.2"/>
  <cols>
    <col min="1" max="3" width="9.140625" style="108" customWidth="1"/>
    <col min="4" max="8" width="9.140625" style="108"/>
    <col min="9" max="10" width="9.140625" style="108" customWidth="1"/>
    <col min="11" max="16384" width="9.140625" style="108"/>
  </cols>
  <sheetData>
    <row r="1" spans="1:10" s="96" customFormat="1" x14ac:dyDescent="0.2">
      <c r="A1" s="3"/>
      <c r="B1" s="3"/>
      <c r="C1" s="3"/>
      <c r="D1" s="3"/>
      <c r="E1" s="3"/>
      <c r="F1" s="3"/>
      <c r="G1" s="3"/>
      <c r="H1" s="3"/>
      <c r="I1" s="3"/>
      <c r="J1" s="3"/>
    </row>
    <row r="2" spans="1:10" s="96" customFormat="1" x14ac:dyDescent="0.2">
      <c r="A2" s="97"/>
      <c r="B2" s="97"/>
      <c r="C2" s="97"/>
      <c r="D2" s="97"/>
      <c r="E2" s="97"/>
      <c r="F2" s="97"/>
      <c r="G2" s="97"/>
      <c r="H2" s="97"/>
      <c r="I2" s="97"/>
      <c r="J2" s="97"/>
    </row>
    <row r="3" spans="1:10" s="96" customFormat="1" x14ac:dyDescent="0.2">
      <c r="A3" s="98"/>
      <c r="B3" s="98"/>
      <c r="C3" s="98"/>
      <c r="D3" s="98"/>
      <c r="E3" s="98"/>
      <c r="F3" s="98"/>
      <c r="G3" s="98"/>
      <c r="H3" s="98"/>
      <c r="I3" s="98"/>
      <c r="J3" s="98"/>
    </row>
    <row r="4" spans="1:10" s="96" customFormat="1" x14ac:dyDescent="0.2">
      <c r="A4" s="3"/>
      <c r="B4" s="3"/>
      <c r="C4" s="3"/>
      <c r="D4" s="99"/>
      <c r="E4" s="100"/>
      <c r="F4" s="100"/>
      <c r="G4" s="100"/>
      <c r="H4" s="3"/>
      <c r="I4" s="3"/>
      <c r="J4" s="101"/>
    </row>
    <row r="5" spans="1:10" s="96" customFormat="1" x14ac:dyDescent="0.2">
      <c r="A5" s="3"/>
      <c r="B5" s="3"/>
      <c r="C5" s="3"/>
      <c r="D5" s="3"/>
      <c r="E5" s="3"/>
      <c r="F5" s="3"/>
      <c r="G5" s="3"/>
      <c r="H5" s="3"/>
      <c r="I5" s="3"/>
      <c r="J5" s="3"/>
    </row>
    <row r="6" spans="1:10" s="96" customFormat="1" x14ac:dyDescent="0.2">
      <c r="A6" s="3"/>
      <c r="B6" s="3"/>
      <c r="C6" s="3"/>
      <c r="D6" s="3"/>
      <c r="E6" s="3"/>
      <c r="F6" s="3"/>
      <c r="G6" s="3"/>
      <c r="H6" s="3"/>
      <c r="I6" s="3"/>
      <c r="J6" s="3"/>
    </row>
    <row r="7" spans="1:10" s="96" customFormat="1" x14ac:dyDescent="0.2">
      <c r="A7" s="3"/>
      <c r="B7" s="3"/>
      <c r="C7" s="3"/>
      <c r="D7" s="3"/>
      <c r="E7" s="3"/>
      <c r="F7" s="3"/>
      <c r="G7" s="3"/>
      <c r="H7" s="3"/>
      <c r="I7" s="3"/>
      <c r="J7" s="3"/>
    </row>
    <row r="8" spans="1:10" s="96" customFormat="1" x14ac:dyDescent="0.2">
      <c r="A8" s="3"/>
      <c r="B8" s="3"/>
      <c r="C8" s="3"/>
      <c r="D8" s="3"/>
      <c r="E8" s="3"/>
      <c r="F8" s="3"/>
      <c r="G8" s="3"/>
      <c r="H8" s="3"/>
      <c r="I8" s="3"/>
      <c r="J8" s="3"/>
    </row>
    <row r="9" spans="1:10" s="96" customFormat="1" x14ac:dyDescent="0.2">
      <c r="A9" s="3"/>
      <c r="B9" s="3"/>
      <c r="C9" s="3"/>
      <c r="D9" s="3"/>
      <c r="E9" s="3"/>
      <c r="F9" s="3"/>
      <c r="G9" s="3"/>
      <c r="H9" s="3"/>
      <c r="I9" s="3"/>
      <c r="J9" s="3"/>
    </row>
    <row r="10" spans="1:10" s="96" customFormat="1" x14ac:dyDescent="0.2">
      <c r="A10" s="3"/>
      <c r="B10" s="102"/>
      <c r="C10" s="3"/>
      <c r="D10" s="3"/>
      <c r="E10" s="3"/>
      <c r="F10" s="3"/>
      <c r="G10" s="3"/>
      <c r="H10" s="3"/>
      <c r="I10" s="103"/>
      <c r="J10" s="3"/>
    </row>
    <row r="11" spans="1:10" s="96" customFormat="1" x14ac:dyDescent="0.2">
      <c r="A11" s="3"/>
      <c r="B11" s="1"/>
      <c r="C11" s="104"/>
      <c r="D11" s="3"/>
      <c r="E11" s="3"/>
      <c r="F11" s="3"/>
      <c r="G11" s="3"/>
      <c r="H11" s="3"/>
      <c r="I11" s="3"/>
      <c r="J11" s="3"/>
    </row>
    <row r="12" spans="1:10" s="96" customFormat="1" x14ac:dyDescent="0.2">
      <c r="A12" s="3"/>
      <c r="B12" s="1"/>
      <c r="C12" s="104"/>
      <c r="D12" s="3"/>
      <c r="E12" s="3"/>
      <c r="F12" s="3"/>
      <c r="G12" s="3"/>
      <c r="H12" s="3"/>
      <c r="I12" s="3"/>
      <c r="J12" s="3"/>
    </row>
    <row r="13" spans="1:10" s="96" customFormat="1" x14ac:dyDescent="0.2">
      <c r="A13" s="3"/>
      <c r="B13" s="1"/>
      <c r="C13" s="104"/>
      <c r="D13" s="3"/>
      <c r="E13" s="3"/>
      <c r="F13" s="3"/>
      <c r="G13" s="3"/>
      <c r="H13" s="3"/>
      <c r="I13" s="3"/>
      <c r="J13" s="3"/>
    </row>
    <row r="14" spans="1:10" s="96" customFormat="1" x14ac:dyDescent="0.2">
      <c r="A14" s="105"/>
      <c r="B14" s="20"/>
      <c r="C14" s="106"/>
      <c r="D14" s="105"/>
      <c r="E14" s="105"/>
      <c r="F14" s="105"/>
      <c r="G14" s="105"/>
      <c r="H14" s="105"/>
      <c r="I14" s="105"/>
      <c r="J14" s="105"/>
    </row>
    <row r="15" spans="1:10" s="96" customFormat="1" x14ac:dyDescent="0.2">
      <c r="A15" s="105"/>
      <c r="B15" s="20"/>
      <c r="C15" s="106"/>
      <c r="D15" s="105"/>
      <c r="E15" s="105"/>
      <c r="F15" s="105"/>
      <c r="G15" s="105"/>
      <c r="H15" s="105"/>
      <c r="I15" s="105"/>
      <c r="J15" s="105"/>
    </row>
    <row r="16" spans="1:10" s="96" customFormat="1" x14ac:dyDescent="0.2">
      <c r="A16" s="105"/>
      <c r="B16" s="20"/>
      <c r="C16" s="106"/>
      <c r="D16" s="105"/>
      <c r="E16" s="105"/>
      <c r="F16" s="105"/>
      <c r="G16" s="105"/>
      <c r="H16" s="105"/>
      <c r="I16" s="105"/>
      <c r="J16" s="105"/>
    </row>
    <row r="17" spans="1:10" s="96" customFormat="1" x14ac:dyDescent="0.2">
      <c r="A17" s="105"/>
      <c r="B17" s="20"/>
      <c r="C17" s="106"/>
      <c r="D17" s="105"/>
      <c r="E17" s="105"/>
      <c r="F17" s="105"/>
      <c r="G17" s="105"/>
      <c r="H17" s="105"/>
      <c r="I17" s="105"/>
      <c r="J17" s="105"/>
    </row>
    <row r="18" spans="1:10" s="96" customFormat="1" x14ac:dyDescent="0.2">
      <c r="A18" s="105"/>
      <c r="B18" s="20"/>
      <c r="C18" s="106"/>
      <c r="D18" s="105"/>
      <c r="E18" s="105"/>
      <c r="F18" s="105"/>
      <c r="G18" s="105"/>
      <c r="H18" s="105"/>
      <c r="I18" s="105"/>
      <c r="J18" s="105"/>
    </row>
    <row r="19" spans="1:10" s="96" customFormat="1" x14ac:dyDescent="0.2">
      <c r="A19" s="105"/>
      <c r="B19" s="20"/>
      <c r="C19" s="106"/>
      <c r="D19" s="105"/>
      <c r="E19" s="105"/>
      <c r="F19" s="105"/>
      <c r="G19" s="105"/>
      <c r="H19" s="105"/>
      <c r="I19" s="105"/>
      <c r="J19" s="105"/>
    </row>
    <row r="20" spans="1:10" s="96" customFormat="1" x14ac:dyDescent="0.2">
      <c r="A20" s="105"/>
      <c r="B20" s="20"/>
      <c r="C20" s="106"/>
      <c r="D20" s="105"/>
      <c r="E20" s="105"/>
      <c r="F20" s="105"/>
      <c r="G20" s="105"/>
      <c r="H20" s="105"/>
      <c r="I20" s="105"/>
      <c r="J20" s="105"/>
    </row>
    <row r="22" spans="1:10" s="96" customFormat="1" x14ac:dyDescent="0.2">
      <c r="A22" s="105"/>
      <c r="B22" s="20"/>
      <c r="C22" s="106"/>
      <c r="D22" s="105"/>
      <c r="E22" s="105"/>
      <c r="F22" s="105"/>
      <c r="G22" s="105"/>
      <c r="H22" s="105"/>
      <c r="I22" s="105"/>
      <c r="J22" s="105"/>
    </row>
    <row r="23" spans="1:10" s="96" customFormat="1" x14ac:dyDescent="0.2">
      <c r="A23" s="105"/>
      <c r="B23" s="20"/>
      <c r="C23" s="106"/>
      <c r="D23" s="105"/>
      <c r="E23" s="105"/>
      <c r="F23" s="105"/>
      <c r="G23" s="105"/>
      <c r="H23" s="105"/>
      <c r="I23" s="105"/>
      <c r="J23" s="105"/>
    </row>
    <row r="24" spans="1:10" s="96" customFormat="1" x14ac:dyDescent="0.2">
      <c r="A24" s="105"/>
      <c r="B24" s="20"/>
      <c r="C24" s="106"/>
      <c r="D24" s="105"/>
      <c r="E24" s="105"/>
      <c r="F24" s="105"/>
      <c r="G24" s="105"/>
      <c r="H24" s="105"/>
      <c r="I24" s="105"/>
      <c r="J24" s="105"/>
    </row>
    <row r="25" spans="1:10" s="96" customFormat="1" ht="150.75" customHeight="1" x14ac:dyDescent="0.7">
      <c r="A25" s="349" t="s">
        <v>251</v>
      </c>
      <c r="B25" s="350"/>
      <c r="C25" s="350"/>
      <c r="D25" s="350"/>
      <c r="E25" s="350"/>
      <c r="F25" s="350"/>
      <c r="G25" s="350"/>
      <c r="H25" s="350"/>
      <c r="I25" s="350"/>
      <c r="J25" s="350"/>
    </row>
    <row r="26" spans="1:10" s="96" customFormat="1" x14ac:dyDescent="0.2">
      <c r="A26" s="105"/>
      <c r="B26" s="20"/>
      <c r="C26" s="106"/>
      <c r="D26" s="105"/>
      <c r="E26" s="105"/>
      <c r="F26" s="105"/>
      <c r="G26" s="105"/>
      <c r="H26" s="105"/>
      <c r="I26" s="105"/>
      <c r="J26" s="105"/>
    </row>
    <row r="27" spans="1:10" s="96" customFormat="1" x14ac:dyDescent="0.2"/>
    <row r="28" spans="1:10" s="96" customFormat="1" x14ac:dyDescent="0.2">
      <c r="A28" s="105"/>
      <c r="B28" s="20"/>
      <c r="C28" s="106"/>
      <c r="D28" s="105"/>
      <c r="E28" s="105"/>
      <c r="F28" s="105"/>
      <c r="G28" s="105"/>
      <c r="H28" s="105"/>
      <c r="I28" s="105"/>
      <c r="J28" s="105"/>
    </row>
    <row r="29" spans="1:10" s="96" customFormat="1" x14ac:dyDescent="0.2">
      <c r="A29" s="105"/>
      <c r="B29" s="20"/>
      <c r="C29" s="106"/>
      <c r="D29" s="105"/>
      <c r="E29" s="105"/>
      <c r="F29" s="105"/>
      <c r="G29" s="105"/>
      <c r="H29" s="105"/>
      <c r="I29" s="105"/>
      <c r="J29" s="105"/>
    </row>
    <row r="30" spans="1:10" s="96" customFormat="1" ht="21.75" customHeight="1" x14ac:dyDescent="0.2">
      <c r="A30" s="351" t="s">
        <v>272</v>
      </c>
      <c r="B30" s="351"/>
      <c r="C30" s="351"/>
      <c r="D30" s="351"/>
      <c r="E30" s="351"/>
      <c r="F30" s="351"/>
      <c r="G30" s="351"/>
      <c r="H30" s="351"/>
      <c r="I30" s="351"/>
      <c r="J30" s="351"/>
    </row>
    <row r="31" spans="1:10" s="96" customFormat="1" x14ac:dyDescent="0.2">
      <c r="A31" s="105"/>
      <c r="B31" s="20"/>
      <c r="C31" s="105"/>
      <c r="D31" s="105"/>
      <c r="E31" s="105"/>
      <c r="F31" s="105"/>
      <c r="G31" s="105"/>
      <c r="H31" s="105"/>
      <c r="I31" s="105"/>
      <c r="J31" s="105"/>
    </row>
    <row r="32" spans="1:10" s="96" customFormat="1" x14ac:dyDescent="0.2"/>
    <row r="33" spans="2:10" s="96" customFormat="1" x14ac:dyDescent="0.2"/>
    <row r="34" spans="2:10" s="96" customFormat="1" x14ac:dyDescent="0.2">
      <c r="B34" s="1"/>
      <c r="C34" s="104"/>
      <c r="D34" s="3"/>
      <c r="E34" s="3"/>
      <c r="F34" s="3"/>
      <c r="G34" s="3"/>
      <c r="H34" s="3"/>
      <c r="I34" s="3"/>
      <c r="J34" s="3"/>
    </row>
    <row r="35" spans="2:10" s="96" customFormat="1" x14ac:dyDescent="0.2">
      <c r="B35" s="1"/>
      <c r="C35" s="104"/>
      <c r="D35" s="3"/>
      <c r="E35" s="3"/>
      <c r="F35" s="3"/>
      <c r="G35" s="3"/>
      <c r="H35" s="3"/>
      <c r="I35" s="3"/>
      <c r="J35" s="3"/>
    </row>
    <row r="36" spans="2:10" s="96" customFormat="1" x14ac:dyDescent="0.2">
      <c r="B36" s="1"/>
      <c r="C36" s="104"/>
      <c r="D36" s="3"/>
      <c r="E36" s="3"/>
      <c r="F36" s="3"/>
      <c r="G36" s="3"/>
      <c r="H36" s="3"/>
      <c r="I36" s="3"/>
      <c r="J36" s="3"/>
    </row>
    <row r="37" spans="2:10" s="96" customFormat="1" x14ac:dyDescent="0.2">
      <c r="B37" s="1"/>
      <c r="C37" s="104"/>
      <c r="D37" s="3"/>
      <c r="E37" s="3"/>
      <c r="F37" s="3"/>
      <c r="G37" s="3"/>
      <c r="H37" s="3"/>
      <c r="I37" s="3"/>
      <c r="J37" s="3"/>
    </row>
    <row r="38" spans="2:10" s="96" customFormat="1" x14ac:dyDescent="0.2">
      <c r="B38" s="1"/>
      <c r="C38" s="104"/>
      <c r="D38" s="3"/>
      <c r="E38" s="3"/>
      <c r="F38" s="3"/>
      <c r="G38" s="3"/>
      <c r="H38" s="3"/>
      <c r="I38" s="3"/>
      <c r="J38" s="3"/>
    </row>
    <row r="39" spans="2:10" s="96" customFormat="1" x14ac:dyDescent="0.2"/>
    <row r="40" spans="2:10" s="96" customFormat="1" x14ac:dyDescent="0.2">
      <c r="B40" s="107"/>
      <c r="C40" s="107"/>
      <c r="D40" s="107"/>
      <c r="E40" s="107"/>
      <c r="F40" s="107"/>
      <c r="G40" s="107"/>
      <c r="H40" s="107"/>
      <c r="I40" s="107"/>
    </row>
    <row r="41" spans="2:10" s="96" customFormat="1" x14ac:dyDescent="0.2"/>
    <row r="42" spans="2:10" s="96" customFormat="1" x14ac:dyDescent="0.2"/>
    <row r="43" spans="2:10" s="96" customFormat="1" x14ac:dyDescent="0.2"/>
    <row r="44" spans="2:10" s="96" customFormat="1" x14ac:dyDescent="0.2"/>
    <row r="45" spans="2:10" s="96" customFormat="1" x14ac:dyDescent="0.2"/>
    <row r="46" spans="2:10" s="96" customFormat="1" x14ac:dyDescent="0.2"/>
    <row r="47" spans="2:10" s="96" customFormat="1" x14ac:dyDescent="0.2"/>
    <row r="48" spans="2:10" s="96" customFormat="1" x14ac:dyDescent="0.2"/>
    <row r="49" spans="1:10" s="96" customFormat="1" x14ac:dyDescent="0.2"/>
    <row r="50" spans="1:10" s="96" customFormat="1" x14ac:dyDescent="0.2"/>
    <row r="51" spans="1:10" s="96" customFormat="1" ht="18.75" x14ac:dyDescent="0.2">
      <c r="A51" s="352" t="s">
        <v>273</v>
      </c>
      <c r="B51" s="352"/>
      <c r="C51" s="352"/>
      <c r="D51" s="352"/>
      <c r="E51" s="352"/>
      <c r="F51" s="352"/>
      <c r="G51" s="352"/>
      <c r="H51" s="352"/>
      <c r="I51" s="352"/>
      <c r="J51" s="352"/>
    </row>
  </sheetData>
  <mergeCells count="3">
    <mergeCell ref="A25:J25"/>
    <mergeCell ref="A30:J30"/>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N35"/>
  <sheetViews>
    <sheetView showGridLines="0" zoomScaleNormal="100" workbookViewId="0">
      <selection activeCell="O25" sqref="O25"/>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181</v>
      </c>
      <c r="N1" s="111" t="str">
        <f>Obsah!$A$1</f>
        <v>2018</v>
      </c>
    </row>
    <row r="2" spans="1:14" ht="7.5" customHeight="1" x14ac:dyDescent="0.2"/>
    <row r="3" spans="1:14" x14ac:dyDescent="0.2">
      <c r="A3" s="369"/>
      <c r="B3" s="371" t="s">
        <v>48</v>
      </c>
      <c r="C3" s="371"/>
      <c r="D3" s="371"/>
      <c r="E3" s="371" t="s">
        <v>49</v>
      </c>
      <c r="F3" s="371"/>
      <c r="G3" s="371"/>
      <c r="H3" s="371" t="s">
        <v>50</v>
      </c>
      <c r="I3" s="371"/>
      <c r="J3" s="371"/>
      <c r="K3" s="371" t="s">
        <v>51</v>
      </c>
      <c r="L3" s="371"/>
      <c r="M3" s="380"/>
      <c r="N3" s="379" t="s">
        <v>7</v>
      </c>
    </row>
    <row r="4" spans="1:14" x14ac:dyDescent="0.2">
      <c r="A4" s="370"/>
      <c r="B4" s="188" t="s">
        <v>8</v>
      </c>
      <c r="C4" s="188" t="s">
        <v>9</v>
      </c>
      <c r="D4" s="188" t="s">
        <v>10</v>
      </c>
      <c r="E4" s="188" t="s">
        <v>11</v>
      </c>
      <c r="F4" s="188" t="s">
        <v>12</v>
      </c>
      <c r="G4" s="188" t="s">
        <v>13</v>
      </c>
      <c r="H4" s="188" t="s">
        <v>14</v>
      </c>
      <c r="I4" s="188" t="s">
        <v>15</v>
      </c>
      <c r="J4" s="188" t="s">
        <v>16</v>
      </c>
      <c r="K4" s="188" t="s">
        <v>17</v>
      </c>
      <c r="L4" s="188" t="s">
        <v>18</v>
      </c>
      <c r="M4" s="59" t="s">
        <v>19</v>
      </c>
      <c r="N4" s="380"/>
    </row>
    <row r="5" spans="1:14" x14ac:dyDescent="0.2">
      <c r="A5" s="384" t="s">
        <v>183</v>
      </c>
      <c r="B5" s="376">
        <f>SUM(B6:D6)</f>
        <v>37940.742589806337</v>
      </c>
      <c r="C5" s="377"/>
      <c r="D5" s="378"/>
      <c r="E5" s="377">
        <f t="shared" ref="E5" si="0">SUM(E6:G6)</f>
        <v>12260.429236999998</v>
      </c>
      <c r="F5" s="377"/>
      <c r="G5" s="377"/>
      <c r="H5" s="376">
        <f t="shared" ref="H5" si="1">SUM(H6:J6)</f>
        <v>9580.4225099196246</v>
      </c>
      <c r="I5" s="377"/>
      <c r="J5" s="378"/>
      <c r="K5" s="376">
        <f t="shared" ref="K5" si="2">SUM(K6:M6)</f>
        <v>28768.971974721138</v>
      </c>
      <c r="L5" s="377"/>
      <c r="M5" s="378"/>
      <c r="N5" s="373">
        <f>SUM(N7:N20)</f>
        <v>88550.566311447095</v>
      </c>
    </row>
    <row r="6" spans="1:14" x14ac:dyDescent="0.2">
      <c r="A6" s="385"/>
      <c r="B6" s="209">
        <f>SUM(B7:B20)</f>
        <v>12367.603769099549</v>
      </c>
      <c r="C6" s="63">
        <f t="shared" ref="C6:M6" si="3">SUM(C7:C20)</f>
        <v>13045.485000299894</v>
      </c>
      <c r="D6" s="210">
        <f t="shared" si="3"/>
        <v>12527.653820406891</v>
      </c>
      <c r="E6" s="63">
        <f t="shared" si="3"/>
        <v>5430.3407329999991</v>
      </c>
      <c r="F6" s="63">
        <f t="shared" si="3"/>
        <v>3708.7197699999997</v>
      </c>
      <c r="G6" s="63">
        <f t="shared" si="3"/>
        <v>3121.3687340000001</v>
      </c>
      <c r="H6" s="209">
        <f t="shared" si="3"/>
        <v>2997.468347203102</v>
      </c>
      <c r="I6" s="63">
        <f t="shared" si="3"/>
        <v>2952.8642868816933</v>
      </c>
      <c r="J6" s="210">
        <f t="shared" si="3"/>
        <v>3630.0898758348299</v>
      </c>
      <c r="K6" s="209">
        <f t="shared" si="3"/>
        <v>6762.286979580379</v>
      </c>
      <c r="L6" s="63">
        <f t="shared" si="3"/>
        <v>9790.7197040698247</v>
      </c>
      <c r="M6" s="210">
        <f t="shared" si="3"/>
        <v>12215.965291070934</v>
      </c>
      <c r="N6" s="361"/>
    </row>
    <row r="7" spans="1:14" x14ac:dyDescent="0.2">
      <c r="A7" s="28" t="s">
        <v>199</v>
      </c>
      <c r="B7" s="218">
        <v>629.84120600000017</v>
      </c>
      <c r="C7" s="14">
        <v>740.08262300000001</v>
      </c>
      <c r="D7" s="238">
        <v>695.21458600000005</v>
      </c>
      <c r="E7" s="14">
        <v>286.366624</v>
      </c>
      <c r="F7" s="14">
        <v>172.66638</v>
      </c>
      <c r="G7" s="14">
        <v>156.42316399999999</v>
      </c>
      <c r="H7" s="218">
        <v>215.22305399999999</v>
      </c>
      <c r="I7" s="14">
        <v>138.32984699999994</v>
      </c>
      <c r="J7" s="238">
        <v>146.94681899999998</v>
      </c>
      <c r="K7" s="218">
        <v>327.46365200000002</v>
      </c>
      <c r="L7" s="14">
        <v>466.63864300000006</v>
      </c>
      <c r="M7" s="238">
        <v>563.75887499999999</v>
      </c>
      <c r="N7" s="39">
        <f t="shared" ref="N7:N20" si="4">SUM(B7:M7)</f>
        <v>4538.955473</v>
      </c>
    </row>
    <row r="8" spans="1:14" x14ac:dyDescent="0.2">
      <c r="A8" s="47" t="s">
        <v>111</v>
      </c>
      <c r="B8" s="237">
        <v>699.13488599999982</v>
      </c>
      <c r="C8" s="236">
        <v>744.87762799999996</v>
      </c>
      <c r="D8" s="239">
        <v>712.08616599999959</v>
      </c>
      <c r="E8" s="243">
        <v>321.43095899999997</v>
      </c>
      <c r="F8" s="236">
        <v>212.95647399999996</v>
      </c>
      <c r="G8" s="244">
        <v>173.55089600000002</v>
      </c>
      <c r="H8" s="237">
        <v>168.963413</v>
      </c>
      <c r="I8" s="236">
        <v>160.67829</v>
      </c>
      <c r="J8" s="239">
        <v>210.87489699999995</v>
      </c>
      <c r="K8" s="237">
        <v>396.32047699999998</v>
      </c>
      <c r="L8" s="236">
        <v>569.49876199999994</v>
      </c>
      <c r="M8" s="239">
        <v>694.452494</v>
      </c>
      <c r="N8" s="40">
        <f t="shared" si="4"/>
        <v>5064.8253419999992</v>
      </c>
    </row>
    <row r="9" spans="1:14" x14ac:dyDescent="0.2">
      <c r="A9" s="47" t="s">
        <v>112</v>
      </c>
      <c r="B9" s="203">
        <v>814.76592786101969</v>
      </c>
      <c r="C9" s="16">
        <v>855.35594944992431</v>
      </c>
      <c r="D9" s="213">
        <v>783.20517349274132</v>
      </c>
      <c r="E9" s="245">
        <v>277.89846800000009</v>
      </c>
      <c r="F9" s="16">
        <v>211.93432199999995</v>
      </c>
      <c r="G9" s="6">
        <v>188.22738600000002</v>
      </c>
      <c r="H9" s="203">
        <v>182.35498646657118</v>
      </c>
      <c r="I9" s="16">
        <v>172.36887317211881</v>
      </c>
      <c r="J9" s="213">
        <v>230.64822499430923</v>
      </c>
      <c r="K9" s="203">
        <v>369.81583400000005</v>
      </c>
      <c r="L9" s="16">
        <v>603.61783200000002</v>
      </c>
      <c r="M9" s="213">
        <v>832.75576900000021</v>
      </c>
      <c r="N9" s="40">
        <f t="shared" si="4"/>
        <v>5522.9487464366848</v>
      </c>
    </row>
    <row r="10" spans="1:14" x14ac:dyDescent="0.2">
      <c r="A10" s="47" t="s">
        <v>113</v>
      </c>
      <c r="B10" s="203">
        <v>586.11348900000007</v>
      </c>
      <c r="C10" s="16">
        <v>588.30282099999999</v>
      </c>
      <c r="D10" s="213">
        <v>556.67725700000005</v>
      </c>
      <c r="E10" s="245">
        <v>254.75070699999995</v>
      </c>
      <c r="F10" s="16">
        <v>183.467221</v>
      </c>
      <c r="G10" s="6">
        <v>110.75421899999998</v>
      </c>
      <c r="H10" s="203">
        <v>114.62573099999997</v>
      </c>
      <c r="I10" s="16">
        <v>108.39837599999998</v>
      </c>
      <c r="J10" s="213">
        <v>147.15765600000003</v>
      </c>
      <c r="K10" s="203">
        <v>296.15709399999997</v>
      </c>
      <c r="L10" s="16">
        <v>411.27678800000007</v>
      </c>
      <c r="M10" s="213">
        <v>502.18985499999997</v>
      </c>
      <c r="N10" s="40">
        <f t="shared" si="4"/>
        <v>3859.8712140000002</v>
      </c>
    </row>
    <row r="11" spans="1:14" x14ac:dyDescent="0.2">
      <c r="A11" s="47" t="s">
        <v>198</v>
      </c>
      <c r="B11" s="203">
        <v>225.77693900000006</v>
      </c>
      <c r="C11" s="16">
        <v>229.64147499999996</v>
      </c>
      <c r="D11" s="213">
        <v>219.45345400000008</v>
      </c>
      <c r="E11" s="245">
        <v>86.951261000000002</v>
      </c>
      <c r="F11" s="16">
        <v>46.994384999999994</v>
      </c>
      <c r="G11" s="6">
        <v>39.891421999999999</v>
      </c>
      <c r="H11" s="203">
        <v>36.639320000000005</v>
      </c>
      <c r="I11" s="16">
        <v>33.056497</v>
      </c>
      <c r="J11" s="213">
        <v>46.468740000000011</v>
      </c>
      <c r="K11" s="203">
        <v>109.83331900000002</v>
      </c>
      <c r="L11" s="16">
        <v>169.6276684</v>
      </c>
      <c r="M11" s="213">
        <v>217.83150000000001</v>
      </c>
      <c r="N11" s="40">
        <f t="shared" si="4"/>
        <v>1462.1659804000001</v>
      </c>
    </row>
    <row r="12" spans="1:14" x14ac:dyDescent="0.2">
      <c r="A12" s="47" t="s">
        <v>114</v>
      </c>
      <c r="B12" s="203">
        <v>411.31028548837719</v>
      </c>
      <c r="C12" s="16">
        <v>414.63251965204614</v>
      </c>
      <c r="D12" s="213">
        <v>418.46942018646882</v>
      </c>
      <c r="E12" s="245">
        <v>194.49120500000001</v>
      </c>
      <c r="F12" s="16">
        <v>136.24000799999999</v>
      </c>
      <c r="G12" s="6">
        <v>119.10570700000002</v>
      </c>
      <c r="H12" s="203">
        <v>109.14805099999998</v>
      </c>
      <c r="I12" s="16">
        <v>106.25567399999998</v>
      </c>
      <c r="J12" s="213">
        <v>134.43010199999998</v>
      </c>
      <c r="K12" s="203">
        <v>239.29895900000002</v>
      </c>
      <c r="L12" s="16">
        <v>319.95841699999988</v>
      </c>
      <c r="M12" s="213">
        <v>401.15428299999991</v>
      </c>
      <c r="N12" s="40">
        <f t="shared" si="4"/>
        <v>3004.494631326892</v>
      </c>
    </row>
    <row r="13" spans="1:14" x14ac:dyDescent="0.2">
      <c r="A13" s="47" t="s">
        <v>115</v>
      </c>
      <c r="B13" s="203">
        <v>310.18591599999996</v>
      </c>
      <c r="C13" s="16">
        <v>326.46190599999994</v>
      </c>
      <c r="D13" s="213">
        <v>311.40625499999993</v>
      </c>
      <c r="E13" s="245">
        <v>133.325467</v>
      </c>
      <c r="F13" s="16">
        <v>84.278451000000004</v>
      </c>
      <c r="G13" s="6">
        <v>69.518631999999997</v>
      </c>
      <c r="H13" s="203">
        <v>64.506763397267264</v>
      </c>
      <c r="I13" s="16">
        <v>62.882368378963825</v>
      </c>
      <c r="J13" s="213">
        <v>73.157833816992166</v>
      </c>
      <c r="K13" s="203">
        <v>162.81611041538204</v>
      </c>
      <c r="L13" s="16">
        <v>238.88487641777408</v>
      </c>
      <c r="M13" s="213">
        <v>313.18305542046994</v>
      </c>
      <c r="N13" s="40">
        <f t="shared" si="4"/>
        <v>2150.6076348468491</v>
      </c>
    </row>
    <row r="14" spans="1:14" x14ac:dyDescent="0.2">
      <c r="A14" s="47" t="s">
        <v>116</v>
      </c>
      <c r="B14" s="203">
        <v>2184.9496670000003</v>
      </c>
      <c r="C14" s="16">
        <v>2327.9082489999992</v>
      </c>
      <c r="D14" s="213">
        <v>2198.8176359999998</v>
      </c>
      <c r="E14" s="245">
        <v>820.84921400000007</v>
      </c>
      <c r="F14" s="16">
        <v>542.06745000000024</v>
      </c>
      <c r="G14" s="6">
        <v>477.74701499999981</v>
      </c>
      <c r="H14" s="203">
        <v>443.58334000000002</v>
      </c>
      <c r="I14" s="16">
        <v>445.06858199999994</v>
      </c>
      <c r="J14" s="213">
        <v>567.79846200000009</v>
      </c>
      <c r="K14" s="203">
        <v>1179.2615629999996</v>
      </c>
      <c r="L14" s="16">
        <v>1649.5641290000008</v>
      </c>
      <c r="M14" s="213">
        <v>2181.3196859999994</v>
      </c>
      <c r="N14" s="40">
        <f t="shared" si="4"/>
        <v>15018.934992999997</v>
      </c>
    </row>
    <row r="15" spans="1:14" x14ac:dyDescent="0.2">
      <c r="A15" s="47" t="s">
        <v>117</v>
      </c>
      <c r="B15" s="203">
        <v>485.48293799999999</v>
      </c>
      <c r="C15" s="16">
        <v>515.57222900000011</v>
      </c>
      <c r="D15" s="213">
        <v>490.09425599999992</v>
      </c>
      <c r="E15" s="245">
        <v>182.09281999999999</v>
      </c>
      <c r="F15" s="16">
        <v>116.123971</v>
      </c>
      <c r="G15" s="6">
        <v>102.13315599999997</v>
      </c>
      <c r="H15" s="203">
        <v>102.09574799999994</v>
      </c>
      <c r="I15" s="16">
        <v>97.880160999999987</v>
      </c>
      <c r="J15" s="213">
        <v>127.77575400000001</v>
      </c>
      <c r="K15" s="203">
        <v>250.71543299999996</v>
      </c>
      <c r="L15" s="16">
        <v>363.23478599999999</v>
      </c>
      <c r="M15" s="213">
        <v>482.63838500000008</v>
      </c>
      <c r="N15" s="40">
        <f t="shared" si="4"/>
        <v>3315.8396369999996</v>
      </c>
    </row>
    <row r="16" spans="1:14" x14ac:dyDescent="0.2">
      <c r="A16" s="47" t="s">
        <v>118</v>
      </c>
      <c r="B16" s="203">
        <v>654.98072803618288</v>
      </c>
      <c r="C16" s="16">
        <v>681.57118419792505</v>
      </c>
      <c r="D16" s="213">
        <v>647.24582372767998</v>
      </c>
      <c r="E16" s="245">
        <v>209.62982600000001</v>
      </c>
      <c r="F16" s="16">
        <v>105.00370399999998</v>
      </c>
      <c r="G16" s="6">
        <v>83.472281999999993</v>
      </c>
      <c r="H16" s="203">
        <v>76.271967339263796</v>
      </c>
      <c r="I16" s="16">
        <v>72.449929330610388</v>
      </c>
      <c r="J16" s="213">
        <v>118.67481802352765</v>
      </c>
      <c r="K16" s="203">
        <v>303.77552800000007</v>
      </c>
      <c r="L16" s="16">
        <v>485.06173600000005</v>
      </c>
      <c r="M16" s="213">
        <v>652.71139199999993</v>
      </c>
      <c r="N16" s="40">
        <f t="shared" si="4"/>
        <v>4090.8489186551906</v>
      </c>
    </row>
    <row r="17" spans="1:14" x14ac:dyDescent="0.2">
      <c r="A17" s="47" t="s">
        <v>119</v>
      </c>
      <c r="B17" s="203">
        <v>578.99939371396772</v>
      </c>
      <c r="C17" s="16">
        <v>658.94144400000005</v>
      </c>
      <c r="D17" s="213">
        <v>636.24732499999993</v>
      </c>
      <c r="E17" s="245">
        <v>238.48634200000004</v>
      </c>
      <c r="F17" s="16">
        <v>133.74318</v>
      </c>
      <c r="G17" s="6">
        <v>115.44620300000001</v>
      </c>
      <c r="H17" s="203">
        <v>113.07969600000001</v>
      </c>
      <c r="I17" s="16">
        <v>95.281211000000042</v>
      </c>
      <c r="J17" s="213">
        <v>145.76598000000001</v>
      </c>
      <c r="K17" s="203">
        <v>305.14958499999989</v>
      </c>
      <c r="L17" s="16">
        <v>483.81946300000004</v>
      </c>
      <c r="M17" s="213">
        <v>572.21562099999994</v>
      </c>
      <c r="N17" s="40">
        <f t="shared" si="4"/>
        <v>4077.1754437139675</v>
      </c>
    </row>
    <row r="18" spans="1:14" x14ac:dyDescent="0.2">
      <c r="A18" s="47" t="s">
        <v>120</v>
      </c>
      <c r="B18" s="203">
        <v>2684.7870010000006</v>
      </c>
      <c r="C18" s="16">
        <v>2763.1515700000009</v>
      </c>
      <c r="D18" s="213">
        <v>2711.307969</v>
      </c>
      <c r="E18" s="245">
        <v>1308.1526279999998</v>
      </c>
      <c r="F18" s="16">
        <v>957.36404000000005</v>
      </c>
      <c r="G18" s="6">
        <v>809.42325200000016</v>
      </c>
      <c r="H18" s="203">
        <v>716.19123900000011</v>
      </c>
      <c r="I18" s="16">
        <v>797.08666500000015</v>
      </c>
      <c r="J18" s="213">
        <v>884.43937699999992</v>
      </c>
      <c r="K18" s="203">
        <v>1585.799947</v>
      </c>
      <c r="L18" s="16">
        <v>2295.9286430000002</v>
      </c>
      <c r="M18" s="213">
        <v>2705.8193950000004</v>
      </c>
      <c r="N18" s="40">
        <f t="shared" si="4"/>
        <v>20219.451726000007</v>
      </c>
    </row>
    <row r="19" spans="1:14" x14ac:dyDescent="0.2">
      <c r="A19" s="47" t="s">
        <v>121</v>
      </c>
      <c r="B19" s="203">
        <v>1560.0265249999998</v>
      </c>
      <c r="C19" s="16">
        <v>1609.1806519999993</v>
      </c>
      <c r="D19" s="213">
        <v>1603.1433860000006</v>
      </c>
      <c r="E19" s="245">
        <v>855.13287100000025</v>
      </c>
      <c r="F19" s="16">
        <v>627.48049099999992</v>
      </c>
      <c r="G19" s="6">
        <v>511.35985299999999</v>
      </c>
      <c r="H19" s="203">
        <v>511.91811000000007</v>
      </c>
      <c r="I19" s="16">
        <v>527.60007100000007</v>
      </c>
      <c r="J19" s="213">
        <v>617.81481900000017</v>
      </c>
      <c r="K19" s="203">
        <v>929.63887900000009</v>
      </c>
      <c r="L19" s="16">
        <v>1315.7945589999999</v>
      </c>
      <c r="M19" s="213">
        <v>1567.7595130000002</v>
      </c>
      <c r="N19" s="40">
        <f t="shared" si="4"/>
        <v>12236.849729000001</v>
      </c>
    </row>
    <row r="20" spans="1:14" ht="12.75" thickBot="1" x14ac:dyDescent="0.25">
      <c r="A20" s="27" t="s">
        <v>122</v>
      </c>
      <c r="B20" s="214">
        <v>541.24886700000002</v>
      </c>
      <c r="C20" s="8">
        <v>589.8047499999999</v>
      </c>
      <c r="D20" s="215">
        <v>544.28511300000014</v>
      </c>
      <c r="E20" s="8">
        <v>260.78234100000003</v>
      </c>
      <c r="F20" s="8">
        <v>178.39969300000001</v>
      </c>
      <c r="G20" s="8">
        <v>164.31554699999998</v>
      </c>
      <c r="H20" s="214">
        <v>142.866928</v>
      </c>
      <c r="I20" s="8">
        <v>135.52774199999999</v>
      </c>
      <c r="J20" s="215">
        <v>178.13639300000003</v>
      </c>
      <c r="K20" s="214">
        <v>306.24059916499692</v>
      </c>
      <c r="L20" s="8">
        <v>417.81340125205185</v>
      </c>
      <c r="M20" s="215">
        <v>528.17546765046336</v>
      </c>
      <c r="N20" s="41">
        <f t="shared" si="4"/>
        <v>3987.5968420675131</v>
      </c>
    </row>
    <row r="21" spans="1:14" x14ac:dyDescent="0.2">
      <c r="N21" s="4" t="s">
        <v>83</v>
      </c>
    </row>
    <row r="22" spans="1:14" x14ac:dyDescent="0.2">
      <c r="A22" s="17" t="s">
        <v>199</v>
      </c>
      <c r="B22" s="52">
        <v>4538.955473</v>
      </c>
    </row>
    <row r="23" spans="1:14" x14ac:dyDescent="0.2">
      <c r="A23" s="17" t="s">
        <v>111</v>
      </c>
      <c r="B23" s="52">
        <v>5064.8253419999992</v>
      </c>
    </row>
    <row r="24" spans="1:14" x14ac:dyDescent="0.2">
      <c r="A24" s="17" t="s">
        <v>112</v>
      </c>
      <c r="B24" s="52">
        <v>5522.9487464366848</v>
      </c>
    </row>
    <row r="25" spans="1:14" x14ac:dyDescent="0.2">
      <c r="A25" s="17" t="s">
        <v>113</v>
      </c>
      <c r="B25" s="52">
        <v>3859.8712140000002</v>
      </c>
    </row>
    <row r="26" spans="1:14" x14ac:dyDescent="0.2">
      <c r="A26" s="17" t="s">
        <v>198</v>
      </c>
      <c r="B26" s="52">
        <v>1462.1659804000001</v>
      </c>
    </row>
    <row r="27" spans="1:14" x14ac:dyDescent="0.2">
      <c r="A27" s="17" t="s">
        <v>114</v>
      </c>
      <c r="B27" s="52">
        <v>3004.494631326892</v>
      </c>
    </row>
    <row r="28" spans="1:14" x14ac:dyDescent="0.2">
      <c r="A28" s="17" t="s">
        <v>115</v>
      </c>
      <c r="B28" s="52">
        <v>2150.6076348468491</v>
      </c>
    </row>
    <row r="29" spans="1:14" x14ac:dyDescent="0.2">
      <c r="A29" s="17" t="s">
        <v>116</v>
      </c>
      <c r="B29" s="52">
        <v>15018.934992999997</v>
      </c>
    </row>
    <row r="30" spans="1:14" x14ac:dyDescent="0.2">
      <c r="A30" s="17" t="s">
        <v>117</v>
      </c>
      <c r="B30" s="52">
        <v>3315.8396369999996</v>
      </c>
    </row>
    <row r="31" spans="1:14" x14ac:dyDescent="0.2">
      <c r="A31" s="17" t="s">
        <v>118</v>
      </c>
      <c r="B31" s="52">
        <v>4090.8489186551906</v>
      </c>
    </row>
    <row r="32" spans="1:14" x14ac:dyDescent="0.2">
      <c r="A32" s="17" t="s">
        <v>119</v>
      </c>
      <c r="B32" s="52">
        <v>4077.1754437139675</v>
      </c>
    </row>
    <row r="33" spans="1:2" x14ac:dyDescent="0.2">
      <c r="A33" s="17" t="s">
        <v>120</v>
      </c>
      <c r="B33" s="52">
        <v>20219.451726000007</v>
      </c>
    </row>
    <row r="34" spans="1:2" x14ac:dyDescent="0.2">
      <c r="A34" s="17" t="s">
        <v>121</v>
      </c>
      <c r="B34" s="52">
        <v>12236.849729000001</v>
      </c>
    </row>
    <row r="35" spans="1:2" x14ac:dyDescent="0.2">
      <c r="A35" s="17" t="s">
        <v>122</v>
      </c>
      <c r="B35" s="52">
        <v>3987.5968420675131</v>
      </c>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S46"/>
  <sheetViews>
    <sheetView showGridLines="0" zoomScaleNormal="100" workbookViewId="0"/>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2" customFormat="1" ht="18.75" x14ac:dyDescent="0.3">
      <c r="A1" s="21" t="s">
        <v>182</v>
      </c>
      <c r="B1" s="45"/>
      <c r="C1" s="45"/>
      <c r="D1" s="45"/>
      <c r="E1" s="45"/>
      <c r="G1" s="45"/>
      <c r="H1" s="45"/>
      <c r="I1" s="45"/>
      <c r="J1" s="45"/>
      <c r="K1" s="45"/>
      <c r="L1" s="45"/>
      <c r="M1" s="45"/>
      <c r="N1" s="45"/>
      <c r="P1" s="111" t="str">
        <f>Obsah!$A$1</f>
        <v>2018</v>
      </c>
    </row>
    <row r="2" spans="1:16" s="13" customFormat="1" ht="7.5" customHeight="1" x14ac:dyDescent="0.2">
      <c r="B2" s="195"/>
      <c r="C2" s="195"/>
      <c r="D2" s="195"/>
      <c r="E2" s="195"/>
      <c r="F2" s="195"/>
      <c r="G2" s="195"/>
      <c r="H2" s="195"/>
      <c r="I2" s="195"/>
      <c r="J2" s="195"/>
      <c r="K2" s="195"/>
      <c r="L2" s="195"/>
      <c r="M2" s="195"/>
      <c r="N2" s="195"/>
      <c r="O2" s="195"/>
    </row>
    <row r="3" spans="1:16" s="13" customFormat="1" ht="12" customHeight="1" x14ac:dyDescent="0.2">
      <c r="A3" s="191"/>
      <c r="B3" s="193" t="s">
        <v>96</v>
      </c>
      <c r="C3" s="193" t="s">
        <v>87</v>
      </c>
      <c r="D3" s="193" t="s">
        <v>88</v>
      </c>
      <c r="E3" s="193" t="s">
        <v>89</v>
      </c>
      <c r="F3" s="193" t="s">
        <v>99</v>
      </c>
      <c r="G3" s="193" t="s">
        <v>90</v>
      </c>
      <c r="H3" s="193" t="s">
        <v>91</v>
      </c>
      <c r="I3" s="193" t="s">
        <v>92</v>
      </c>
      <c r="J3" s="193" t="s">
        <v>93</v>
      </c>
      <c r="K3" s="193" t="s">
        <v>94</v>
      </c>
      <c r="L3" s="193" t="s">
        <v>95</v>
      </c>
      <c r="M3" s="193" t="s">
        <v>97</v>
      </c>
      <c r="N3" s="193" t="s">
        <v>98</v>
      </c>
      <c r="O3" s="193" t="s">
        <v>100</v>
      </c>
      <c r="P3" s="193" t="s">
        <v>7</v>
      </c>
    </row>
    <row r="4" spans="1:16" s="186" customFormat="1" ht="12" customHeight="1" x14ac:dyDescent="0.2">
      <c r="A4" s="194" t="s">
        <v>183</v>
      </c>
      <c r="B4" s="65">
        <f>SUM(B5:B20)</f>
        <v>4538.9554729999982</v>
      </c>
      <c r="C4" s="65">
        <f>SUM(C5:C20)</f>
        <v>5064.8253420000001</v>
      </c>
      <c r="D4" s="65">
        <f t="shared" ref="D4:P4" si="0">SUM(D5:D20)</f>
        <v>5522.9487464366821</v>
      </c>
      <c r="E4" s="65">
        <f t="shared" si="0"/>
        <v>3859.8712140000002</v>
      </c>
      <c r="F4" s="65">
        <f>SUM(F5:F20)</f>
        <v>1462.1659804000001</v>
      </c>
      <c r="G4" s="65">
        <f t="shared" si="0"/>
        <v>3004.4946313268924</v>
      </c>
      <c r="H4" s="65">
        <f t="shared" si="0"/>
        <v>2150.6076348468487</v>
      </c>
      <c r="I4" s="65">
        <f t="shared" si="0"/>
        <v>15018.934992999999</v>
      </c>
      <c r="J4" s="65">
        <f t="shared" si="0"/>
        <v>3315.8396369999996</v>
      </c>
      <c r="K4" s="65">
        <f t="shared" si="0"/>
        <v>4090.8489186551897</v>
      </c>
      <c r="L4" s="65">
        <f t="shared" si="0"/>
        <v>4077.175443713968</v>
      </c>
      <c r="M4" s="65">
        <f t="shared" si="0"/>
        <v>20219.451725999992</v>
      </c>
      <c r="N4" s="65">
        <f t="shared" si="0"/>
        <v>12236.849728999998</v>
      </c>
      <c r="O4" s="210">
        <f t="shared" si="0"/>
        <v>3987.5968420675117</v>
      </c>
      <c r="P4" s="289">
        <f t="shared" si="0"/>
        <v>88550.566311447095</v>
      </c>
    </row>
    <row r="5" spans="1:16" s="13" customFormat="1" ht="12" customHeight="1" x14ac:dyDescent="0.2">
      <c r="A5" s="36" t="s">
        <v>44</v>
      </c>
      <c r="B5" s="19">
        <v>0</v>
      </c>
      <c r="C5" s="19">
        <v>939.82229200000017</v>
      </c>
      <c r="D5" s="19">
        <v>436.15750000000003</v>
      </c>
      <c r="E5" s="19">
        <v>279.18348900000001</v>
      </c>
      <c r="F5" s="19">
        <v>520.04513799999995</v>
      </c>
      <c r="G5" s="19">
        <v>404.27850000000001</v>
      </c>
      <c r="H5" s="19">
        <v>0.61369700000000005</v>
      </c>
      <c r="I5" s="19">
        <v>760.30047899999988</v>
      </c>
      <c r="J5" s="19">
        <v>111.59898299999999</v>
      </c>
      <c r="K5" s="19">
        <v>37.778938999999994</v>
      </c>
      <c r="L5" s="19">
        <v>531.64256299999988</v>
      </c>
      <c r="M5" s="19">
        <v>631.23466199999984</v>
      </c>
      <c r="N5" s="19">
        <v>927.45278999999994</v>
      </c>
      <c r="O5" s="213">
        <v>173.77687300000002</v>
      </c>
      <c r="P5" s="39">
        <f>SUM(B5:O5)</f>
        <v>5753.8859049999992</v>
      </c>
    </row>
    <row r="6" spans="1:16" s="13" customFormat="1" ht="12" customHeight="1" x14ac:dyDescent="0.2">
      <c r="A6" s="34" t="s">
        <v>43</v>
      </c>
      <c r="B6" s="16">
        <v>39.548999999999999</v>
      </c>
      <c r="C6" s="16">
        <v>66.522213999999991</v>
      </c>
      <c r="D6" s="16">
        <v>67.743472000000011</v>
      </c>
      <c r="E6" s="16">
        <v>8.1159999999999997</v>
      </c>
      <c r="F6" s="16">
        <v>69.406824000000029</v>
      </c>
      <c r="G6" s="16">
        <v>56.802829000000017</v>
      </c>
      <c r="H6" s="16">
        <v>14.872740000000002</v>
      </c>
      <c r="I6" s="16">
        <v>0.60348999999999997</v>
      </c>
      <c r="J6" s="16">
        <v>56.346670000000003</v>
      </c>
      <c r="K6" s="16">
        <v>31.201845000000016</v>
      </c>
      <c r="L6" s="16">
        <v>65.075623999999976</v>
      </c>
      <c r="M6" s="16">
        <v>32.245765999999996</v>
      </c>
      <c r="N6" s="16">
        <v>21.004296000000007</v>
      </c>
      <c r="O6" s="213">
        <v>7.7017400000000009</v>
      </c>
      <c r="P6" s="39">
        <f t="shared" ref="P6:P20" si="1">SUM(B6:O6)</f>
        <v>537.19250999999997</v>
      </c>
    </row>
    <row r="7" spans="1:16" s="13" customFormat="1" ht="12" customHeight="1" x14ac:dyDescent="0.2">
      <c r="A7" s="34" t="s">
        <v>42</v>
      </c>
      <c r="B7" s="16">
        <v>0</v>
      </c>
      <c r="C7" s="16">
        <v>0</v>
      </c>
      <c r="D7" s="16">
        <v>0</v>
      </c>
      <c r="E7" s="16">
        <v>0</v>
      </c>
      <c r="F7" s="16">
        <v>0</v>
      </c>
      <c r="G7" s="16">
        <v>5.1735500000000005</v>
      </c>
      <c r="H7" s="16">
        <v>0</v>
      </c>
      <c r="I7" s="16">
        <v>9446.275889999999</v>
      </c>
      <c r="J7" s="16">
        <v>1046.401204</v>
      </c>
      <c r="K7" s="16">
        <v>474.73031300000002</v>
      </c>
      <c r="L7" s="16">
        <v>0</v>
      </c>
      <c r="M7" s="16">
        <v>0</v>
      </c>
      <c r="N7" s="16">
        <v>12.02867</v>
      </c>
      <c r="O7" s="213">
        <v>294.40151999999995</v>
      </c>
      <c r="P7" s="39">
        <f t="shared" si="1"/>
        <v>11279.011146999997</v>
      </c>
    </row>
    <row r="8" spans="1:16" s="13" customFormat="1" ht="12" customHeight="1" x14ac:dyDescent="0.2">
      <c r="A8" s="34" t="s">
        <v>67</v>
      </c>
      <c r="B8" s="113">
        <v>0.71399999999999997</v>
      </c>
      <c r="C8" s="113">
        <v>0.152811</v>
      </c>
      <c r="D8" s="113">
        <v>6.4226000000000001</v>
      </c>
      <c r="E8" s="113">
        <v>8.6499999999999997E-3</v>
      </c>
      <c r="F8" s="113">
        <v>0.106</v>
      </c>
      <c r="G8" s="113">
        <v>0</v>
      </c>
      <c r="H8" s="113">
        <v>0</v>
      </c>
      <c r="I8" s="113">
        <v>1.2385630000000001</v>
      </c>
      <c r="J8" s="113">
        <v>7.7779000000000001E-2</v>
      </c>
      <c r="K8" s="113">
        <v>0</v>
      </c>
      <c r="L8" s="113">
        <v>2.6853770000000003</v>
      </c>
      <c r="M8" s="113">
        <v>0</v>
      </c>
      <c r="N8" s="113">
        <v>0</v>
      </c>
      <c r="O8" s="213">
        <v>0.53660000000000008</v>
      </c>
      <c r="P8" s="39">
        <f t="shared" si="1"/>
        <v>11.942380000000002</v>
      </c>
    </row>
    <row r="9" spans="1:16" s="13" customFormat="1" ht="12" customHeight="1" x14ac:dyDescent="0.2">
      <c r="A9" s="34" t="s">
        <v>68</v>
      </c>
      <c r="B9" s="113">
        <v>0.875</v>
      </c>
      <c r="C9" s="113">
        <v>9.8898E-2</v>
      </c>
      <c r="D9" s="113">
        <v>0.50849999999999995</v>
      </c>
      <c r="E9" s="113">
        <v>3.5692300000000006</v>
      </c>
      <c r="F9" s="113">
        <v>0</v>
      </c>
      <c r="G9" s="113">
        <v>0</v>
      </c>
      <c r="H9" s="113">
        <v>0</v>
      </c>
      <c r="I9" s="113">
        <v>0</v>
      </c>
      <c r="J9" s="113">
        <v>0</v>
      </c>
      <c r="K9" s="113">
        <v>0</v>
      </c>
      <c r="L9" s="113">
        <v>0</v>
      </c>
      <c r="M9" s="113">
        <v>0</v>
      </c>
      <c r="N9" s="113">
        <v>69.166094004811256</v>
      </c>
      <c r="O9" s="213">
        <v>0</v>
      </c>
      <c r="P9" s="39">
        <f t="shared" si="1"/>
        <v>74.217722004811264</v>
      </c>
    </row>
    <row r="10" spans="1:16" s="13" customFormat="1" ht="12" customHeight="1" x14ac:dyDescent="0.2">
      <c r="A10" s="34" t="s">
        <v>69</v>
      </c>
      <c r="B10" s="113">
        <v>0</v>
      </c>
      <c r="C10" s="113">
        <v>0</v>
      </c>
      <c r="D10" s="113">
        <v>0.17899999999999999</v>
      </c>
      <c r="E10" s="113">
        <v>0.43111999999999995</v>
      </c>
      <c r="F10" s="113">
        <v>0.17249999999999996</v>
      </c>
      <c r="G10" s="113">
        <v>0</v>
      </c>
      <c r="H10" s="113">
        <v>0</v>
      </c>
      <c r="I10" s="113">
        <v>0</v>
      </c>
      <c r="J10" s="113">
        <v>0</v>
      </c>
      <c r="K10" s="113">
        <v>0</v>
      </c>
      <c r="L10" s="113">
        <v>0</v>
      </c>
      <c r="M10" s="113">
        <v>0</v>
      </c>
      <c r="N10" s="113">
        <v>8.5729999999999987E-2</v>
      </c>
      <c r="O10" s="213">
        <v>0</v>
      </c>
      <c r="P10" s="39">
        <f t="shared" si="1"/>
        <v>0.86834999999999996</v>
      </c>
    </row>
    <row r="11" spans="1:16" s="13" customFormat="1" ht="12" customHeight="1" x14ac:dyDescent="0.2">
      <c r="A11" s="34" t="s">
        <v>41</v>
      </c>
      <c r="B11" s="113">
        <v>0</v>
      </c>
      <c r="C11" s="113">
        <v>3341.0603570000003</v>
      </c>
      <c r="D11" s="113">
        <v>83.992710000000002</v>
      </c>
      <c r="E11" s="113">
        <v>2728.0249280000003</v>
      </c>
      <c r="F11" s="113">
        <v>240.76253499999999</v>
      </c>
      <c r="G11" s="113">
        <v>1466.8006699999999</v>
      </c>
      <c r="H11" s="113">
        <v>93.15452999999998</v>
      </c>
      <c r="I11" s="113">
        <v>493.91693099999998</v>
      </c>
      <c r="J11" s="113">
        <v>1252.11319</v>
      </c>
      <c r="K11" s="113">
        <v>3018.5922930000006</v>
      </c>
      <c r="L11" s="113">
        <v>2534.9711920000004</v>
      </c>
      <c r="M11" s="113">
        <v>13245.876592999992</v>
      </c>
      <c r="N11" s="113">
        <v>9936.1763690000007</v>
      </c>
      <c r="O11" s="213">
        <v>2505.562023</v>
      </c>
      <c r="P11" s="39">
        <f t="shared" si="1"/>
        <v>40941.004320999993</v>
      </c>
    </row>
    <row r="12" spans="1:16" s="13" customFormat="1" ht="12" customHeight="1" x14ac:dyDescent="0.2">
      <c r="A12" s="34" t="s">
        <v>81</v>
      </c>
      <c r="B12" s="113">
        <v>0</v>
      </c>
      <c r="C12" s="113">
        <v>192.26984000000002</v>
      </c>
      <c r="D12" s="113">
        <v>0</v>
      </c>
      <c r="E12" s="113">
        <v>0</v>
      </c>
      <c r="F12" s="113">
        <v>44.156599999999997</v>
      </c>
      <c r="G12" s="113">
        <v>0</v>
      </c>
      <c r="H12" s="113">
        <v>0</v>
      </c>
      <c r="I12" s="113">
        <v>0</v>
      </c>
      <c r="J12" s="113">
        <v>0</v>
      </c>
      <c r="K12" s="113">
        <v>0</v>
      </c>
      <c r="L12" s="113">
        <v>0</v>
      </c>
      <c r="M12" s="113">
        <v>0</v>
      </c>
      <c r="N12" s="113">
        <v>0</v>
      </c>
      <c r="O12" s="213">
        <v>0</v>
      </c>
      <c r="P12" s="39">
        <f t="shared" si="1"/>
        <v>236.42644000000001</v>
      </c>
    </row>
    <row r="13" spans="1:16" s="13" customFormat="1" ht="12" customHeight="1" x14ac:dyDescent="0.2">
      <c r="A13" s="34" t="s">
        <v>40</v>
      </c>
      <c r="B13" s="113">
        <v>0</v>
      </c>
      <c r="C13" s="113">
        <v>0</v>
      </c>
      <c r="D13" s="113">
        <v>0</v>
      </c>
      <c r="E13" s="113">
        <v>0</v>
      </c>
      <c r="F13" s="113">
        <v>0</v>
      </c>
      <c r="G13" s="113">
        <v>0</v>
      </c>
      <c r="H13" s="113">
        <v>0</v>
      </c>
      <c r="I13" s="113">
        <v>0.25113000000000002</v>
      </c>
      <c r="J13" s="113">
        <v>0</v>
      </c>
      <c r="K13" s="113">
        <v>0</v>
      </c>
      <c r="L13" s="113">
        <v>0</v>
      </c>
      <c r="M13" s="113">
        <v>0.39021000000000006</v>
      </c>
      <c r="N13" s="113">
        <v>0</v>
      </c>
      <c r="O13" s="213">
        <v>0</v>
      </c>
      <c r="P13" s="39">
        <f t="shared" si="1"/>
        <v>0.64134000000000002</v>
      </c>
    </row>
    <row r="14" spans="1:16" s="13" customFormat="1" ht="12" customHeight="1" x14ac:dyDescent="0.2">
      <c r="A14" s="34" t="s">
        <v>39</v>
      </c>
      <c r="B14" s="113">
        <v>0</v>
      </c>
      <c r="C14" s="113">
        <v>0</v>
      </c>
      <c r="D14" s="113">
        <v>64.772019999999983</v>
      </c>
      <c r="E14" s="113">
        <v>0.14513000000000001</v>
      </c>
      <c r="F14" s="113">
        <v>24.074511999999999</v>
      </c>
      <c r="G14" s="113">
        <v>0</v>
      </c>
      <c r="H14" s="113">
        <v>2.7439</v>
      </c>
      <c r="I14" s="113">
        <v>142.27301</v>
      </c>
      <c r="J14" s="113">
        <v>0</v>
      </c>
      <c r="K14" s="113">
        <v>29.698</v>
      </c>
      <c r="L14" s="113">
        <v>0</v>
      </c>
      <c r="M14" s="113">
        <v>246.539592</v>
      </c>
      <c r="N14" s="113">
        <v>7.1580000000000004</v>
      </c>
      <c r="O14" s="213">
        <v>22.963999999999999</v>
      </c>
      <c r="P14" s="39">
        <f t="shared" si="1"/>
        <v>540.36816399999998</v>
      </c>
    </row>
    <row r="15" spans="1:16" s="13" customFormat="1" ht="12" customHeight="1" x14ac:dyDescent="0.2">
      <c r="A15" s="34" t="s">
        <v>38</v>
      </c>
      <c r="B15" s="113">
        <v>0</v>
      </c>
      <c r="C15" s="113">
        <v>18.411999999999999</v>
      </c>
      <c r="D15" s="113">
        <v>0</v>
      </c>
      <c r="E15" s="113">
        <v>0</v>
      </c>
      <c r="F15" s="113">
        <v>0</v>
      </c>
      <c r="G15" s="113">
        <v>0</v>
      </c>
      <c r="H15" s="113">
        <v>0</v>
      </c>
      <c r="I15" s="113">
        <v>0</v>
      </c>
      <c r="J15" s="113">
        <v>23.334409999999998</v>
      </c>
      <c r="K15" s="113">
        <v>0</v>
      </c>
      <c r="L15" s="113">
        <v>0</v>
      </c>
      <c r="M15" s="113">
        <v>21.774403</v>
      </c>
      <c r="N15" s="113">
        <v>0</v>
      </c>
      <c r="O15" s="213">
        <v>45.087000000000003</v>
      </c>
      <c r="P15" s="39">
        <f t="shared" si="1"/>
        <v>108.60781299999999</v>
      </c>
    </row>
    <row r="16" spans="1:16" s="13" customFormat="1" ht="12" customHeight="1" x14ac:dyDescent="0.2">
      <c r="A16" s="34" t="s">
        <v>37</v>
      </c>
      <c r="B16" s="113">
        <v>807.58600000000001</v>
      </c>
      <c r="C16" s="113">
        <v>9.6720000000000006</v>
      </c>
      <c r="D16" s="113">
        <v>1028.4377100000002</v>
      </c>
      <c r="E16" s="113">
        <v>0</v>
      </c>
      <c r="F16" s="113">
        <v>5.524</v>
      </c>
      <c r="G16" s="113">
        <v>0</v>
      </c>
      <c r="H16" s="113">
        <v>574.62900000000002</v>
      </c>
      <c r="I16" s="113">
        <v>30.388000000000002</v>
      </c>
      <c r="J16" s="113">
        <v>0</v>
      </c>
      <c r="K16" s="113">
        <v>0.62693999999999994</v>
      </c>
      <c r="L16" s="113">
        <v>270.59615399999996</v>
      </c>
      <c r="M16" s="113">
        <v>95.892409300953048</v>
      </c>
      <c r="N16" s="113">
        <v>22.715390000000003</v>
      </c>
      <c r="O16" s="213">
        <v>26.792199999999998</v>
      </c>
      <c r="P16" s="39">
        <f t="shared" si="1"/>
        <v>2872.859803300953</v>
      </c>
    </row>
    <row r="17" spans="1:19" s="13" customFormat="1" ht="12" customHeight="1" x14ac:dyDescent="0.2">
      <c r="A17" s="34" t="s">
        <v>36</v>
      </c>
      <c r="B17" s="113">
        <v>0</v>
      </c>
      <c r="C17" s="113">
        <v>0.85055200000000009</v>
      </c>
      <c r="D17" s="113">
        <v>0</v>
      </c>
      <c r="E17" s="113">
        <v>183.25521000000001</v>
      </c>
      <c r="F17" s="113">
        <v>0</v>
      </c>
      <c r="G17" s="113">
        <v>0</v>
      </c>
      <c r="H17" s="113">
        <v>0</v>
      </c>
      <c r="I17" s="113">
        <v>2699.0590399999992</v>
      </c>
      <c r="J17" s="113">
        <v>0</v>
      </c>
      <c r="K17" s="113">
        <v>0</v>
      </c>
      <c r="L17" s="113">
        <v>0.72399999999999998</v>
      </c>
      <c r="M17" s="113">
        <v>895.47008000000028</v>
      </c>
      <c r="N17" s="113">
        <v>149.167</v>
      </c>
      <c r="O17" s="213">
        <v>97.552999999999997</v>
      </c>
      <c r="P17" s="39">
        <f t="shared" si="1"/>
        <v>4026.0788819999993</v>
      </c>
    </row>
    <row r="18" spans="1:19" s="13" customFormat="1" ht="12" customHeight="1" x14ac:dyDescent="0.2">
      <c r="A18" s="34" t="s">
        <v>3</v>
      </c>
      <c r="B18" s="113">
        <v>0</v>
      </c>
      <c r="C18" s="113">
        <v>0</v>
      </c>
      <c r="D18" s="113">
        <v>0</v>
      </c>
      <c r="E18" s="113">
        <v>0</v>
      </c>
      <c r="F18" s="113">
        <v>0</v>
      </c>
      <c r="G18" s="113">
        <v>0</v>
      </c>
      <c r="H18" s="113">
        <v>0</v>
      </c>
      <c r="I18" s="113">
        <v>0</v>
      </c>
      <c r="J18" s="113">
        <v>0</v>
      </c>
      <c r="K18" s="113">
        <v>0</v>
      </c>
      <c r="L18" s="113">
        <v>0</v>
      </c>
      <c r="M18" s="113">
        <v>0</v>
      </c>
      <c r="N18" s="113">
        <v>0</v>
      </c>
      <c r="O18" s="213">
        <v>0</v>
      </c>
      <c r="P18" s="39">
        <f t="shared" si="1"/>
        <v>0</v>
      </c>
    </row>
    <row r="19" spans="1:19" s="13" customFormat="1" ht="12" customHeight="1" x14ac:dyDescent="0.2">
      <c r="A19" s="34" t="s">
        <v>35</v>
      </c>
      <c r="B19" s="113">
        <v>2.060241</v>
      </c>
      <c r="C19" s="113">
        <v>7.9080329999999988</v>
      </c>
      <c r="D19" s="113">
        <v>0.20037499999999997</v>
      </c>
      <c r="E19" s="113">
        <v>0.45700000000000002</v>
      </c>
      <c r="F19" s="113">
        <v>8.3580689999999986</v>
      </c>
      <c r="G19" s="113">
        <v>4.652499999999999</v>
      </c>
      <c r="H19" s="113">
        <v>0.48754000000000003</v>
      </c>
      <c r="I19" s="113">
        <v>3.1026400000000001</v>
      </c>
      <c r="J19" s="113">
        <v>21.452450999999993</v>
      </c>
      <c r="K19" s="113">
        <v>0.68386100000000005</v>
      </c>
      <c r="L19" s="113">
        <v>13.623046</v>
      </c>
      <c r="M19" s="113">
        <v>14.012992999999998</v>
      </c>
      <c r="N19" s="113">
        <v>12.631345</v>
      </c>
      <c r="O19" s="213">
        <v>1.2742599999999999</v>
      </c>
      <c r="P19" s="39">
        <f t="shared" si="1"/>
        <v>90.904353999999984</v>
      </c>
    </row>
    <row r="20" spans="1:19" s="13" customFormat="1" ht="12" customHeight="1" thickBot="1" x14ac:dyDescent="0.25">
      <c r="A20" s="37" t="s">
        <v>34</v>
      </c>
      <c r="B20" s="114">
        <v>3688.1712319999979</v>
      </c>
      <c r="C20" s="114">
        <v>488.05634499999985</v>
      </c>
      <c r="D20" s="114">
        <v>3834.5348594366819</v>
      </c>
      <c r="E20" s="114">
        <v>656.68045700000027</v>
      </c>
      <c r="F20" s="114">
        <v>549.55980240000019</v>
      </c>
      <c r="G20" s="114">
        <v>1066.7865823268926</v>
      </c>
      <c r="H20" s="114">
        <v>1464.1062278468487</v>
      </c>
      <c r="I20" s="114">
        <v>1441.5258200000001</v>
      </c>
      <c r="J20" s="114">
        <v>804.51494999999989</v>
      </c>
      <c r="K20" s="114">
        <v>497.53672765518945</v>
      </c>
      <c r="L20" s="114">
        <v>657.85748771396788</v>
      </c>
      <c r="M20" s="114">
        <v>5036.0150176990473</v>
      </c>
      <c r="N20" s="114">
        <v>1079.2640449951884</v>
      </c>
      <c r="O20" s="215">
        <v>811.94762606751192</v>
      </c>
      <c r="P20" s="41">
        <f t="shared" si="1"/>
        <v>22076.557180141328</v>
      </c>
    </row>
    <row r="21" spans="1:19" s="5" customFormat="1" ht="11.25" x14ac:dyDescent="0.2">
      <c r="A21" s="53"/>
      <c r="P21" s="4" t="s">
        <v>83</v>
      </c>
    </row>
    <row r="22" spans="1:19" s="13" customFormat="1" x14ac:dyDescent="0.2">
      <c r="A22" s="115"/>
      <c r="B22" s="116"/>
      <c r="C22" s="116"/>
      <c r="D22" s="116"/>
      <c r="E22" s="116"/>
      <c r="F22" s="116"/>
      <c r="G22" s="116"/>
      <c r="H22" s="116"/>
      <c r="I22" s="116"/>
      <c r="J22" s="116"/>
      <c r="K22" s="116"/>
      <c r="L22" s="116"/>
      <c r="M22" s="116"/>
      <c r="N22" s="116"/>
      <c r="O22" s="116"/>
      <c r="P22" s="115"/>
    </row>
    <row r="23" spans="1:19" s="13" customFormat="1" x14ac:dyDescent="0.2">
      <c r="A23" s="115"/>
      <c r="B23" s="116"/>
      <c r="C23" s="116"/>
      <c r="D23" s="116"/>
      <c r="E23" s="116"/>
      <c r="F23" s="116"/>
      <c r="G23" s="116"/>
      <c r="H23" s="116"/>
      <c r="I23" s="116"/>
      <c r="J23" s="116"/>
      <c r="K23" s="116"/>
      <c r="L23" s="116"/>
      <c r="M23" s="116"/>
      <c r="N23" s="116"/>
      <c r="O23" s="116"/>
      <c r="P23" s="116"/>
    </row>
    <row r="24" spans="1:19" s="13" customFormat="1" x14ac:dyDescent="0.2">
      <c r="A24" s="115"/>
      <c r="B24" s="116"/>
      <c r="C24" s="116"/>
      <c r="D24" s="116"/>
      <c r="E24" s="116"/>
      <c r="F24" s="116"/>
      <c r="G24" s="116"/>
      <c r="H24" s="116"/>
      <c r="I24" s="116"/>
      <c r="J24" s="116"/>
      <c r="K24" s="116"/>
      <c r="L24" s="116"/>
      <c r="M24" s="116"/>
      <c r="N24" s="116"/>
      <c r="O24" s="116"/>
      <c r="P24" s="116"/>
      <c r="Q24" s="117"/>
    </row>
    <row r="25" spans="1:19" s="13" customFormat="1" x14ac:dyDescent="0.2">
      <c r="A25" s="115"/>
      <c r="B25" s="116"/>
      <c r="C25" s="116"/>
      <c r="D25" s="116"/>
      <c r="E25" s="116"/>
      <c r="F25" s="116"/>
      <c r="G25" s="116"/>
      <c r="H25" s="116"/>
      <c r="I25" s="116"/>
      <c r="J25" s="116"/>
      <c r="K25" s="116"/>
      <c r="L25" s="116"/>
      <c r="M25" s="116"/>
      <c r="N25" s="116"/>
      <c r="O25" s="116"/>
      <c r="P25" s="116"/>
      <c r="Q25" s="117"/>
    </row>
    <row r="26" spans="1:19" s="13" customFormat="1" x14ac:dyDescent="0.2">
      <c r="A26" s="115"/>
      <c r="B26" s="116"/>
      <c r="C26" s="116"/>
      <c r="D26" s="116"/>
      <c r="E26" s="116"/>
      <c r="F26" s="116"/>
      <c r="G26" s="116"/>
      <c r="H26" s="116"/>
      <c r="I26" s="116"/>
      <c r="J26" s="116"/>
      <c r="K26" s="116"/>
      <c r="L26" s="116"/>
      <c r="M26" s="116"/>
      <c r="N26" s="116"/>
      <c r="O26" s="116"/>
      <c r="P26" s="116"/>
      <c r="S26" s="14"/>
    </row>
    <row r="27" spans="1:19" s="13" customFormat="1" x14ac:dyDescent="0.2">
      <c r="A27" s="115"/>
      <c r="B27" s="116"/>
      <c r="C27" s="116"/>
      <c r="D27" s="116"/>
      <c r="E27" s="116"/>
      <c r="F27" s="116"/>
      <c r="G27" s="116"/>
      <c r="H27" s="116"/>
      <c r="I27" s="116"/>
      <c r="J27" s="116"/>
      <c r="K27" s="116"/>
      <c r="L27" s="116"/>
      <c r="M27" s="116"/>
      <c r="N27" s="116"/>
      <c r="O27" s="116"/>
      <c r="P27" s="116"/>
    </row>
    <row r="28" spans="1:19" s="13" customFormat="1" x14ac:dyDescent="0.2">
      <c r="A28" s="115"/>
      <c r="B28" s="116"/>
      <c r="C28" s="116"/>
      <c r="D28" s="116"/>
      <c r="E28" s="116"/>
      <c r="F28" s="116"/>
      <c r="G28" s="116"/>
      <c r="H28" s="116"/>
      <c r="I28" s="116"/>
      <c r="J28" s="116"/>
      <c r="K28" s="116"/>
      <c r="L28" s="116"/>
      <c r="M28" s="116"/>
      <c r="N28" s="116"/>
      <c r="O28" s="116"/>
      <c r="P28" s="116"/>
    </row>
    <row r="29" spans="1:19" s="13" customFormat="1" x14ac:dyDescent="0.2">
      <c r="A29" s="115"/>
      <c r="B29" s="116"/>
      <c r="C29" s="116"/>
      <c r="D29" s="116"/>
      <c r="E29" s="116"/>
      <c r="F29" s="116"/>
      <c r="G29" s="116"/>
      <c r="H29" s="116"/>
      <c r="I29" s="116"/>
      <c r="J29" s="116"/>
      <c r="K29" s="116"/>
      <c r="L29" s="116"/>
      <c r="M29" s="116"/>
      <c r="N29" s="116"/>
      <c r="O29" s="116"/>
      <c r="P29" s="116"/>
    </row>
    <row r="30" spans="1:19" s="13" customFormat="1" x14ac:dyDescent="0.2">
      <c r="A30" s="115"/>
      <c r="B30" s="116"/>
      <c r="C30" s="116"/>
      <c r="D30" s="116"/>
      <c r="E30" s="116"/>
      <c r="F30" s="116"/>
      <c r="G30" s="116"/>
      <c r="H30" s="116"/>
      <c r="I30" s="116"/>
      <c r="J30" s="116"/>
      <c r="K30" s="116"/>
      <c r="L30" s="116"/>
      <c r="M30" s="116"/>
      <c r="N30" s="116"/>
      <c r="O30" s="116"/>
      <c r="P30" s="116"/>
    </row>
    <row r="31" spans="1:19" s="13" customFormat="1" x14ac:dyDescent="0.2">
      <c r="A31" s="115"/>
      <c r="B31" s="116"/>
      <c r="C31" s="116"/>
      <c r="D31" s="116"/>
      <c r="E31" s="116"/>
      <c r="F31" s="116"/>
      <c r="G31" s="116"/>
      <c r="H31" s="116"/>
      <c r="I31" s="116"/>
      <c r="J31" s="116"/>
      <c r="K31" s="116"/>
      <c r="L31" s="116"/>
      <c r="M31" s="116"/>
      <c r="N31" s="116"/>
      <c r="O31" s="116"/>
      <c r="P31" s="116"/>
    </row>
    <row r="32" spans="1:19" s="13" customFormat="1" x14ac:dyDescent="0.2">
      <c r="A32" s="115"/>
      <c r="B32" s="116"/>
      <c r="C32" s="116"/>
      <c r="D32" s="116"/>
      <c r="E32" s="116"/>
      <c r="F32" s="116"/>
      <c r="G32" s="116"/>
      <c r="H32" s="116"/>
      <c r="I32" s="116"/>
      <c r="J32" s="116"/>
      <c r="K32" s="116"/>
      <c r="L32" s="116"/>
      <c r="M32" s="116"/>
      <c r="N32" s="116"/>
      <c r="O32" s="116"/>
      <c r="P32" s="116"/>
    </row>
    <row r="33" spans="1:16" s="13" customFormat="1" x14ac:dyDescent="0.2">
      <c r="A33" s="115"/>
      <c r="B33" s="116"/>
      <c r="C33" s="116"/>
      <c r="D33" s="116"/>
      <c r="E33" s="116"/>
      <c r="F33" s="116"/>
      <c r="G33" s="116"/>
      <c r="H33" s="116"/>
      <c r="I33" s="116"/>
      <c r="J33" s="116"/>
      <c r="K33" s="116"/>
      <c r="L33" s="116"/>
      <c r="M33" s="116"/>
      <c r="N33" s="116"/>
      <c r="O33" s="116"/>
      <c r="P33" s="116"/>
    </row>
    <row r="34" spans="1:16" s="13" customFormat="1" x14ac:dyDescent="0.2">
      <c r="A34" s="115"/>
      <c r="B34" s="116"/>
      <c r="C34" s="116"/>
      <c r="D34" s="116"/>
      <c r="E34" s="116"/>
      <c r="F34" s="116"/>
      <c r="G34" s="116"/>
      <c r="H34" s="116"/>
      <c r="I34" s="116"/>
      <c r="J34" s="116"/>
      <c r="K34" s="116"/>
      <c r="L34" s="116"/>
      <c r="M34" s="116"/>
      <c r="N34" s="116"/>
      <c r="O34" s="116"/>
      <c r="P34" s="116"/>
    </row>
    <row r="35" spans="1:16" s="13" customFormat="1" x14ac:dyDescent="0.2">
      <c r="A35" s="115"/>
      <c r="B35" s="116"/>
      <c r="C35" s="116"/>
      <c r="D35" s="116"/>
      <c r="E35" s="116"/>
      <c r="F35" s="116"/>
      <c r="G35" s="116"/>
      <c r="H35" s="116"/>
      <c r="I35" s="116"/>
      <c r="J35" s="116"/>
      <c r="K35" s="116"/>
      <c r="L35" s="116"/>
      <c r="M35" s="116"/>
      <c r="N35" s="116"/>
      <c r="O35" s="116"/>
      <c r="P35" s="116"/>
    </row>
    <row r="36" spans="1:16" s="13" customFormat="1" x14ac:dyDescent="0.2">
      <c r="A36" s="115"/>
      <c r="B36" s="116"/>
      <c r="C36" s="116"/>
      <c r="D36" s="116"/>
      <c r="E36" s="116"/>
      <c r="F36" s="116"/>
      <c r="G36" s="116"/>
      <c r="H36" s="116"/>
      <c r="I36" s="116"/>
      <c r="J36" s="116"/>
      <c r="K36" s="116"/>
      <c r="L36" s="116"/>
      <c r="M36" s="116"/>
      <c r="N36" s="116"/>
      <c r="O36" s="116"/>
      <c r="P36" s="116"/>
    </row>
    <row r="37" spans="1:16" s="13" customFormat="1" x14ac:dyDescent="0.2">
      <c r="A37" s="115"/>
      <c r="B37" s="116"/>
      <c r="C37" s="116"/>
      <c r="D37" s="116"/>
      <c r="E37" s="116"/>
      <c r="F37" s="116"/>
      <c r="G37" s="116"/>
      <c r="H37" s="116"/>
      <c r="I37" s="116"/>
      <c r="J37" s="116"/>
      <c r="K37" s="116"/>
      <c r="L37" s="116"/>
      <c r="M37" s="116"/>
      <c r="N37" s="116"/>
      <c r="O37" s="116"/>
      <c r="P37" s="116"/>
    </row>
    <row r="38" spans="1:16" s="13" customFormat="1" x14ac:dyDescent="0.2">
      <c r="A38" s="115"/>
      <c r="B38" s="116"/>
      <c r="C38" s="116"/>
      <c r="D38" s="116"/>
      <c r="E38" s="116"/>
      <c r="F38" s="116"/>
      <c r="G38" s="116"/>
      <c r="H38" s="116"/>
      <c r="I38" s="116"/>
      <c r="J38" s="116"/>
      <c r="K38" s="116"/>
      <c r="L38" s="116"/>
      <c r="M38" s="116"/>
      <c r="N38" s="116"/>
      <c r="O38" s="116"/>
      <c r="P38" s="116"/>
    </row>
    <row r="39" spans="1:16" s="13" customFormat="1" x14ac:dyDescent="0.2">
      <c r="A39" s="115"/>
      <c r="B39" s="116"/>
      <c r="C39" s="116"/>
      <c r="D39" s="116"/>
      <c r="E39" s="116"/>
      <c r="F39" s="116"/>
      <c r="G39" s="116"/>
      <c r="H39" s="116"/>
      <c r="I39" s="116"/>
      <c r="J39" s="116"/>
      <c r="K39" s="116"/>
      <c r="L39" s="116"/>
      <c r="M39" s="116"/>
      <c r="N39" s="116"/>
      <c r="O39" s="116"/>
      <c r="P39" s="116"/>
    </row>
    <row r="40" spans="1:16" s="13" customFormat="1" x14ac:dyDescent="0.2">
      <c r="A40" s="115"/>
      <c r="B40" s="116"/>
      <c r="C40" s="116"/>
      <c r="D40" s="116"/>
      <c r="E40" s="116"/>
      <c r="F40" s="116"/>
      <c r="G40" s="116"/>
      <c r="H40" s="116"/>
      <c r="I40" s="116"/>
      <c r="J40" s="116"/>
      <c r="K40" s="116"/>
      <c r="L40" s="116"/>
      <c r="M40" s="116"/>
      <c r="N40" s="116"/>
      <c r="O40" s="116"/>
      <c r="P40" s="116"/>
    </row>
    <row r="41" spans="1:16" s="13" customFormat="1" x14ac:dyDescent="0.2">
      <c r="A41" s="115"/>
      <c r="B41" s="116"/>
      <c r="C41" s="116"/>
      <c r="D41" s="116"/>
      <c r="E41" s="116"/>
      <c r="F41" s="116"/>
      <c r="G41" s="116"/>
      <c r="H41" s="116"/>
      <c r="I41" s="116"/>
      <c r="J41" s="116"/>
      <c r="K41" s="116"/>
      <c r="L41" s="116"/>
      <c r="M41" s="116"/>
      <c r="N41" s="116"/>
      <c r="O41" s="116"/>
      <c r="P41" s="116"/>
    </row>
    <row r="42" spans="1:16" s="13" customFormat="1" x14ac:dyDescent="0.2">
      <c r="A42" s="3"/>
      <c r="B42" s="3"/>
      <c r="C42" s="3"/>
      <c r="D42" s="3"/>
      <c r="E42" s="3"/>
      <c r="F42" s="3"/>
      <c r="G42" s="3"/>
      <c r="H42" s="3"/>
      <c r="I42" s="3"/>
      <c r="J42" s="3"/>
      <c r="K42" s="3"/>
      <c r="L42" s="3"/>
      <c r="M42" s="3"/>
      <c r="N42" s="3"/>
      <c r="O42" s="3"/>
      <c r="P42" s="3"/>
    </row>
    <row r="44" spans="1:16" x14ac:dyDescent="0.2">
      <c r="C44" s="118"/>
    </row>
    <row r="45" spans="1:16" x14ac:dyDescent="0.2">
      <c r="C45" s="118"/>
    </row>
    <row r="46" spans="1:16" x14ac:dyDescent="0.2">
      <c r="C46" s="118"/>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showGridLines="0" topLeftCell="A4" zoomScaleNormal="100" workbookViewId="0">
      <selection activeCell="S22" sqref="S22"/>
    </sheetView>
  </sheetViews>
  <sheetFormatPr defaultRowHeight="12" x14ac:dyDescent="0.2"/>
  <cols>
    <col min="1" max="1" width="31.42578125" style="13" customWidth="1"/>
    <col min="2" max="13" width="8.5703125" style="13" customWidth="1"/>
    <col min="14" max="14" width="9.85546875" style="13" customWidth="1"/>
    <col min="15" max="16384" width="9.140625" style="13"/>
  </cols>
  <sheetData>
    <row r="1" spans="1:26" ht="18.75" x14ac:dyDescent="0.3">
      <c r="A1" s="21" t="s">
        <v>250</v>
      </c>
      <c r="B1" s="122"/>
      <c r="C1" s="122"/>
      <c r="D1" s="122"/>
      <c r="N1" s="111" t="str">
        <f>Obsah!$A$1</f>
        <v>2018</v>
      </c>
    </row>
    <row r="2" spans="1:26" ht="7.5" customHeight="1" x14ac:dyDescent="0.2"/>
    <row r="3" spans="1:26" ht="12" customHeight="1" x14ac:dyDescent="0.2">
      <c r="A3" s="386"/>
      <c r="B3" s="371" t="s">
        <v>48</v>
      </c>
      <c r="C3" s="371"/>
      <c r="D3" s="371"/>
      <c r="E3" s="371" t="s">
        <v>49</v>
      </c>
      <c r="F3" s="371"/>
      <c r="G3" s="371"/>
      <c r="H3" s="371" t="s">
        <v>50</v>
      </c>
      <c r="I3" s="371"/>
      <c r="J3" s="371"/>
      <c r="K3" s="371" t="s">
        <v>51</v>
      </c>
      <c r="L3" s="371"/>
      <c r="M3" s="371"/>
      <c r="N3" s="369" t="s">
        <v>7</v>
      </c>
    </row>
    <row r="4" spans="1:26" x14ac:dyDescent="0.2">
      <c r="A4" s="387"/>
      <c r="B4" s="188" t="s">
        <v>8</v>
      </c>
      <c r="C4" s="188" t="s">
        <v>9</v>
      </c>
      <c r="D4" s="188" t="s">
        <v>10</v>
      </c>
      <c r="E4" s="188" t="s">
        <v>11</v>
      </c>
      <c r="F4" s="188" t="s">
        <v>12</v>
      </c>
      <c r="G4" s="188" t="s">
        <v>13</v>
      </c>
      <c r="H4" s="188" t="s">
        <v>14</v>
      </c>
      <c r="I4" s="188" t="s">
        <v>15</v>
      </c>
      <c r="J4" s="188" t="s">
        <v>16</v>
      </c>
      <c r="K4" s="188" t="s">
        <v>17</v>
      </c>
      <c r="L4" s="188" t="s">
        <v>18</v>
      </c>
      <c r="M4" s="188" t="s">
        <v>19</v>
      </c>
      <c r="N4" s="370"/>
    </row>
    <row r="5" spans="1:26" x14ac:dyDescent="0.2">
      <c r="A5" s="260" t="s">
        <v>84</v>
      </c>
      <c r="B5" s="209">
        <f>SUM(B6:B13)</f>
        <v>7708.466042</v>
      </c>
      <c r="C5" s="63">
        <f t="shared" ref="C5:M5" si="0">SUM(C6:C13)</f>
        <v>8129.3628019999996</v>
      </c>
      <c r="D5" s="63">
        <f t="shared" si="0"/>
        <v>7736.9224829999994</v>
      </c>
      <c r="E5" s="209">
        <f t="shared" si="0"/>
        <v>3095.3496019999993</v>
      </c>
      <c r="F5" s="63">
        <f t="shared" si="0"/>
        <v>1832.0022059999997</v>
      </c>
      <c r="G5" s="210">
        <f t="shared" si="0"/>
        <v>1426.8184160000003</v>
      </c>
      <c r="H5" s="63">
        <f t="shared" si="0"/>
        <v>1341.053521</v>
      </c>
      <c r="I5" s="63">
        <f t="shared" si="0"/>
        <v>1377.5809669999999</v>
      </c>
      <c r="J5" s="63">
        <f t="shared" si="0"/>
        <v>1967.1249549999998</v>
      </c>
      <c r="K5" s="209">
        <f t="shared" si="0"/>
        <v>4064.375481</v>
      </c>
      <c r="L5" s="63">
        <f t="shared" si="0"/>
        <v>6022.9273679999997</v>
      </c>
      <c r="M5" s="210">
        <f t="shared" si="0"/>
        <v>7518.0316249999996</v>
      </c>
      <c r="N5" s="256">
        <f t="shared" ref="N5" si="1">SUM(N6:N13)</f>
        <v>52220.015467999998</v>
      </c>
    </row>
    <row r="6" spans="1:26" x14ac:dyDescent="0.2">
      <c r="A6" s="32" t="s">
        <v>70</v>
      </c>
      <c r="B6" s="218">
        <v>7.633</v>
      </c>
      <c r="C6" s="14">
        <v>19.966999999999999</v>
      </c>
      <c r="D6" s="14">
        <v>23.481000000000002</v>
      </c>
      <c r="E6" s="218">
        <v>1.63</v>
      </c>
      <c r="F6" s="14">
        <v>0.85760000000000003</v>
      </c>
      <c r="G6" s="238">
        <v>0.22500000000000001</v>
      </c>
      <c r="H6" s="14">
        <v>4.181114</v>
      </c>
      <c r="I6" s="14">
        <v>0.38400000000000001</v>
      </c>
      <c r="J6" s="14">
        <v>0.98299999999999998</v>
      </c>
      <c r="K6" s="218">
        <v>3.3730000000000002</v>
      </c>
      <c r="L6" s="14">
        <v>24.663</v>
      </c>
      <c r="M6" s="238">
        <v>32.835000000000001</v>
      </c>
      <c r="N6" s="282">
        <f>SUM(B6:M6)</f>
        <v>120.21271400000001</v>
      </c>
      <c r="O6" s="18"/>
    </row>
    <row r="7" spans="1:26" x14ac:dyDescent="0.2">
      <c r="A7" s="46" t="s">
        <v>71</v>
      </c>
      <c r="B7" s="203">
        <v>1794.1475350000001</v>
      </c>
      <c r="C7" s="16">
        <v>1904.4212819999998</v>
      </c>
      <c r="D7" s="6">
        <v>1763.8377070000001</v>
      </c>
      <c r="E7" s="203">
        <v>524.72155399999997</v>
      </c>
      <c r="F7" s="16">
        <v>248.75826000000001</v>
      </c>
      <c r="G7" s="213">
        <v>233.20997299999999</v>
      </c>
      <c r="H7" s="245">
        <v>220.35348600000003</v>
      </c>
      <c r="I7" s="16">
        <v>215.20890499999999</v>
      </c>
      <c r="J7" s="6">
        <v>302.64036399999998</v>
      </c>
      <c r="K7" s="203">
        <v>805.65336000000002</v>
      </c>
      <c r="L7" s="16">
        <v>1233.0191460000001</v>
      </c>
      <c r="M7" s="213">
        <v>1652.3282940000001</v>
      </c>
      <c r="N7" s="50">
        <f t="shared" ref="N7:N13" si="2">SUM(B7:M7)</f>
        <v>10898.299866000001</v>
      </c>
      <c r="O7" s="18"/>
    </row>
    <row r="8" spans="1:26" x14ac:dyDescent="0.2">
      <c r="A8" s="46" t="s">
        <v>72</v>
      </c>
      <c r="B8" s="203">
        <v>65.036987999999994</v>
      </c>
      <c r="C8" s="16">
        <v>42.183089000000002</v>
      </c>
      <c r="D8" s="6">
        <v>40.202351999999998</v>
      </c>
      <c r="E8" s="203">
        <v>12.824438000000001</v>
      </c>
      <c r="F8" s="16">
        <v>6.7350620000000001</v>
      </c>
      <c r="G8" s="213">
        <v>6.3771059999999995</v>
      </c>
      <c r="H8" s="245">
        <v>4.3941490000000005</v>
      </c>
      <c r="I8" s="16">
        <v>5.9016250000000001</v>
      </c>
      <c r="J8" s="6">
        <v>10.155558000000001</v>
      </c>
      <c r="K8" s="203">
        <v>13.589127000000001</v>
      </c>
      <c r="L8" s="16">
        <v>19.45355</v>
      </c>
      <c r="M8" s="213">
        <v>33.645523000000004</v>
      </c>
      <c r="N8" s="50">
        <f t="shared" si="2"/>
        <v>260.49856700000004</v>
      </c>
      <c r="O8" s="18"/>
    </row>
    <row r="9" spans="1:26" x14ac:dyDescent="0.2">
      <c r="A9" s="46" t="s">
        <v>73</v>
      </c>
      <c r="B9" s="203">
        <v>575.88091999999983</v>
      </c>
      <c r="C9" s="16">
        <v>575.19171800000015</v>
      </c>
      <c r="D9" s="6">
        <v>536.30470200000002</v>
      </c>
      <c r="E9" s="203">
        <v>239.87939099999997</v>
      </c>
      <c r="F9" s="16">
        <v>167.530868</v>
      </c>
      <c r="G9" s="213">
        <v>83.749773999999988</v>
      </c>
      <c r="H9" s="245">
        <v>120.615551</v>
      </c>
      <c r="I9" s="16">
        <v>124.95506400000001</v>
      </c>
      <c r="J9" s="6">
        <v>195.79738699999996</v>
      </c>
      <c r="K9" s="203">
        <v>330.50585500000011</v>
      </c>
      <c r="L9" s="16">
        <v>407.87104500000004</v>
      </c>
      <c r="M9" s="213">
        <v>484.2595750000001</v>
      </c>
      <c r="N9" s="50">
        <f t="shared" si="2"/>
        <v>3842.5418499999996</v>
      </c>
      <c r="O9" s="18"/>
      <c r="P9" s="123"/>
      <c r="Q9" s="123"/>
      <c r="R9" s="123"/>
      <c r="S9" s="123"/>
      <c r="T9" s="123"/>
    </row>
    <row r="10" spans="1:26" x14ac:dyDescent="0.2">
      <c r="A10" s="47" t="s">
        <v>74</v>
      </c>
      <c r="B10" s="203">
        <v>5264.9035489999997</v>
      </c>
      <c r="C10" s="16">
        <v>5586.7949129999997</v>
      </c>
      <c r="D10" s="6">
        <v>5372.5172519999996</v>
      </c>
      <c r="E10" s="203">
        <v>2315.9174189999994</v>
      </c>
      <c r="F10" s="16">
        <v>1407.9525159999998</v>
      </c>
      <c r="G10" s="213">
        <v>1103.0909630000003</v>
      </c>
      <c r="H10" s="245">
        <v>991.34738100000015</v>
      </c>
      <c r="I10" s="16">
        <v>1030.8886230000001</v>
      </c>
      <c r="J10" s="6">
        <v>1457.241436</v>
      </c>
      <c r="K10" s="203">
        <v>2910.8184689999998</v>
      </c>
      <c r="L10" s="16">
        <v>4337.3061169999992</v>
      </c>
      <c r="M10" s="213">
        <v>5314.1768029999994</v>
      </c>
      <c r="N10" s="50">
        <f t="shared" si="2"/>
        <v>37092.955440999998</v>
      </c>
      <c r="O10" s="18"/>
      <c r="P10" s="123"/>
      <c r="Q10" s="123"/>
      <c r="R10" s="123"/>
      <c r="S10" s="123"/>
      <c r="T10" s="123"/>
    </row>
    <row r="11" spans="1:26" x14ac:dyDescent="0.2">
      <c r="A11" s="47" t="s">
        <v>75</v>
      </c>
      <c r="B11" s="203">
        <v>0.86404999999999998</v>
      </c>
      <c r="C11" s="16">
        <v>0.80479999999999996</v>
      </c>
      <c r="D11" s="6">
        <v>0.57947000000000004</v>
      </c>
      <c r="E11" s="203">
        <v>0.37680000000000002</v>
      </c>
      <c r="F11" s="16">
        <v>0.16789999999999999</v>
      </c>
      <c r="G11" s="213">
        <v>0.1656</v>
      </c>
      <c r="H11" s="245">
        <v>0.16184000000000001</v>
      </c>
      <c r="I11" s="16">
        <v>0.24274999999999999</v>
      </c>
      <c r="J11" s="6">
        <v>0.30720999999999998</v>
      </c>
      <c r="K11" s="203">
        <v>0.43567</v>
      </c>
      <c r="L11" s="16">
        <v>0.61451</v>
      </c>
      <c r="M11" s="213">
        <v>0.78642999999999996</v>
      </c>
      <c r="N11" s="50">
        <f t="shared" si="2"/>
        <v>5.5070300000000003</v>
      </c>
      <c r="O11" s="18"/>
      <c r="P11" s="123"/>
      <c r="Q11" s="123"/>
      <c r="R11" s="123"/>
      <c r="S11" s="123"/>
      <c r="T11" s="123"/>
    </row>
    <row r="12" spans="1:26" x14ac:dyDescent="0.2">
      <c r="A12" s="47" t="s">
        <v>76</v>
      </c>
      <c r="B12" s="203">
        <v>0</v>
      </c>
      <c r="C12" s="16">
        <v>0</v>
      </c>
      <c r="D12" s="6">
        <v>0</v>
      </c>
      <c r="E12" s="203">
        <v>0</v>
      </c>
      <c r="F12" s="16">
        <v>0</v>
      </c>
      <c r="G12" s="213">
        <v>0</v>
      </c>
      <c r="H12" s="245">
        <v>0</v>
      </c>
      <c r="I12" s="16">
        <v>0</v>
      </c>
      <c r="J12" s="6">
        <v>0</v>
      </c>
      <c r="K12" s="203">
        <v>0</v>
      </c>
      <c r="L12" s="16">
        <v>0</v>
      </c>
      <c r="M12" s="213">
        <v>0</v>
      </c>
      <c r="N12" s="50">
        <f t="shared" si="2"/>
        <v>0</v>
      </c>
      <c r="O12" s="18"/>
      <c r="P12" s="123"/>
      <c r="Q12" s="123"/>
      <c r="R12" s="123"/>
      <c r="S12" s="123"/>
      <c r="T12" s="123"/>
    </row>
    <row r="13" spans="1:26" x14ac:dyDescent="0.2">
      <c r="A13" s="284" t="s">
        <v>77</v>
      </c>
      <c r="B13" s="285">
        <v>0</v>
      </c>
      <c r="C13" s="286">
        <v>0</v>
      </c>
      <c r="D13" s="286">
        <v>0</v>
      </c>
      <c r="E13" s="285">
        <v>0</v>
      </c>
      <c r="F13" s="286">
        <v>0</v>
      </c>
      <c r="G13" s="287">
        <v>0</v>
      </c>
      <c r="H13" s="286">
        <v>0</v>
      </c>
      <c r="I13" s="286">
        <v>0</v>
      </c>
      <c r="J13" s="286">
        <v>0</v>
      </c>
      <c r="K13" s="285">
        <v>0</v>
      </c>
      <c r="L13" s="286">
        <v>0</v>
      </c>
      <c r="M13" s="287">
        <v>0</v>
      </c>
      <c r="N13" s="288">
        <f t="shared" si="2"/>
        <v>0</v>
      </c>
      <c r="O13" s="18"/>
      <c r="P13" s="123"/>
      <c r="Q13" s="123"/>
      <c r="R13" s="123"/>
      <c r="S13" s="123"/>
      <c r="T13" s="123"/>
    </row>
    <row r="14" spans="1:26" x14ac:dyDescent="0.2">
      <c r="A14" s="260" t="s">
        <v>86</v>
      </c>
      <c r="B14" s="209">
        <f t="shared" ref="B14:M14" si="3">SUM(B15:B21)</f>
        <v>692.58001600000011</v>
      </c>
      <c r="C14" s="63">
        <f t="shared" si="3"/>
        <v>696.02147999999988</v>
      </c>
      <c r="D14" s="63">
        <f t="shared" si="3"/>
        <v>735.95379099999991</v>
      </c>
      <c r="E14" s="209">
        <f t="shared" si="3"/>
        <v>420.83078499999993</v>
      </c>
      <c r="F14" s="63">
        <f t="shared" si="3"/>
        <v>327.9071449999999</v>
      </c>
      <c r="G14" s="210">
        <f t="shared" si="3"/>
        <v>284.211997</v>
      </c>
      <c r="H14" s="63">
        <f t="shared" si="3"/>
        <v>223.07829700000005</v>
      </c>
      <c r="I14" s="63">
        <f t="shared" si="3"/>
        <v>205.40640500000001</v>
      </c>
      <c r="J14" s="63">
        <f t="shared" si="3"/>
        <v>304.84451899999993</v>
      </c>
      <c r="K14" s="209">
        <f t="shared" si="3"/>
        <v>452.33174299999996</v>
      </c>
      <c r="L14" s="63">
        <f t="shared" si="3"/>
        <v>632.58412299999998</v>
      </c>
      <c r="M14" s="210">
        <f t="shared" si="3"/>
        <v>778.13560400000006</v>
      </c>
      <c r="N14" s="256">
        <f>SUM(N15:N21)</f>
        <v>5753.8859050000001</v>
      </c>
    </row>
    <row r="15" spans="1:26" x14ac:dyDescent="0.2">
      <c r="A15" s="32" t="s">
        <v>20</v>
      </c>
      <c r="B15" s="218">
        <v>85.34961725967095</v>
      </c>
      <c r="C15" s="14">
        <v>101.12786345722847</v>
      </c>
      <c r="D15" s="14">
        <v>97.849684090231236</v>
      </c>
      <c r="E15" s="218">
        <v>34.733781999999998</v>
      </c>
      <c r="F15" s="14">
        <v>22.959882</v>
      </c>
      <c r="G15" s="238">
        <v>14.125961</v>
      </c>
      <c r="H15" s="14">
        <v>18.552440259670956</v>
      </c>
      <c r="I15" s="14">
        <v>19.643372457228455</v>
      </c>
      <c r="J15" s="14">
        <v>21.033442090231219</v>
      </c>
      <c r="K15" s="218">
        <v>44.705935487239117</v>
      </c>
      <c r="L15" s="14">
        <v>66.319569487239121</v>
      </c>
      <c r="M15" s="238">
        <v>70.800958487239129</v>
      </c>
      <c r="N15" s="282">
        <f>SUM(B15:M15)</f>
        <v>597.2025080759787</v>
      </c>
      <c r="O15" s="18"/>
      <c r="U15" s="123"/>
      <c r="V15" s="123"/>
      <c r="W15" s="123"/>
      <c r="X15" s="123"/>
      <c r="Y15" s="123"/>
      <c r="Z15" s="123"/>
    </row>
    <row r="16" spans="1:26" x14ac:dyDescent="0.2">
      <c r="A16" s="46" t="s">
        <v>47</v>
      </c>
      <c r="B16" s="203">
        <v>66.732770000000002</v>
      </c>
      <c r="C16" s="6">
        <v>58.752110000000002</v>
      </c>
      <c r="D16" s="6">
        <v>68.737130000000008</v>
      </c>
      <c r="E16" s="281">
        <v>54.288410000000006</v>
      </c>
      <c r="F16" s="6">
        <v>53.526960000000003</v>
      </c>
      <c r="G16" s="213">
        <v>50.874169999999999</v>
      </c>
      <c r="H16" s="31">
        <v>51.108370000000001</v>
      </c>
      <c r="I16" s="6">
        <v>45.046879999999994</v>
      </c>
      <c r="J16" s="6">
        <v>47.282389999999999</v>
      </c>
      <c r="K16" s="281">
        <v>11.02942</v>
      </c>
      <c r="L16" s="6">
        <v>45.600720000000003</v>
      </c>
      <c r="M16" s="213">
        <v>67.963820000000013</v>
      </c>
      <c r="N16" s="50">
        <f t="shared" ref="N16:N21" si="4">SUM(B16:M16)</f>
        <v>620.94315000000006</v>
      </c>
      <c r="O16" s="18"/>
      <c r="U16" s="123"/>
      <c r="V16" s="123"/>
      <c r="W16" s="123"/>
      <c r="X16" s="123"/>
      <c r="Y16" s="123"/>
      <c r="Z16" s="123"/>
    </row>
    <row r="17" spans="1:26" x14ac:dyDescent="0.2">
      <c r="A17" s="46" t="s">
        <v>21</v>
      </c>
      <c r="B17" s="203">
        <v>0.46560000000000001</v>
      </c>
      <c r="C17" s="6">
        <v>0.38450000000000001</v>
      </c>
      <c r="D17" s="6">
        <v>0.45050000000000001</v>
      </c>
      <c r="E17" s="281">
        <v>0.30149999999999999</v>
      </c>
      <c r="F17" s="6">
        <v>0.20549999999999999</v>
      </c>
      <c r="G17" s="213">
        <v>0.17299999999999999</v>
      </c>
      <c r="H17" s="31">
        <v>0.11159999999999999</v>
      </c>
      <c r="I17" s="6">
        <v>0</v>
      </c>
      <c r="J17" s="6">
        <v>0</v>
      </c>
      <c r="K17" s="281">
        <v>0</v>
      </c>
      <c r="L17" s="6">
        <v>0</v>
      </c>
      <c r="M17" s="213">
        <v>0</v>
      </c>
      <c r="N17" s="50">
        <f t="shared" si="4"/>
        <v>2.0922000000000001</v>
      </c>
      <c r="O17" s="18"/>
      <c r="U17" s="123"/>
      <c r="V17" s="123"/>
      <c r="W17" s="123"/>
      <c r="X17" s="123"/>
      <c r="Y17" s="123"/>
      <c r="Z17" s="123"/>
    </row>
    <row r="18" spans="1:26" x14ac:dyDescent="0.2">
      <c r="A18" s="46" t="s">
        <v>22</v>
      </c>
      <c r="B18" s="203">
        <v>0</v>
      </c>
      <c r="C18" s="6">
        <v>0</v>
      </c>
      <c r="D18" s="6">
        <v>0</v>
      </c>
      <c r="E18" s="281">
        <v>0</v>
      </c>
      <c r="F18" s="6">
        <v>0</v>
      </c>
      <c r="G18" s="213">
        <v>0</v>
      </c>
      <c r="H18" s="31">
        <v>0</v>
      </c>
      <c r="I18" s="6">
        <v>0</v>
      </c>
      <c r="J18" s="6">
        <v>0</v>
      </c>
      <c r="K18" s="281">
        <v>0</v>
      </c>
      <c r="L18" s="6">
        <v>0</v>
      </c>
      <c r="M18" s="213">
        <v>0</v>
      </c>
      <c r="N18" s="50">
        <f t="shared" si="4"/>
        <v>0</v>
      </c>
      <c r="O18" s="18"/>
      <c r="U18" s="123"/>
      <c r="V18" s="123"/>
      <c r="W18" s="123"/>
      <c r="X18" s="123"/>
      <c r="Y18" s="123"/>
      <c r="Z18" s="123"/>
    </row>
    <row r="19" spans="1:26" x14ac:dyDescent="0.2">
      <c r="A19" s="46" t="s">
        <v>23</v>
      </c>
      <c r="B19" s="203">
        <v>0</v>
      </c>
      <c r="C19" s="6">
        <v>0</v>
      </c>
      <c r="D19" s="6">
        <v>0</v>
      </c>
      <c r="E19" s="281">
        <v>0</v>
      </c>
      <c r="F19" s="6">
        <v>0</v>
      </c>
      <c r="G19" s="213">
        <v>0</v>
      </c>
      <c r="H19" s="31">
        <v>0</v>
      </c>
      <c r="I19" s="6">
        <v>0</v>
      </c>
      <c r="J19" s="6">
        <v>0</v>
      </c>
      <c r="K19" s="281">
        <v>2.3E-2</v>
      </c>
      <c r="L19" s="6">
        <v>0</v>
      </c>
      <c r="M19" s="213">
        <v>0</v>
      </c>
      <c r="N19" s="50">
        <f t="shared" si="4"/>
        <v>2.3E-2</v>
      </c>
      <c r="O19" s="18"/>
    </row>
    <row r="20" spans="1:26" x14ac:dyDescent="0.2">
      <c r="A20" s="46" t="s">
        <v>24</v>
      </c>
      <c r="B20" s="203">
        <v>482.70170874032908</v>
      </c>
      <c r="C20" s="6">
        <v>478.36884254277152</v>
      </c>
      <c r="D20" s="6">
        <v>537.09118290976869</v>
      </c>
      <c r="E20" s="281">
        <v>312.84798199999994</v>
      </c>
      <c r="F20" s="6">
        <v>239.95561099999995</v>
      </c>
      <c r="G20" s="213">
        <v>207.21992399999999</v>
      </c>
      <c r="H20" s="31">
        <v>145.21999874032909</v>
      </c>
      <c r="I20" s="6">
        <v>131.26435354277154</v>
      </c>
      <c r="J20" s="6">
        <v>224.70343690976873</v>
      </c>
      <c r="K20" s="281">
        <v>372.90745551276086</v>
      </c>
      <c r="L20" s="6">
        <v>481.71659251276094</v>
      </c>
      <c r="M20" s="213">
        <v>592.33319751276088</v>
      </c>
      <c r="N20" s="50">
        <f t="shared" si="4"/>
        <v>4206.3302859240212</v>
      </c>
      <c r="O20" s="18"/>
    </row>
    <row r="21" spans="1:26" x14ac:dyDescent="0.2">
      <c r="A21" s="284" t="s">
        <v>179</v>
      </c>
      <c r="B21" s="285">
        <v>57.330319999999993</v>
      </c>
      <c r="C21" s="286">
        <v>57.388164000000003</v>
      </c>
      <c r="D21" s="286">
        <v>31.825294000000003</v>
      </c>
      <c r="E21" s="285">
        <v>18.659110999999996</v>
      </c>
      <c r="F21" s="286">
        <v>11.259191999999999</v>
      </c>
      <c r="G21" s="287">
        <v>11.818942</v>
      </c>
      <c r="H21" s="286">
        <v>8.0858880000000006</v>
      </c>
      <c r="I21" s="286">
        <v>9.4517990000000012</v>
      </c>
      <c r="J21" s="286">
        <v>11.82525</v>
      </c>
      <c r="K21" s="285">
        <v>23.665932000000002</v>
      </c>
      <c r="L21" s="286">
        <v>38.947241000000005</v>
      </c>
      <c r="M21" s="287">
        <v>47.037627999999998</v>
      </c>
      <c r="N21" s="288">
        <f t="shared" si="4"/>
        <v>327.29476099999999</v>
      </c>
      <c r="O21" s="18"/>
    </row>
    <row r="22" spans="1:26" x14ac:dyDescent="0.2">
      <c r="A22" s="260" t="s">
        <v>85</v>
      </c>
      <c r="B22" s="209">
        <f t="shared" ref="B22:N22" si="5">SUM(B23:B25)</f>
        <v>64.850377000000009</v>
      </c>
      <c r="C22" s="63">
        <f t="shared" si="5"/>
        <v>58.330425999999996</v>
      </c>
      <c r="D22" s="63">
        <f t="shared" si="5"/>
        <v>63.222610000000003</v>
      </c>
      <c r="E22" s="209">
        <f t="shared" si="5"/>
        <v>39.934526000000005</v>
      </c>
      <c r="F22" s="63">
        <f t="shared" si="5"/>
        <v>31.030490999999994</v>
      </c>
      <c r="G22" s="210">
        <f t="shared" si="5"/>
        <v>28.477066000000004</v>
      </c>
      <c r="H22" s="63">
        <f t="shared" si="5"/>
        <v>26.869042999999998</v>
      </c>
      <c r="I22" s="63">
        <f t="shared" si="5"/>
        <v>24.332379999999993</v>
      </c>
      <c r="J22" s="63">
        <f t="shared" si="5"/>
        <v>32.766884000000005</v>
      </c>
      <c r="K22" s="209">
        <f t="shared" si="5"/>
        <v>46.566398000000007</v>
      </c>
      <c r="L22" s="63">
        <f t="shared" si="5"/>
        <v>55.472344999999976</v>
      </c>
      <c r="M22" s="210">
        <f t="shared" si="5"/>
        <v>65.339963999999995</v>
      </c>
      <c r="N22" s="256">
        <f t="shared" si="5"/>
        <v>537.19250999999997</v>
      </c>
      <c r="O22" s="123"/>
      <c r="P22" s="123"/>
      <c r="Q22" s="123"/>
      <c r="R22" s="123"/>
      <c r="S22" s="123"/>
      <c r="T22" s="123"/>
    </row>
    <row r="23" spans="1:26" x14ac:dyDescent="0.2">
      <c r="A23" s="28" t="s">
        <v>30</v>
      </c>
      <c r="B23" s="218">
        <v>4.9619499999999999</v>
      </c>
      <c r="C23" s="14">
        <v>4.25075</v>
      </c>
      <c r="D23" s="14">
        <v>5.3834999999999997</v>
      </c>
      <c r="E23" s="218">
        <v>3.5329999999999999</v>
      </c>
      <c r="F23" s="14">
        <v>2.8250000000000002</v>
      </c>
      <c r="G23" s="238">
        <v>2.6760000000000002</v>
      </c>
      <c r="H23" s="14">
        <v>2.3969999999999998</v>
      </c>
      <c r="I23" s="14">
        <v>2.1909999999999998</v>
      </c>
      <c r="J23" s="14">
        <v>2.7410000000000001</v>
      </c>
      <c r="K23" s="218">
        <v>4.2990000000000004</v>
      </c>
      <c r="L23" s="14">
        <v>3.2360000000000002</v>
      </c>
      <c r="M23" s="238">
        <v>3.1259999999999999</v>
      </c>
      <c r="N23" s="282">
        <f>SUM(B23:M23)</f>
        <v>41.620199999999997</v>
      </c>
      <c r="O23" s="192"/>
      <c r="P23" s="123"/>
      <c r="Q23" s="123"/>
      <c r="R23" s="123"/>
      <c r="S23" s="123"/>
      <c r="T23" s="123"/>
    </row>
    <row r="24" spans="1:26" x14ac:dyDescent="0.2">
      <c r="A24" s="47" t="s">
        <v>31</v>
      </c>
      <c r="B24" s="203">
        <v>0.38600000000000001</v>
      </c>
      <c r="C24" s="16">
        <v>0.35799999999999998</v>
      </c>
      <c r="D24" s="6">
        <v>0.41399999999999998</v>
      </c>
      <c r="E24" s="281">
        <v>0.30199999999999999</v>
      </c>
      <c r="F24" s="6">
        <v>0.39</v>
      </c>
      <c r="G24" s="213">
        <v>0.36299999999999999</v>
      </c>
      <c r="H24" s="31">
        <v>0.38500000000000001</v>
      </c>
      <c r="I24" s="6">
        <v>0.21199999999999999</v>
      </c>
      <c r="J24" s="6">
        <v>0.33200000000000002</v>
      </c>
      <c r="K24" s="281">
        <v>0.33400000000000002</v>
      </c>
      <c r="L24" s="6">
        <v>0.39</v>
      </c>
      <c r="M24" s="213">
        <v>0.41</v>
      </c>
      <c r="N24" s="50">
        <f t="shared" ref="N24:N25" si="6">SUM(B24:M24)</f>
        <v>4.2759999999999998</v>
      </c>
      <c r="O24" s="192"/>
      <c r="P24" s="123"/>
      <c r="Q24" s="123"/>
      <c r="R24" s="123"/>
      <c r="S24" s="123"/>
      <c r="T24" s="123"/>
    </row>
    <row r="25" spans="1:26" ht="12.75" thickBot="1" x14ac:dyDescent="0.25">
      <c r="A25" s="37" t="s">
        <v>32</v>
      </c>
      <c r="B25" s="219">
        <v>59.502427000000004</v>
      </c>
      <c r="C25" s="7">
        <v>53.721675999999995</v>
      </c>
      <c r="D25" s="7">
        <v>57.425110000000004</v>
      </c>
      <c r="E25" s="219">
        <v>36.099526000000004</v>
      </c>
      <c r="F25" s="7">
        <v>27.815490999999994</v>
      </c>
      <c r="G25" s="235">
        <v>25.438066000000003</v>
      </c>
      <c r="H25" s="7">
        <v>24.087042999999998</v>
      </c>
      <c r="I25" s="7">
        <v>21.929379999999995</v>
      </c>
      <c r="J25" s="7">
        <v>29.693884000000004</v>
      </c>
      <c r="K25" s="219">
        <v>41.933398000000004</v>
      </c>
      <c r="L25" s="7">
        <v>51.846344999999978</v>
      </c>
      <c r="M25" s="235">
        <v>61.803963999999993</v>
      </c>
      <c r="N25" s="283">
        <f t="shared" si="6"/>
        <v>491.29631000000001</v>
      </c>
      <c r="O25" s="192"/>
      <c r="P25" s="123"/>
      <c r="Q25" s="123"/>
      <c r="R25" s="123"/>
      <c r="S25" s="123"/>
      <c r="T25" s="123"/>
    </row>
    <row r="26" spans="1:26" x14ac:dyDescent="0.2">
      <c r="A26" s="53"/>
      <c r="B26" s="5"/>
      <c r="C26" s="5"/>
      <c r="D26" s="5"/>
      <c r="E26" s="5"/>
      <c r="F26" s="5"/>
      <c r="G26" s="5"/>
      <c r="H26" s="5"/>
      <c r="I26" s="5"/>
      <c r="J26" s="5"/>
      <c r="K26" s="5"/>
      <c r="L26" s="5"/>
      <c r="M26" s="5"/>
      <c r="N26" s="4" t="s">
        <v>83</v>
      </c>
      <c r="O26" s="124"/>
      <c r="P26" s="124"/>
      <c r="Q26" s="124"/>
      <c r="R26" s="124"/>
      <c r="S26" s="124"/>
      <c r="T26" s="124"/>
    </row>
    <row r="27" spans="1:26" x14ac:dyDescent="0.2">
      <c r="A27" s="17"/>
      <c r="B27" s="17"/>
      <c r="C27" s="17"/>
      <c r="D27" s="17"/>
      <c r="E27" s="17"/>
      <c r="F27" s="17"/>
      <c r="G27" s="17"/>
      <c r="H27" s="17"/>
      <c r="I27" s="17"/>
      <c r="J27" s="17"/>
    </row>
    <row r="28" spans="1:26" x14ac:dyDescent="0.2">
      <c r="A28" s="17"/>
      <c r="B28" s="17"/>
      <c r="C28" s="17"/>
      <c r="D28" s="17"/>
      <c r="E28" s="17"/>
      <c r="F28" s="17"/>
      <c r="G28" s="17"/>
      <c r="H28" s="17"/>
      <c r="I28" s="17"/>
      <c r="J28" s="17"/>
    </row>
    <row r="29" spans="1:26" x14ac:dyDescent="0.2">
      <c r="A29" s="17"/>
      <c r="B29" s="17"/>
      <c r="C29" s="17"/>
      <c r="D29" s="17"/>
      <c r="E29" s="17"/>
      <c r="F29" s="17"/>
      <c r="G29" s="17"/>
      <c r="H29" s="17"/>
      <c r="I29" s="17"/>
      <c r="J29" s="17"/>
    </row>
    <row r="30" spans="1:26" x14ac:dyDescent="0.2">
      <c r="A30" s="17"/>
      <c r="B30" s="17"/>
      <c r="C30" s="17"/>
      <c r="D30" s="17"/>
      <c r="E30" s="17"/>
      <c r="F30" s="17"/>
      <c r="G30" s="17"/>
      <c r="H30" s="17"/>
      <c r="I30" s="17"/>
      <c r="J30" s="17"/>
    </row>
    <row r="31" spans="1:26" x14ac:dyDescent="0.2">
      <c r="A31" s="17"/>
      <c r="B31" s="17"/>
      <c r="C31" s="17"/>
      <c r="D31" s="17"/>
      <c r="E31" s="17"/>
      <c r="F31" s="17"/>
      <c r="G31" s="17"/>
      <c r="H31" s="17"/>
      <c r="I31" s="17"/>
      <c r="J31" s="17"/>
    </row>
    <row r="32" spans="1:26" x14ac:dyDescent="0.2">
      <c r="A32" s="17"/>
      <c r="B32" s="17"/>
      <c r="C32" s="17"/>
      <c r="D32" s="17"/>
      <c r="E32" s="17"/>
      <c r="F32" s="17"/>
      <c r="G32" s="17"/>
      <c r="H32" s="17"/>
      <c r="I32" s="17"/>
      <c r="J32" s="17"/>
    </row>
    <row r="33" spans="1:10" x14ac:dyDescent="0.2">
      <c r="A33" s="17"/>
      <c r="B33" s="17"/>
      <c r="C33" s="17"/>
      <c r="D33" s="17"/>
      <c r="E33" s="17"/>
      <c r="F33" s="17"/>
      <c r="G33" s="17"/>
      <c r="H33" s="17"/>
      <c r="I33" s="17"/>
      <c r="J33" s="17"/>
    </row>
    <row r="34" spans="1:10" x14ac:dyDescent="0.2">
      <c r="A34" s="17"/>
      <c r="B34" s="17"/>
      <c r="C34" s="17"/>
      <c r="D34" s="17"/>
      <c r="E34" s="17"/>
      <c r="F34" s="17"/>
      <c r="G34" s="17"/>
      <c r="H34" s="17"/>
      <c r="I34" s="17"/>
      <c r="J34" s="17"/>
    </row>
    <row r="35" spans="1:10" x14ac:dyDescent="0.2">
      <c r="A35" s="123"/>
      <c r="B35" s="123"/>
      <c r="C35" s="123"/>
      <c r="D35" s="123"/>
      <c r="E35" s="123"/>
      <c r="F35" s="123"/>
      <c r="G35" s="123"/>
      <c r="H35" s="123"/>
      <c r="I35" s="123"/>
      <c r="J35" s="123"/>
    </row>
  </sheetData>
  <mergeCells count="6">
    <mergeCell ref="N3:N4"/>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36"/>
  <sheetViews>
    <sheetView showGridLines="0" workbookViewId="0">
      <selection activeCell="P44" sqref="P44"/>
    </sheetView>
  </sheetViews>
  <sheetFormatPr defaultRowHeight="12" x14ac:dyDescent="0.2"/>
  <cols>
    <col min="1" max="1" width="24" style="13" customWidth="1"/>
    <col min="2" max="13" width="10" style="13" customWidth="1"/>
    <col min="14" max="14" width="9.140625" style="13" customWidth="1"/>
    <col min="15" max="16384" width="9.140625" style="13"/>
  </cols>
  <sheetData>
    <row r="1" spans="1:13" ht="20.25" x14ac:dyDescent="0.35">
      <c r="A1" s="21" t="s">
        <v>228</v>
      </c>
      <c r="M1" s="111" t="str">
        <f>Obsah!$A$1</f>
        <v>2018</v>
      </c>
    </row>
    <row r="2" spans="1:13" ht="7.5" customHeight="1" x14ac:dyDescent="0.2"/>
    <row r="3" spans="1:13" x14ac:dyDescent="0.2">
      <c r="A3" s="369"/>
      <c r="B3" s="371" t="s">
        <v>48</v>
      </c>
      <c r="C3" s="371"/>
      <c r="D3" s="371"/>
      <c r="E3" s="371" t="s">
        <v>49</v>
      </c>
      <c r="F3" s="371"/>
      <c r="G3" s="371"/>
      <c r="H3" s="371" t="s">
        <v>50</v>
      </c>
      <c r="I3" s="371"/>
      <c r="J3" s="371"/>
      <c r="K3" s="371" t="s">
        <v>51</v>
      </c>
      <c r="L3" s="371"/>
      <c r="M3" s="380"/>
    </row>
    <row r="4" spans="1:13" x14ac:dyDescent="0.2">
      <c r="A4" s="370"/>
      <c r="B4" s="42" t="s">
        <v>8</v>
      </c>
      <c r="C4" s="42" t="s">
        <v>9</v>
      </c>
      <c r="D4" s="42" t="s">
        <v>10</v>
      </c>
      <c r="E4" s="42" t="s">
        <v>11</v>
      </c>
      <c r="F4" s="42" t="s">
        <v>12</v>
      </c>
      <c r="G4" s="42" t="s">
        <v>13</v>
      </c>
      <c r="H4" s="42" t="s">
        <v>14</v>
      </c>
      <c r="I4" s="42" t="s">
        <v>15</v>
      </c>
      <c r="J4" s="42" t="s">
        <v>16</v>
      </c>
      <c r="K4" s="42" t="s">
        <v>17</v>
      </c>
      <c r="L4" s="42" t="s">
        <v>18</v>
      </c>
      <c r="M4" s="48" t="s">
        <v>19</v>
      </c>
    </row>
    <row r="5" spans="1:13" x14ac:dyDescent="0.2">
      <c r="A5" s="388" t="s">
        <v>242</v>
      </c>
      <c r="B5" s="376">
        <f>D6</f>
        <v>43554.1895</v>
      </c>
      <c r="C5" s="377"/>
      <c r="D5" s="378"/>
      <c r="E5" s="377">
        <f>G6</f>
        <v>43215.741499999989</v>
      </c>
      <c r="F5" s="377"/>
      <c r="G5" s="377"/>
      <c r="H5" s="376">
        <f>J6</f>
        <v>42964.236499999992</v>
      </c>
      <c r="I5" s="377"/>
      <c r="J5" s="378"/>
      <c r="K5" s="377">
        <f>M6</f>
        <v>42697.700499999992</v>
      </c>
      <c r="L5" s="377"/>
      <c r="M5" s="377"/>
    </row>
    <row r="6" spans="1:13" x14ac:dyDescent="0.2">
      <c r="A6" s="389"/>
      <c r="B6" s="209">
        <f>SUM(B7:B20)</f>
        <v>43573.173499999997</v>
      </c>
      <c r="C6" s="63">
        <f t="shared" ref="C6:M6" si="0">SUM(C7:C20)</f>
        <v>43572.695499999994</v>
      </c>
      <c r="D6" s="210">
        <f t="shared" si="0"/>
        <v>43554.1895</v>
      </c>
      <c r="E6" s="63">
        <f t="shared" si="0"/>
        <v>43333.702499999985</v>
      </c>
      <c r="F6" s="63">
        <f t="shared" si="0"/>
        <v>43232.08449999999</v>
      </c>
      <c r="G6" s="63">
        <f t="shared" si="0"/>
        <v>43215.741499999989</v>
      </c>
      <c r="H6" s="209">
        <f t="shared" si="0"/>
        <v>43033.763499999994</v>
      </c>
      <c r="I6" s="63">
        <f t="shared" si="0"/>
        <v>43039.260499999997</v>
      </c>
      <c r="J6" s="210">
        <f t="shared" si="0"/>
        <v>42964.236499999992</v>
      </c>
      <c r="K6" s="63">
        <f t="shared" si="0"/>
        <v>42671.962499999994</v>
      </c>
      <c r="L6" s="63">
        <f t="shared" si="0"/>
        <v>42694.885499999989</v>
      </c>
      <c r="M6" s="63">
        <f t="shared" si="0"/>
        <v>42697.700499999992</v>
      </c>
    </row>
    <row r="7" spans="1:13" x14ac:dyDescent="0.2">
      <c r="A7" s="28" t="s">
        <v>196</v>
      </c>
      <c r="B7" s="218">
        <v>2182.8539999999985</v>
      </c>
      <c r="C7" s="14">
        <v>2182.8539999999985</v>
      </c>
      <c r="D7" s="238">
        <v>2182.8539999999985</v>
      </c>
      <c r="E7" s="14">
        <v>2176.4759999999983</v>
      </c>
      <c r="F7" s="14">
        <v>2176.4759999999983</v>
      </c>
      <c r="G7" s="14">
        <v>2176.4759999999983</v>
      </c>
      <c r="H7" s="218">
        <v>2178.1989999999987</v>
      </c>
      <c r="I7" s="14">
        <v>2177.7989999999986</v>
      </c>
      <c r="J7" s="238">
        <v>2175.5689999999986</v>
      </c>
      <c r="K7" s="14">
        <v>2110.2719999999981</v>
      </c>
      <c r="L7" s="14">
        <v>2110.2719999999981</v>
      </c>
      <c r="M7" s="14">
        <v>2110.3399999999979</v>
      </c>
    </row>
    <row r="8" spans="1:13" x14ac:dyDescent="0.2">
      <c r="A8" s="47" t="s">
        <v>238</v>
      </c>
      <c r="B8" s="237">
        <v>2335.5020000000004</v>
      </c>
      <c r="C8" s="236">
        <v>2335.0120000000006</v>
      </c>
      <c r="D8" s="239">
        <v>2336.0620000000008</v>
      </c>
      <c r="E8" s="243">
        <v>2335.6950000000006</v>
      </c>
      <c r="F8" s="236">
        <v>2335.6950000000006</v>
      </c>
      <c r="G8" s="244">
        <v>2335.1950000000006</v>
      </c>
      <c r="H8" s="237">
        <v>2335.1960000000008</v>
      </c>
      <c r="I8" s="236">
        <v>2336.690000000001</v>
      </c>
      <c r="J8" s="239">
        <v>2371.429000000001</v>
      </c>
      <c r="K8" s="243">
        <v>2311.2440000000006</v>
      </c>
      <c r="L8" s="236">
        <v>2311.1840000000007</v>
      </c>
      <c r="M8" s="244">
        <v>2311.1840000000007</v>
      </c>
    </row>
    <row r="9" spans="1:13" x14ac:dyDescent="0.2">
      <c r="A9" s="47" t="s">
        <v>239</v>
      </c>
      <c r="B9" s="203">
        <v>2008.8589999999992</v>
      </c>
      <c r="C9" s="16">
        <v>2009.4289999999992</v>
      </c>
      <c r="D9" s="213">
        <v>2005.5919999999994</v>
      </c>
      <c r="E9" s="245">
        <v>2000.7699999999993</v>
      </c>
      <c r="F9" s="16">
        <v>2001.9359999999992</v>
      </c>
      <c r="G9" s="6">
        <v>2001.9359999999992</v>
      </c>
      <c r="H9" s="203">
        <v>2000.8239999999994</v>
      </c>
      <c r="I9" s="16">
        <v>2000.8239999999994</v>
      </c>
      <c r="J9" s="213">
        <v>2000.8259999999993</v>
      </c>
      <c r="K9" s="245">
        <v>2001.6189999999992</v>
      </c>
      <c r="L9" s="16">
        <v>2001.1699999999992</v>
      </c>
      <c r="M9" s="6">
        <v>2002.944999999999</v>
      </c>
    </row>
    <row r="10" spans="1:13" x14ac:dyDescent="0.2">
      <c r="A10" s="47" t="s">
        <v>240</v>
      </c>
      <c r="B10" s="203">
        <v>3156.9580000000005</v>
      </c>
      <c r="C10" s="16">
        <v>3156.9580000000005</v>
      </c>
      <c r="D10" s="213">
        <v>3156.9580000000005</v>
      </c>
      <c r="E10" s="245">
        <v>3156.9580000000005</v>
      </c>
      <c r="F10" s="16">
        <v>3151.6580000000004</v>
      </c>
      <c r="G10" s="6">
        <v>3151.6580000000004</v>
      </c>
      <c r="H10" s="203">
        <v>3150.1070000000004</v>
      </c>
      <c r="I10" s="16">
        <v>3150.1070000000004</v>
      </c>
      <c r="J10" s="213">
        <v>3150.1070000000004</v>
      </c>
      <c r="K10" s="245">
        <v>3166.28</v>
      </c>
      <c r="L10" s="16">
        <v>3165.9010000000003</v>
      </c>
      <c r="M10" s="6">
        <v>3165.9010000000003</v>
      </c>
    </row>
    <row r="11" spans="1:13" x14ac:dyDescent="0.2">
      <c r="A11" s="47" t="s">
        <v>197</v>
      </c>
      <c r="B11" s="203">
        <v>607.78700000000049</v>
      </c>
      <c r="C11" s="16">
        <v>609.64100000000042</v>
      </c>
      <c r="D11" s="213">
        <v>609.66600000000039</v>
      </c>
      <c r="E11" s="245">
        <v>607.68600000000049</v>
      </c>
      <c r="F11" s="16">
        <v>607.68600000000049</v>
      </c>
      <c r="G11" s="6">
        <v>607.68600000000049</v>
      </c>
      <c r="H11" s="203">
        <v>607.68600000000049</v>
      </c>
      <c r="I11" s="16">
        <v>607.68600000000049</v>
      </c>
      <c r="J11" s="213">
        <v>587.48200000000043</v>
      </c>
      <c r="K11" s="245">
        <v>598.09100000000046</v>
      </c>
      <c r="L11" s="16">
        <v>598.34100000000046</v>
      </c>
      <c r="M11" s="6">
        <v>598.42200000000048</v>
      </c>
    </row>
    <row r="12" spans="1:13" x14ac:dyDescent="0.2">
      <c r="A12" s="47" t="s">
        <v>229</v>
      </c>
      <c r="B12" s="203">
        <v>1059.0534999999998</v>
      </c>
      <c r="C12" s="16">
        <v>1059.0774999999996</v>
      </c>
      <c r="D12" s="213">
        <v>1059.0774999999996</v>
      </c>
      <c r="E12" s="245">
        <v>1062.2594999999997</v>
      </c>
      <c r="F12" s="16">
        <v>1062.2594999999997</v>
      </c>
      <c r="G12" s="6">
        <v>1062.2594999999997</v>
      </c>
      <c r="H12" s="203">
        <v>1083.8014999999994</v>
      </c>
      <c r="I12" s="16">
        <v>1083.8014999999994</v>
      </c>
      <c r="J12" s="213">
        <v>1080.6254999999992</v>
      </c>
      <c r="K12" s="245">
        <v>1067.7154999999993</v>
      </c>
      <c r="L12" s="16">
        <v>1072.2644999999995</v>
      </c>
      <c r="M12" s="6">
        <v>1072.4474999999995</v>
      </c>
    </row>
    <row r="13" spans="1:13" x14ac:dyDescent="0.2">
      <c r="A13" s="47" t="s">
        <v>230</v>
      </c>
      <c r="B13" s="203">
        <v>687.75800000000061</v>
      </c>
      <c r="C13" s="16">
        <v>687.5180000000006</v>
      </c>
      <c r="D13" s="213">
        <v>688.44600000000059</v>
      </c>
      <c r="E13" s="245">
        <v>604.71300000000053</v>
      </c>
      <c r="F13" s="16">
        <v>604.68100000000049</v>
      </c>
      <c r="G13" s="6">
        <v>588.70100000000048</v>
      </c>
      <c r="H13" s="203">
        <v>604.25100000000054</v>
      </c>
      <c r="I13" s="16">
        <v>604.21900000000051</v>
      </c>
      <c r="J13" s="213">
        <v>587.73900000000049</v>
      </c>
      <c r="K13" s="245">
        <v>583.90300000000059</v>
      </c>
      <c r="L13" s="16">
        <v>584.00600000000054</v>
      </c>
      <c r="M13" s="6">
        <v>584.00600000000054</v>
      </c>
    </row>
    <row r="14" spans="1:13" x14ac:dyDescent="0.2">
      <c r="A14" s="47" t="s">
        <v>231</v>
      </c>
      <c r="B14" s="203">
        <v>7668.2439999999988</v>
      </c>
      <c r="C14" s="16">
        <v>7668.2439999999988</v>
      </c>
      <c r="D14" s="213">
        <v>7668.2439999999988</v>
      </c>
      <c r="E14" s="245">
        <v>7589.065999999998</v>
      </c>
      <c r="F14" s="16">
        <v>7589.065999999998</v>
      </c>
      <c r="G14" s="6">
        <v>7589.065999999998</v>
      </c>
      <c r="H14" s="203">
        <v>7365.1489999999976</v>
      </c>
      <c r="I14" s="16">
        <v>7369.6119999999974</v>
      </c>
      <c r="J14" s="213">
        <v>7375.0359999999964</v>
      </c>
      <c r="K14" s="245">
        <v>7371.8359999999957</v>
      </c>
      <c r="L14" s="16">
        <v>7378.930999999995</v>
      </c>
      <c r="M14" s="6">
        <v>7380.1409999999951</v>
      </c>
    </row>
    <row r="15" spans="1:13" x14ac:dyDescent="0.2">
      <c r="A15" s="47" t="s">
        <v>232</v>
      </c>
      <c r="B15" s="203">
        <v>1335.0869999999998</v>
      </c>
      <c r="C15" s="16">
        <v>1335.0249999999999</v>
      </c>
      <c r="D15" s="213">
        <v>1335.0249999999999</v>
      </c>
      <c r="E15" s="245">
        <v>1333.8910000000001</v>
      </c>
      <c r="F15" s="16">
        <v>1333.8910000000001</v>
      </c>
      <c r="G15" s="6">
        <v>1333.8910000000001</v>
      </c>
      <c r="H15" s="203">
        <v>1333.8090000000002</v>
      </c>
      <c r="I15" s="16">
        <v>1333.8090000000002</v>
      </c>
      <c r="J15" s="213">
        <v>1333.8090000000002</v>
      </c>
      <c r="K15" s="245">
        <v>1291.1279999999999</v>
      </c>
      <c r="L15" s="16">
        <v>1291.1279999999999</v>
      </c>
      <c r="M15" s="6">
        <v>1290.6880000000001</v>
      </c>
    </row>
    <row r="16" spans="1:13" x14ac:dyDescent="0.2">
      <c r="A16" s="47" t="s">
        <v>233</v>
      </c>
      <c r="B16" s="203">
        <v>3703.5369999999994</v>
      </c>
      <c r="C16" s="16">
        <v>3703.5369999999994</v>
      </c>
      <c r="D16" s="213">
        <v>3703.5369999999994</v>
      </c>
      <c r="E16" s="245">
        <v>3704.3149999999991</v>
      </c>
      <c r="F16" s="16">
        <v>3704.3949999999991</v>
      </c>
      <c r="G16" s="6">
        <v>3704.4919999999988</v>
      </c>
      <c r="H16" s="203">
        <v>3703.8489999999993</v>
      </c>
      <c r="I16" s="16">
        <v>3703.847999999999</v>
      </c>
      <c r="J16" s="213">
        <v>3696.2949999999992</v>
      </c>
      <c r="K16" s="245">
        <v>3696.7759999999985</v>
      </c>
      <c r="L16" s="16">
        <v>3704.3289999999984</v>
      </c>
      <c r="M16" s="6">
        <v>3704.4099999999985</v>
      </c>
    </row>
    <row r="17" spans="1:13" x14ac:dyDescent="0.2">
      <c r="A17" s="47" t="s">
        <v>234</v>
      </c>
      <c r="B17" s="203">
        <v>1277.3489999999995</v>
      </c>
      <c r="C17" s="16">
        <v>1277.3489999999995</v>
      </c>
      <c r="D17" s="213">
        <v>1277.3499999999997</v>
      </c>
      <c r="E17" s="245">
        <v>1278.1619999999996</v>
      </c>
      <c r="F17" s="16">
        <v>1277.0179999999996</v>
      </c>
      <c r="G17" s="6">
        <v>1277.0179999999996</v>
      </c>
      <c r="H17" s="203">
        <v>1299.0979999999997</v>
      </c>
      <c r="I17" s="16">
        <v>1299.3739999999996</v>
      </c>
      <c r="J17" s="213">
        <v>1271.9789999999994</v>
      </c>
      <c r="K17" s="245">
        <v>1269.5309999999995</v>
      </c>
      <c r="L17" s="16">
        <v>1269.5309999999995</v>
      </c>
      <c r="M17" s="6">
        <v>1269.5309999999995</v>
      </c>
    </row>
    <row r="18" spans="1:13" x14ac:dyDescent="0.2">
      <c r="A18" s="47" t="s">
        <v>235</v>
      </c>
      <c r="B18" s="203">
        <v>4842.4890000000023</v>
      </c>
      <c r="C18" s="16">
        <v>4842.4260000000022</v>
      </c>
      <c r="D18" s="213">
        <v>4823.6820000000016</v>
      </c>
      <c r="E18" s="245">
        <v>4779.4420000000009</v>
      </c>
      <c r="F18" s="16">
        <v>4779.4420000000009</v>
      </c>
      <c r="G18" s="6">
        <v>4779.4420000000009</v>
      </c>
      <c r="H18" s="203">
        <v>4765.1880000000019</v>
      </c>
      <c r="I18" s="16">
        <v>4765.1880000000019</v>
      </c>
      <c r="J18" s="213">
        <v>4764.0900000000011</v>
      </c>
      <c r="K18" s="245">
        <v>4597.2240000000011</v>
      </c>
      <c r="L18" s="16">
        <v>4600.3860000000013</v>
      </c>
      <c r="M18" s="6">
        <v>4600.2680000000009</v>
      </c>
    </row>
    <row r="19" spans="1:13" x14ac:dyDescent="0.2">
      <c r="A19" s="47" t="s">
        <v>236</v>
      </c>
      <c r="B19" s="203">
        <v>10914.613999999996</v>
      </c>
      <c r="C19" s="16">
        <v>10912.542999999996</v>
      </c>
      <c r="D19" s="213">
        <v>10914.613999999996</v>
      </c>
      <c r="E19" s="245">
        <v>10915.299999999997</v>
      </c>
      <c r="F19" s="16">
        <v>10818.911999999997</v>
      </c>
      <c r="G19" s="6">
        <v>10818.911999999997</v>
      </c>
      <c r="H19" s="203">
        <v>10818.389999999996</v>
      </c>
      <c r="I19" s="16">
        <v>10817.995999999996</v>
      </c>
      <c r="J19" s="213">
        <v>10780.942999999996</v>
      </c>
      <c r="K19" s="245">
        <v>10817.292999999994</v>
      </c>
      <c r="L19" s="16">
        <v>10819.045999999995</v>
      </c>
      <c r="M19" s="6">
        <v>10819.045999999995</v>
      </c>
    </row>
    <row r="20" spans="1:13" ht="12.75" thickBot="1" x14ac:dyDescent="0.25">
      <c r="A20" s="27" t="s">
        <v>237</v>
      </c>
      <c r="B20" s="214">
        <v>1793.0819999999994</v>
      </c>
      <c r="C20" s="8">
        <v>1793.0819999999994</v>
      </c>
      <c r="D20" s="215">
        <v>1793.0819999999994</v>
      </c>
      <c r="E20" s="8">
        <v>1788.9689999999996</v>
      </c>
      <c r="F20" s="8">
        <v>1788.9689999999996</v>
      </c>
      <c r="G20" s="8">
        <v>1789.0089999999996</v>
      </c>
      <c r="H20" s="214">
        <v>1788.2159999999994</v>
      </c>
      <c r="I20" s="8">
        <v>1788.3069999999993</v>
      </c>
      <c r="J20" s="215">
        <v>1788.3069999999993</v>
      </c>
      <c r="K20" s="8">
        <v>1789.0499999999993</v>
      </c>
      <c r="L20" s="8">
        <v>1788.3959999999993</v>
      </c>
      <c r="M20" s="8">
        <v>1788.3709999999994</v>
      </c>
    </row>
    <row r="21" spans="1:13" x14ac:dyDescent="0.2">
      <c r="M21" s="4" t="s">
        <v>83</v>
      </c>
    </row>
    <row r="23" spans="1:13" x14ac:dyDescent="0.2">
      <c r="A23" s="17" t="s">
        <v>96</v>
      </c>
      <c r="B23" s="17">
        <v>2110.3399999999979</v>
      </c>
    </row>
    <row r="24" spans="1:13" x14ac:dyDescent="0.2">
      <c r="A24" s="17" t="s">
        <v>87</v>
      </c>
      <c r="B24" s="17">
        <v>2311.1840000000007</v>
      </c>
    </row>
    <row r="25" spans="1:13" x14ac:dyDescent="0.2">
      <c r="A25" s="17" t="s">
        <v>88</v>
      </c>
      <c r="B25" s="17">
        <v>2002.944999999999</v>
      </c>
    </row>
    <row r="26" spans="1:13" x14ac:dyDescent="0.2">
      <c r="A26" s="17" t="s">
        <v>89</v>
      </c>
      <c r="B26" s="17">
        <v>3165.9010000000003</v>
      </c>
    </row>
    <row r="27" spans="1:13" x14ac:dyDescent="0.2">
      <c r="A27" s="17" t="s">
        <v>99</v>
      </c>
      <c r="B27" s="17">
        <v>598.42200000000048</v>
      </c>
    </row>
    <row r="28" spans="1:13" x14ac:dyDescent="0.2">
      <c r="A28" s="17" t="s">
        <v>90</v>
      </c>
      <c r="B28" s="17">
        <v>1072.4474999999995</v>
      </c>
    </row>
    <row r="29" spans="1:13" x14ac:dyDescent="0.2">
      <c r="A29" s="17" t="s">
        <v>91</v>
      </c>
      <c r="B29" s="17">
        <v>584.00600000000054</v>
      </c>
    </row>
    <row r="30" spans="1:13" x14ac:dyDescent="0.2">
      <c r="A30" s="17" t="s">
        <v>92</v>
      </c>
      <c r="B30" s="17">
        <v>7380.1409999999951</v>
      </c>
    </row>
    <row r="31" spans="1:13" x14ac:dyDescent="0.2">
      <c r="A31" s="17" t="s">
        <v>93</v>
      </c>
      <c r="B31" s="17">
        <v>1290.6880000000001</v>
      </c>
    </row>
    <row r="32" spans="1:13" x14ac:dyDescent="0.2">
      <c r="A32" s="17" t="s">
        <v>94</v>
      </c>
      <c r="B32" s="17">
        <v>3704.4099999999985</v>
      </c>
    </row>
    <row r="33" spans="1:2" x14ac:dyDescent="0.2">
      <c r="A33" s="17" t="s">
        <v>95</v>
      </c>
      <c r="B33" s="17">
        <v>1269.5309999999995</v>
      </c>
    </row>
    <row r="34" spans="1:2" x14ac:dyDescent="0.2">
      <c r="A34" s="17" t="s">
        <v>97</v>
      </c>
      <c r="B34" s="17">
        <v>4600.2680000000009</v>
      </c>
    </row>
    <row r="35" spans="1:2" x14ac:dyDescent="0.2">
      <c r="A35" s="17" t="s">
        <v>98</v>
      </c>
      <c r="B35" s="17">
        <v>10819.045999999995</v>
      </c>
    </row>
    <row r="36" spans="1:2" x14ac:dyDescent="0.2">
      <c r="A36" s="17" t="s">
        <v>100</v>
      </c>
      <c r="B36" s="17">
        <v>1788.3709999999994</v>
      </c>
    </row>
  </sheetData>
  <sortState ref="A7:M20">
    <sortCondition ref="A7"/>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Q29"/>
  <sheetViews>
    <sheetView showGridLines="0" zoomScaleNormal="100" workbookViewId="0">
      <selection activeCell="E43" sqref="E43"/>
    </sheetView>
  </sheetViews>
  <sheetFormatPr defaultRowHeight="12" x14ac:dyDescent="0.2"/>
  <cols>
    <col min="1" max="1" width="31.5703125" style="13" customWidth="1"/>
    <col min="2" max="13" width="8.5703125" style="13" customWidth="1"/>
    <col min="14" max="14" width="9.7109375" style="13" customWidth="1"/>
    <col min="15" max="16384" width="9.140625" style="13"/>
  </cols>
  <sheetData>
    <row r="1" spans="1:17" ht="18.75" x14ac:dyDescent="0.3">
      <c r="A1" s="21" t="s">
        <v>184</v>
      </c>
      <c r="N1" s="111" t="str">
        <f>Obsah!$A$1</f>
        <v>2018</v>
      </c>
    </row>
    <row r="2" spans="1:17" ht="7.5" customHeight="1" x14ac:dyDescent="0.2"/>
    <row r="3" spans="1:17" x14ac:dyDescent="0.2">
      <c r="A3" s="369"/>
      <c r="B3" s="371" t="s">
        <v>48</v>
      </c>
      <c r="C3" s="371"/>
      <c r="D3" s="371"/>
      <c r="E3" s="371" t="s">
        <v>49</v>
      </c>
      <c r="F3" s="371"/>
      <c r="G3" s="371"/>
      <c r="H3" s="371" t="s">
        <v>50</v>
      </c>
      <c r="I3" s="371"/>
      <c r="J3" s="371"/>
      <c r="K3" s="371" t="s">
        <v>51</v>
      </c>
      <c r="L3" s="371"/>
      <c r="M3" s="380"/>
      <c r="N3" s="379" t="s">
        <v>7</v>
      </c>
    </row>
    <row r="4" spans="1:17" x14ac:dyDescent="0.2">
      <c r="A4" s="370"/>
      <c r="B4" s="188" t="s">
        <v>8</v>
      </c>
      <c r="C4" s="188" t="s">
        <v>9</v>
      </c>
      <c r="D4" s="188" t="s">
        <v>10</v>
      </c>
      <c r="E4" s="188" t="s">
        <v>11</v>
      </c>
      <c r="F4" s="188" t="s">
        <v>12</v>
      </c>
      <c r="G4" s="188" t="s">
        <v>13</v>
      </c>
      <c r="H4" s="188" t="s">
        <v>14</v>
      </c>
      <c r="I4" s="188" t="s">
        <v>15</v>
      </c>
      <c r="J4" s="188" t="s">
        <v>16</v>
      </c>
      <c r="K4" s="188" t="s">
        <v>17</v>
      </c>
      <c r="L4" s="188" t="s">
        <v>18</v>
      </c>
      <c r="M4" s="59" t="s">
        <v>19</v>
      </c>
      <c r="N4" s="380"/>
    </row>
    <row r="5" spans="1:17" x14ac:dyDescent="0.2">
      <c r="A5" s="374" t="s">
        <v>241</v>
      </c>
      <c r="B5" s="376">
        <f>SUM(B6:D6)</f>
        <v>27759.046204326889</v>
      </c>
      <c r="C5" s="377"/>
      <c r="D5" s="378"/>
      <c r="E5" s="377">
        <f t="shared" ref="E5" si="0">SUM(E6:G6)</f>
        <v>9162.3534</v>
      </c>
      <c r="F5" s="377"/>
      <c r="G5" s="377"/>
      <c r="H5" s="376">
        <f t="shared" ref="H5" si="1">SUM(H6:J6)</f>
        <v>6867.7699520000006</v>
      </c>
      <c r="I5" s="377"/>
      <c r="J5" s="378"/>
      <c r="K5" s="376">
        <f t="shared" ref="K5" si="2">SUM(K6:M6)</f>
        <v>20960.135394488596</v>
      </c>
      <c r="L5" s="377"/>
      <c r="M5" s="378"/>
      <c r="N5" s="373">
        <f>SUM(B6:M6)</f>
        <v>64749.304950815487</v>
      </c>
    </row>
    <row r="6" spans="1:17" x14ac:dyDescent="0.2">
      <c r="A6" s="375"/>
      <c r="B6" s="209">
        <f t="shared" ref="B6:M6" si="3">SUM(B7:B14)</f>
        <v>9052.4678334883756</v>
      </c>
      <c r="C6" s="63">
        <f t="shared" si="3"/>
        <v>9541.2326146520463</v>
      </c>
      <c r="D6" s="210">
        <f t="shared" si="3"/>
        <v>9165.345756186467</v>
      </c>
      <c r="E6" s="63">
        <f t="shared" si="3"/>
        <v>4032.4083569999989</v>
      </c>
      <c r="F6" s="63">
        <f t="shared" si="3"/>
        <v>2763.3820030000006</v>
      </c>
      <c r="G6" s="63">
        <f t="shared" si="3"/>
        <v>2366.5630400000005</v>
      </c>
      <c r="H6" s="209">
        <f t="shared" si="3"/>
        <v>2144.6010520000004</v>
      </c>
      <c r="I6" s="63">
        <f t="shared" si="3"/>
        <v>2169.4263419999997</v>
      </c>
      <c r="J6" s="210">
        <f t="shared" si="3"/>
        <v>2553.7425579999995</v>
      </c>
      <c r="K6" s="209">
        <f t="shared" si="3"/>
        <v>4858.8110179999994</v>
      </c>
      <c r="L6" s="63">
        <f t="shared" si="3"/>
        <v>7162.3672964885973</v>
      </c>
      <c r="M6" s="210">
        <f t="shared" si="3"/>
        <v>8938.9570800000001</v>
      </c>
      <c r="N6" s="361"/>
    </row>
    <row r="7" spans="1:17" x14ac:dyDescent="0.2">
      <c r="A7" s="28" t="s">
        <v>29</v>
      </c>
      <c r="B7" s="211">
        <v>2426.2459494883769</v>
      </c>
      <c r="C7" s="35">
        <v>2481.7280386520465</v>
      </c>
      <c r="D7" s="212">
        <v>2461.4259091864683</v>
      </c>
      <c r="E7" s="35">
        <v>1485.0661</v>
      </c>
      <c r="F7" s="35">
        <v>1299.2521560000002</v>
      </c>
      <c r="G7" s="35">
        <v>1156.468674</v>
      </c>
      <c r="H7" s="211">
        <v>1092.1689300000003</v>
      </c>
      <c r="I7" s="35">
        <v>1118.4888749999998</v>
      </c>
      <c r="J7" s="212">
        <v>1070.7464169999996</v>
      </c>
      <c r="K7" s="211">
        <v>1547.0740450000001</v>
      </c>
      <c r="L7" s="35">
        <v>2058.3685560299414</v>
      </c>
      <c r="M7" s="212">
        <v>2298.7111210000007</v>
      </c>
      <c r="N7" s="39">
        <f t="shared" ref="N7:N12" si="4">SUM(B7:M7)</f>
        <v>20495.744771356833</v>
      </c>
      <c r="P7" s="247"/>
      <c r="Q7" s="247"/>
    </row>
    <row r="8" spans="1:17" x14ac:dyDescent="0.2">
      <c r="A8" s="47" t="s">
        <v>0</v>
      </c>
      <c r="B8" s="203">
        <v>212.30474000000001</v>
      </c>
      <c r="C8" s="16">
        <v>236.19835599999993</v>
      </c>
      <c r="D8" s="213">
        <v>192.05292899999998</v>
      </c>
      <c r="E8" s="245">
        <v>86.473994000000005</v>
      </c>
      <c r="F8" s="16">
        <v>70.361475999999996</v>
      </c>
      <c r="G8" s="6">
        <v>66.300124999999994</v>
      </c>
      <c r="H8" s="203">
        <v>65.117666</v>
      </c>
      <c r="I8" s="16">
        <v>110.27395900000002</v>
      </c>
      <c r="J8" s="213">
        <v>82.296942999999999</v>
      </c>
      <c r="K8" s="203">
        <v>126.87961100000001</v>
      </c>
      <c r="L8" s="16">
        <v>200.57073099999997</v>
      </c>
      <c r="M8" s="213">
        <v>223.37358700000001</v>
      </c>
      <c r="N8" s="40">
        <f t="shared" si="4"/>
        <v>1672.204117</v>
      </c>
      <c r="P8" s="247"/>
      <c r="Q8" s="247"/>
    </row>
    <row r="9" spans="1:17" x14ac:dyDescent="0.2">
      <c r="A9" s="47" t="s">
        <v>1</v>
      </c>
      <c r="B9" s="203">
        <v>92.536997999999997</v>
      </c>
      <c r="C9" s="16">
        <v>102.87135400000001</v>
      </c>
      <c r="D9" s="213">
        <v>97.608112000000006</v>
      </c>
      <c r="E9" s="245">
        <v>29.969055000000001</v>
      </c>
      <c r="F9" s="16">
        <v>11.687723999999999</v>
      </c>
      <c r="G9" s="6">
        <v>8.5604019999999998</v>
      </c>
      <c r="H9" s="203">
        <v>6.3556749999999997</v>
      </c>
      <c r="I9" s="16">
        <v>7.748138</v>
      </c>
      <c r="J9" s="213">
        <v>9.9299779999999984</v>
      </c>
      <c r="K9" s="203">
        <v>38.805138999999997</v>
      </c>
      <c r="L9" s="16">
        <v>66.721107999999987</v>
      </c>
      <c r="M9" s="213">
        <v>87.718525000000014</v>
      </c>
      <c r="N9" s="40">
        <f t="shared" si="4"/>
        <v>560.5122080000001</v>
      </c>
      <c r="P9" s="247"/>
      <c r="Q9" s="247"/>
    </row>
    <row r="10" spans="1:17" x14ac:dyDescent="0.2">
      <c r="A10" s="47" t="s">
        <v>2</v>
      </c>
      <c r="B10" s="203">
        <v>45.183922999999986</v>
      </c>
      <c r="C10" s="16">
        <v>50.378723999999991</v>
      </c>
      <c r="D10" s="213">
        <v>47.730316000000023</v>
      </c>
      <c r="E10" s="245">
        <v>17.715539000000003</v>
      </c>
      <c r="F10" s="16">
        <v>16.780303000000004</v>
      </c>
      <c r="G10" s="6">
        <v>7.711964</v>
      </c>
      <c r="H10" s="203">
        <v>8.130827</v>
      </c>
      <c r="I10" s="16">
        <v>18.649821999999997</v>
      </c>
      <c r="J10" s="213">
        <v>11.993454</v>
      </c>
      <c r="K10" s="203">
        <v>28.317649999999993</v>
      </c>
      <c r="L10" s="16">
        <v>46.88466300000001</v>
      </c>
      <c r="M10" s="213">
        <v>51.522508999999999</v>
      </c>
      <c r="N10" s="40">
        <f t="shared" si="4"/>
        <v>350.99969400000003</v>
      </c>
      <c r="P10" s="247"/>
      <c r="Q10" s="247"/>
    </row>
    <row r="11" spans="1:17" x14ac:dyDescent="0.2">
      <c r="A11" s="47" t="s">
        <v>6</v>
      </c>
      <c r="B11" s="203">
        <v>24.137052000000008</v>
      </c>
      <c r="C11" s="16">
        <v>26.355040999999996</v>
      </c>
      <c r="D11" s="213">
        <v>28.331388999999994</v>
      </c>
      <c r="E11" s="245">
        <v>15.086827</v>
      </c>
      <c r="F11" s="16">
        <v>11.057236999999999</v>
      </c>
      <c r="G11" s="6">
        <v>8.5862660000000002</v>
      </c>
      <c r="H11" s="203">
        <v>8.4710670000000032</v>
      </c>
      <c r="I11" s="16">
        <v>8.7468500000000002</v>
      </c>
      <c r="J11" s="213">
        <v>11.648980999999999</v>
      </c>
      <c r="K11" s="203">
        <v>17.260745</v>
      </c>
      <c r="L11" s="16">
        <v>20.133993999999998</v>
      </c>
      <c r="M11" s="213">
        <v>25.770928999999995</v>
      </c>
      <c r="N11" s="40">
        <f t="shared" si="4"/>
        <v>205.58637799999997</v>
      </c>
      <c r="P11" s="247"/>
      <c r="Q11" s="247"/>
    </row>
    <row r="12" spans="1:17" x14ac:dyDescent="0.2">
      <c r="A12" s="47" t="s">
        <v>28</v>
      </c>
      <c r="B12" s="203">
        <v>3876.619052</v>
      </c>
      <c r="C12" s="16">
        <v>4095.0646360000005</v>
      </c>
      <c r="D12" s="213">
        <v>3894.3486829999988</v>
      </c>
      <c r="E12" s="245">
        <v>1497.7764219999992</v>
      </c>
      <c r="F12" s="16">
        <v>854.16092499999991</v>
      </c>
      <c r="G12" s="6">
        <v>703.05065300000047</v>
      </c>
      <c r="H12" s="203">
        <v>627.73433900000009</v>
      </c>
      <c r="I12" s="16">
        <v>582.95348500000023</v>
      </c>
      <c r="J12" s="213">
        <v>870.18196499999999</v>
      </c>
      <c r="K12" s="203">
        <v>1860.3311630000003</v>
      </c>
      <c r="L12" s="16">
        <v>2854.4386297106612</v>
      </c>
      <c r="M12" s="213">
        <v>3745.8399169999998</v>
      </c>
      <c r="N12" s="40">
        <f t="shared" si="4"/>
        <v>25462.49986971066</v>
      </c>
      <c r="P12" s="247"/>
      <c r="Q12" s="247"/>
    </row>
    <row r="13" spans="1:17" x14ac:dyDescent="0.2">
      <c r="A13" s="47" t="s">
        <v>5</v>
      </c>
      <c r="B13" s="203">
        <v>2144.3413649999979</v>
      </c>
      <c r="C13" s="16">
        <v>2299.1695439999994</v>
      </c>
      <c r="D13" s="213">
        <v>2210.1533129999989</v>
      </c>
      <c r="E13" s="245">
        <v>814.70403399999952</v>
      </c>
      <c r="F13" s="16">
        <v>452.3685500000006</v>
      </c>
      <c r="G13" s="6">
        <v>373.50752199999994</v>
      </c>
      <c r="H13" s="203">
        <v>313.31117499999993</v>
      </c>
      <c r="I13" s="16">
        <v>300.28783999999996</v>
      </c>
      <c r="J13" s="213">
        <v>455.13897800000007</v>
      </c>
      <c r="K13" s="203">
        <v>1131.7829419999996</v>
      </c>
      <c r="L13" s="16">
        <v>1737.4814197479955</v>
      </c>
      <c r="M13" s="213">
        <v>2272.7969359999979</v>
      </c>
      <c r="N13" s="40">
        <f t="shared" ref="N13:N14" si="5">SUM(B13:M13)</f>
        <v>14505.04361874799</v>
      </c>
      <c r="P13" s="247"/>
      <c r="Q13" s="247"/>
    </row>
    <row r="14" spans="1:17" ht="12.75" thickBot="1" x14ac:dyDescent="0.25">
      <c r="A14" s="37" t="s">
        <v>3</v>
      </c>
      <c r="B14" s="219">
        <v>231.09875400000004</v>
      </c>
      <c r="C14" s="7">
        <v>249.46692100000001</v>
      </c>
      <c r="D14" s="235">
        <v>233.69510499999998</v>
      </c>
      <c r="E14" s="7">
        <v>85.616385999999977</v>
      </c>
      <c r="F14" s="7">
        <v>47.71363199999999</v>
      </c>
      <c r="G14" s="7">
        <v>42.377433999999987</v>
      </c>
      <c r="H14" s="219">
        <v>23.311373000000003</v>
      </c>
      <c r="I14" s="7">
        <v>22.277372999999997</v>
      </c>
      <c r="J14" s="235">
        <v>41.805841999999998</v>
      </c>
      <c r="K14" s="219">
        <v>108.35972300000002</v>
      </c>
      <c r="L14" s="7">
        <v>177.76819500000008</v>
      </c>
      <c r="M14" s="235">
        <v>233.22355599999995</v>
      </c>
      <c r="N14" s="41">
        <f t="shared" si="5"/>
        <v>1496.7142939999999</v>
      </c>
      <c r="P14" s="247"/>
      <c r="Q14" s="247"/>
    </row>
    <row r="15" spans="1:17" x14ac:dyDescent="0.2">
      <c r="A15" s="240" t="s">
        <v>264</v>
      </c>
      <c r="N15" s="4" t="s">
        <v>83</v>
      </c>
    </row>
    <row r="16" spans="1:17" x14ac:dyDescent="0.2">
      <c r="B16" s="14"/>
    </row>
    <row r="17" spans="2:2" x14ac:dyDescent="0.2">
      <c r="B17" s="14"/>
    </row>
    <row r="18" spans="2:2" x14ac:dyDescent="0.2">
      <c r="B18" s="14"/>
    </row>
    <row r="19" spans="2:2" x14ac:dyDescent="0.2">
      <c r="B19" s="14"/>
    </row>
    <row r="20" spans="2:2" x14ac:dyDescent="0.2">
      <c r="B20" s="14"/>
    </row>
    <row r="21" spans="2:2" x14ac:dyDescent="0.2">
      <c r="B21" s="14"/>
    </row>
    <row r="22" spans="2:2" x14ac:dyDescent="0.2">
      <c r="B22" s="14"/>
    </row>
    <row r="23" spans="2:2" x14ac:dyDescent="0.2">
      <c r="B23" s="14"/>
    </row>
    <row r="24" spans="2:2" x14ac:dyDescent="0.2">
      <c r="B24" s="14"/>
    </row>
    <row r="25" spans="2:2" x14ac:dyDescent="0.2">
      <c r="B25" s="14"/>
    </row>
    <row r="26" spans="2:2" x14ac:dyDescent="0.2">
      <c r="B26" s="14"/>
    </row>
    <row r="27" spans="2:2" x14ac:dyDescent="0.2">
      <c r="B27" s="14"/>
    </row>
    <row r="28" spans="2:2" x14ac:dyDescent="0.2">
      <c r="B28" s="14"/>
    </row>
    <row r="29" spans="2:2" x14ac:dyDescent="0.2">
      <c r="B29" s="14"/>
    </row>
  </sheetData>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workbookViewId="0">
      <selection activeCell="L15" sqref="L15"/>
    </sheetView>
  </sheetViews>
  <sheetFormatPr defaultRowHeight="12" x14ac:dyDescent="0.2"/>
  <cols>
    <col min="1" max="1" width="28.28515625" style="13" customWidth="1"/>
    <col min="2" max="7" width="12" style="13" customWidth="1"/>
    <col min="8" max="8" width="16.5703125" style="13" customWidth="1"/>
    <col min="9" max="9" width="12" style="13" customWidth="1"/>
    <col min="10" max="10" width="15.28515625" style="13" customWidth="1"/>
    <col min="11" max="11" width="9.140625" style="13" bestFit="1" customWidth="1"/>
    <col min="12" max="13" width="9.140625" style="13" customWidth="1"/>
    <col min="14" max="14" width="10.5703125" style="13" customWidth="1"/>
    <col min="15" max="15" width="12.7109375" style="13" customWidth="1"/>
    <col min="16" max="16384" width="9.140625" style="13"/>
  </cols>
  <sheetData>
    <row r="1" spans="1:10" ht="18.75" x14ac:dyDescent="0.3">
      <c r="A1" s="21" t="s">
        <v>186</v>
      </c>
      <c r="B1" s="9"/>
      <c r="J1" s="111" t="str">
        <f>Obsah!$A$1</f>
        <v>2018</v>
      </c>
    </row>
    <row r="2" spans="1:10" ht="7.5" customHeight="1" x14ac:dyDescent="0.2">
      <c r="A2" s="9"/>
      <c r="B2" s="390"/>
      <c r="C2" s="390"/>
      <c r="D2" s="390"/>
      <c r="E2" s="390"/>
      <c r="F2" s="390"/>
      <c r="G2" s="390"/>
      <c r="H2" s="390"/>
      <c r="I2" s="390"/>
      <c r="J2" s="390"/>
    </row>
    <row r="3" spans="1:10" ht="24" x14ac:dyDescent="0.2">
      <c r="A3" s="241"/>
      <c r="B3" s="23" t="s">
        <v>29</v>
      </c>
      <c r="C3" s="23" t="s">
        <v>0</v>
      </c>
      <c r="D3" s="23" t="s">
        <v>1</v>
      </c>
      <c r="E3" s="23" t="s">
        <v>2</v>
      </c>
      <c r="F3" s="23" t="s">
        <v>6</v>
      </c>
      <c r="G3" s="23" t="s">
        <v>28</v>
      </c>
      <c r="H3" s="23" t="s">
        <v>5</v>
      </c>
      <c r="I3" s="23" t="s">
        <v>3</v>
      </c>
      <c r="J3" s="23" t="s">
        <v>4</v>
      </c>
    </row>
    <row r="4" spans="1:10" ht="12" customHeight="1" x14ac:dyDescent="0.2">
      <c r="A4" s="76" t="s">
        <v>243</v>
      </c>
      <c r="B4" s="66">
        <f>SUM(B5:B18)</f>
        <v>20495.744771356829</v>
      </c>
      <c r="C4" s="66">
        <f t="shared" ref="C4:I4" si="0">SUM(C5:C18)</f>
        <v>1672.2041170000002</v>
      </c>
      <c r="D4" s="66">
        <f t="shared" si="0"/>
        <v>560.51220799999999</v>
      </c>
      <c r="E4" s="66">
        <f t="shared" si="0"/>
        <v>350.99969400000003</v>
      </c>
      <c r="F4" s="66">
        <f t="shared" si="0"/>
        <v>205.58637800000005</v>
      </c>
      <c r="G4" s="66">
        <f t="shared" si="0"/>
        <v>25462.499869710668</v>
      </c>
      <c r="H4" s="66">
        <f t="shared" si="0"/>
        <v>14505.043618747997</v>
      </c>
      <c r="I4" s="66">
        <f t="shared" si="0"/>
        <v>1496.7142940000001</v>
      </c>
      <c r="J4" s="66">
        <f t="shared" ref="J4" si="1">SUM(B4:I4)</f>
        <v>64749.304950815487</v>
      </c>
    </row>
    <row r="5" spans="1:10" x14ac:dyDescent="0.2">
      <c r="A5" s="28" t="s">
        <v>199</v>
      </c>
      <c r="B5" s="10">
        <v>367.46121600000004</v>
      </c>
      <c r="C5" s="10">
        <v>20.612293000000005</v>
      </c>
      <c r="D5" s="10">
        <v>285.41852799999992</v>
      </c>
      <c r="E5" s="10">
        <v>45.12436000000001</v>
      </c>
      <c r="F5" s="10">
        <v>2.3036300000000001</v>
      </c>
      <c r="G5" s="10">
        <v>6216.7045140000027</v>
      </c>
      <c r="H5" s="10">
        <v>4069.0083499999987</v>
      </c>
      <c r="I5" s="10">
        <v>135.49488799999997</v>
      </c>
      <c r="J5" s="14">
        <f t="shared" ref="J5:J18" si="2">SUM(B5:I5)</f>
        <v>11142.127779</v>
      </c>
    </row>
    <row r="6" spans="1:10" x14ac:dyDescent="0.2">
      <c r="A6" s="29" t="s">
        <v>111</v>
      </c>
      <c r="B6" s="11">
        <v>1060.4415849999996</v>
      </c>
      <c r="C6" s="11">
        <v>119.40007000000001</v>
      </c>
      <c r="D6" s="11">
        <v>50.954654999999988</v>
      </c>
      <c r="E6" s="11">
        <v>6.789295000000001</v>
      </c>
      <c r="F6" s="11">
        <v>16.539051000000001</v>
      </c>
      <c r="G6" s="11">
        <v>1802.5411677756319</v>
      </c>
      <c r="H6" s="11">
        <v>1366.0469255554215</v>
      </c>
      <c r="I6" s="11">
        <v>105.05670200000002</v>
      </c>
      <c r="J6" s="6">
        <f t="shared" si="2"/>
        <v>4527.7694513310526</v>
      </c>
    </row>
    <row r="7" spans="1:10" x14ac:dyDescent="0.2">
      <c r="A7" s="29" t="s">
        <v>112</v>
      </c>
      <c r="B7" s="11">
        <v>403.7318820000001</v>
      </c>
      <c r="C7" s="11">
        <v>13.5419</v>
      </c>
      <c r="D7" s="11">
        <v>0</v>
      </c>
      <c r="E7" s="11">
        <v>0</v>
      </c>
      <c r="F7" s="11">
        <v>18.879000000000001</v>
      </c>
      <c r="G7" s="11">
        <v>2596.8091637965495</v>
      </c>
      <c r="H7" s="11">
        <v>700.56785059310039</v>
      </c>
      <c r="I7" s="11">
        <v>700.48655599999995</v>
      </c>
      <c r="J7" s="6">
        <f t="shared" si="2"/>
        <v>4434.0163523896499</v>
      </c>
    </row>
    <row r="8" spans="1:10" x14ac:dyDescent="0.2">
      <c r="A8" s="29" t="s">
        <v>113</v>
      </c>
      <c r="B8" s="11">
        <v>132.132882</v>
      </c>
      <c r="C8" s="11">
        <v>39.953659999999992</v>
      </c>
      <c r="D8" s="11">
        <v>21.890920999999999</v>
      </c>
      <c r="E8" s="11">
        <v>18.025449999999999</v>
      </c>
      <c r="F8" s="11">
        <v>7.8562700000000003</v>
      </c>
      <c r="G8" s="11">
        <v>1255.6988510000006</v>
      </c>
      <c r="H8" s="11">
        <v>773.14459500000021</v>
      </c>
      <c r="I8" s="11">
        <v>186.93974900000001</v>
      </c>
      <c r="J8" s="6">
        <f t="shared" si="2"/>
        <v>2435.6423780000009</v>
      </c>
    </row>
    <row r="9" spans="1:10" x14ac:dyDescent="0.2">
      <c r="A9" s="29" t="s">
        <v>198</v>
      </c>
      <c r="B9" s="11">
        <v>88.447390000000027</v>
      </c>
      <c r="C9" s="11">
        <v>44.156599999999997</v>
      </c>
      <c r="D9" s="11">
        <v>2.5855999999999999</v>
      </c>
      <c r="E9" s="11">
        <v>2.1100600000000003</v>
      </c>
      <c r="F9" s="11">
        <v>13.179721000000001</v>
      </c>
      <c r="G9" s="11">
        <v>687.83078300000034</v>
      </c>
      <c r="H9" s="11">
        <v>248.5485894407353</v>
      </c>
      <c r="I9" s="11">
        <v>0.36602000000000001</v>
      </c>
      <c r="J9" s="6">
        <f t="shared" si="2"/>
        <v>1087.2247634407356</v>
      </c>
    </row>
    <row r="10" spans="1:10" x14ac:dyDescent="0.2">
      <c r="A10" s="29" t="s">
        <v>114</v>
      </c>
      <c r="B10" s="11">
        <v>673.61819774636217</v>
      </c>
      <c r="C10" s="11">
        <v>13.12092</v>
      </c>
      <c r="D10" s="11">
        <v>2.0828000000000002</v>
      </c>
      <c r="E10" s="11">
        <v>1.4094</v>
      </c>
      <c r="F10" s="11">
        <v>0</v>
      </c>
      <c r="G10" s="11">
        <v>629.65520961456536</v>
      </c>
      <c r="H10" s="11">
        <v>300.83916589686493</v>
      </c>
      <c r="I10" s="11">
        <v>30.372744999999998</v>
      </c>
      <c r="J10" s="6">
        <f t="shared" si="2"/>
        <v>1651.0984382577924</v>
      </c>
    </row>
    <row r="11" spans="1:10" x14ac:dyDescent="0.2">
      <c r="A11" s="29" t="s">
        <v>115</v>
      </c>
      <c r="B11" s="11">
        <v>146.015603</v>
      </c>
      <c r="C11" s="11">
        <v>6.9569999999999999</v>
      </c>
      <c r="D11" s="11">
        <v>9.6020000000000003</v>
      </c>
      <c r="E11" s="11">
        <v>1.8055999999999999</v>
      </c>
      <c r="F11" s="11">
        <v>14.872740000000002</v>
      </c>
      <c r="G11" s="11">
        <v>994.97697700000003</v>
      </c>
      <c r="H11" s="11">
        <v>534.05919400000028</v>
      </c>
      <c r="I11" s="11">
        <v>11.68486</v>
      </c>
      <c r="J11" s="6">
        <f t="shared" si="2"/>
        <v>1719.9739740000002</v>
      </c>
    </row>
    <row r="12" spans="1:10" x14ac:dyDescent="0.2">
      <c r="A12" s="29" t="s">
        <v>116</v>
      </c>
      <c r="B12" s="11">
        <v>5443.0144769999979</v>
      </c>
      <c r="C12" s="11">
        <v>859.13413300000002</v>
      </c>
      <c r="D12" s="11">
        <v>12.853897</v>
      </c>
      <c r="E12" s="11">
        <v>75.012941999999981</v>
      </c>
      <c r="F12" s="11">
        <v>6.976490000000001</v>
      </c>
      <c r="G12" s="11">
        <v>4220.5747900000015</v>
      </c>
      <c r="H12" s="11">
        <v>2131.7871410000007</v>
      </c>
      <c r="I12" s="11">
        <v>19.888469999999987</v>
      </c>
      <c r="J12" s="6">
        <f t="shared" si="2"/>
        <v>12769.242340000001</v>
      </c>
    </row>
    <row r="13" spans="1:10" x14ac:dyDescent="0.2">
      <c r="A13" s="29" t="s">
        <v>117</v>
      </c>
      <c r="B13" s="11">
        <v>448.01912600000003</v>
      </c>
      <c r="C13" s="11">
        <v>0</v>
      </c>
      <c r="D13" s="11">
        <v>1.4037999999999999</v>
      </c>
      <c r="E13" s="11">
        <v>17.476093000000002</v>
      </c>
      <c r="F13" s="11">
        <v>5.721393</v>
      </c>
      <c r="G13" s="11">
        <v>1079.3952939999997</v>
      </c>
      <c r="H13" s="11">
        <v>800.15656400000034</v>
      </c>
      <c r="I13" s="11">
        <v>27.481224000000001</v>
      </c>
      <c r="J13" s="6">
        <f t="shared" si="2"/>
        <v>2379.6534940000001</v>
      </c>
    </row>
    <row r="14" spans="1:10" x14ac:dyDescent="0.2">
      <c r="A14" s="29" t="s">
        <v>118</v>
      </c>
      <c r="B14" s="11">
        <v>522.59880599999985</v>
      </c>
      <c r="C14" s="11">
        <v>6.7744910000000003</v>
      </c>
      <c r="D14" s="11">
        <v>73.300066000000001</v>
      </c>
      <c r="E14" s="11">
        <v>25.930605000000003</v>
      </c>
      <c r="F14" s="11">
        <v>28.266675999999997</v>
      </c>
      <c r="G14" s="11">
        <v>1258.91686</v>
      </c>
      <c r="H14" s="11">
        <v>900.43384146460903</v>
      </c>
      <c r="I14" s="11">
        <v>204.00339200000002</v>
      </c>
      <c r="J14" s="6">
        <f t="shared" si="2"/>
        <v>3020.224737464609</v>
      </c>
    </row>
    <row r="15" spans="1:10" x14ac:dyDescent="0.2">
      <c r="A15" s="29" t="s">
        <v>119</v>
      </c>
      <c r="B15" s="11">
        <v>467.53943361047124</v>
      </c>
      <c r="C15" s="11">
        <v>17.164000000000001</v>
      </c>
      <c r="D15" s="11">
        <v>12.766319999999999</v>
      </c>
      <c r="E15" s="11">
        <v>3.0389400000000002</v>
      </c>
      <c r="F15" s="11">
        <v>40.055990000000001</v>
      </c>
      <c r="G15" s="11">
        <v>1751.6679055239135</v>
      </c>
      <c r="H15" s="11">
        <v>1086.3335337972655</v>
      </c>
      <c r="I15" s="11">
        <v>12.909023999999999</v>
      </c>
      <c r="J15" s="6">
        <f t="shared" si="2"/>
        <v>3391.4751469316502</v>
      </c>
    </row>
    <row r="16" spans="1:10" x14ac:dyDescent="0.2">
      <c r="A16" s="29" t="s">
        <v>120</v>
      </c>
      <c r="B16" s="11">
        <v>5925.0804399999997</v>
      </c>
      <c r="C16" s="11">
        <v>112.75533999999999</v>
      </c>
      <c r="D16" s="11">
        <v>19.814419999999998</v>
      </c>
      <c r="E16" s="11">
        <v>135.33108000000001</v>
      </c>
      <c r="F16" s="11">
        <v>15.567532</v>
      </c>
      <c r="G16" s="11">
        <v>969.88754800000015</v>
      </c>
      <c r="H16" s="11">
        <v>638.81996300000003</v>
      </c>
      <c r="I16" s="11">
        <v>25.664683000000004</v>
      </c>
      <c r="J16" s="6">
        <f t="shared" si="2"/>
        <v>7842.9210059999996</v>
      </c>
    </row>
    <row r="17" spans="1:10" x14ac:dyDescent="0.2">
      <c r="A17" s="29" t="s">
        <v>121</v>
      </c>
      <c r="B17" s="11">
        <v>2886.3894160000013</v>
      </c>
      <c r="C17" s="11">
        <v>396.9602000000001</v>
      </c>
      <c r="D17" s="11">
        <v>48.257161000000004</v>
      </c>
      <c r="E17" s="11">
        <v>0.37181500000000006</v>
      </c>
      <c r="F17" s="11">
        <v>25.293975000000007</v>
      </c>
      <c r="G17" s="11">
        <v>951.4970840000002</v>
      </c>
      <c r="H17" s="11">
        <v>383.33707799999979</v>
      </c>
      <c r="I17" s="11">
        <v>32.576138999999998</v>
      </c>
      <c r="J17" s="6">
        <f t="shared" si="2"/>
        <v>4724.6828680000008</v>
      </c>
    </row>
    <row r="18" spans="1:10" ht="12.75" thickBot="1" x14ac:dyDescent="0.25">
      <c r="A18" s="37" t="s">
        <v>122</v>
      </c>
      <c r="B18" s="12">
        <v>1931.2543169999992</v>
      </c>
      <c r="C18" s="12">
        <v>21.673510000000007</v>
      </c>
      <c r="D18" s="12">
        <v>19.582039999999996</v>
      </c>
      <c r="E18" s="12">
        <v>18.574054</v>
      </c>
      <c r="F18" s="12">
        <v>10.073910000000001</v>
      </c>
      <c r="G18" s="12">
        <v>1046.3437220000008</v>
      </c>
      <c r="H18" s="12">
        <v>571.96082699999988</v>
      </c>
      <c r="I18" s="12">
        <v>3.7898420000000006</v>
      </c>
      <c r="J18" s="7">
        <f t="shared" si="2"/>
        <v>3623.2522220000001</v>
      </c>
    </row>
    <row r="19" spans="1:10" x14ac:dyDescent="0.2">
      <c r="A19" s="240" t="s">
        <v>264</v>
      </c>
      <c r="J19" s="4" t="s">
        <v>83</v>
      </c>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zoomScaleNormal="100" zoomScaleSheetLayoutView="100" workbookViewId="0">
      <selection activeCell="Q29" sqref="Q29"/>
    </sheetView>
  </sheetViews>
  <sheetFormatPr defaultRowHeight="12" x14ac:dyDescent="0.2"/>
  <cols>
    <col min="1" max="1" width="31.7109375" style="123" customWidth="1"/>
    <col min="2" max="13" width="8" style="123" customWidth="1"/>
    <col min="14" max="14" width="8.42578125" style="123" customWidth="1"/>
    <col min="15" max="15" width="7.85546875" style="123" customWidth="1"/>
    <col min="16" max="21" width="9.140625" style="123" customWidth="1"/>
    <col min="22" max="16384" width="9.140625" style="123"/>
  </cols>
  <sheetData>
    <row r="1" spans="1:21" ht="18.75" x14ac:dyDescent="0.3">
      <c r="A1" s="164" t="s">
        <v>218</v>
      </c>
      <c r="O1" s="165" t="str">
        <f>Obsah!$A$1</f>
        <v>2018</v>
      </c>
    </row>
    <row r="2" spans="1:21" ht="1.5" customHeight="1" x14ac:dyDescent="0.2">
      <c r="F2" s="178"/>
      <c r="G2" s="178"/>
      <c r="H2" s="178"/>
      <c r="I2" s="178"/>
      <c r="J2" s="178"/>
      <c r="K2" s="178"/>
    </row>
    <row r="3" spans="1:21" ht="12" customHeight="1" x14ac:dyDescent="0.2">
      <c r="F3" s="178"/>
      <c r="G3" s="178"/>
      <c r="H3" s="178"/>
      <c r="I3" s="178"/>
      <c r="J3" s="178"/>
      <c r="K3" s="178"/>
    </row>
    <row r="4" spans="1:21" x14ac:dyDescent="0.2">
      <c r="A4" s="13"/>
      <c r="B4" s="276"/>
      <c r="C4" s="276"/>
      <c r="D4" s="276"/>
      <c r="E4" s="276"/>
      <c r="F4" s="184"/>
      <c r="K4" s="184"/>
      <c r="L4" s="249"/>
    </row>
    <row r="5" spans="1:21" ht="12.75" customHeight="1" x14ac:dyDescent="0.2">
      <c r="A5" s="26"/>
      <c r="B5" s="371" t="s">
        <v>48</v>
      </c>
      <c r="C5" s="371"/>
      <c r="D5" s="371"/>
      <c r="E5" s="371" t="s">
        <v>49</v>
      </c>
      <c r="F5" s="371"/>
      <c r="G5" s="371"/>
      <c r="H5" s="371" t="s">
        <v>50</v>
      </c>
      <c r="I5" s="371"/>
      <c r="J5" s="371"/>
      <c r="K5" s="371" t="s">
        <v>51</v>
      </c>
      <c r="L5" s="371"/>
      <c r="M5" s="371"/>
      <c r="N5" s="379" t="s">
        <v>7</v>
      </c>
      <c r="O5" s="379" t="s">
        <v>52</v>
      </c>
    </row>
    <row r="6" spans="1:21" x14ac:dyDescent="0.2">
      <c r="A6" s="26"/>
      <c r="B6" s="250" t="s">
        <v>8</v>
      </c>
      <c r="C6" s="250" t="s">
        <v>9</v>
      </c>
      <c r="D6" s="250" t="s">
        <v>10</v>
      </c>
      <c r="E6" s="250" t="s">
        <v>11</v>
      </c>
      <c r="F6" s="250" t="s">
        <v>12</v>
      </c>
      <c r="G6" s="250" t="s">
        <v>13</v>
      </c>
      <c r="H6" s="250" t="s">
        <v>14</v>
      </c>
      <c r="I6" s="250" t="s">
        <v>15</v>
      </c>
      <c r="J6" s="250" t="s">
        <v>16</v>
      </c>
      <c r="K6" s="250" t="s">
        <v>17</v>
      </c>
      <c r="L6" s="250" t="s">
        <v>18</v>
      </c>
      <c r="M6" s="250" t="s">
        <v>19</v>
      </c>
      <c r="N6" s="380"/>
      <c r="O6" s="380"/>
      <c r="P6" s="184"/>
      <c r="U6" s="184"/>
    </row>
    <row r="7" spans="1:21" x14ac:dyDescent="0.2">
      <c r="A7" s="262" t="s">
        <v>246</v>
      </c>
      <c r="B7" s="220">
        <v>2182.8539999999985</v>
      </c>
      <c r="C7" s="198">
        <v>2182.8539999999985</v>
      </c>
      <c r="D7" s="198">
        <v>2182.8539999999985</v>
      </c>
      <c r="E7" s="264">
        <v>2176.4759999999983</v>
      </c>
      <c r="F7" s="265">
        <v>2176.4759999999983</v>
      </c>
      <c r="G7" s="266">
        <v>2176.4759999999983</v>
      </c>
      <c r="H7" s="198">
        <v>2178.1989999999987</v>
      </c>
      <c r="I7" s="198">
        <v>2177.7989999999986</v>
      </c>
      <c r="J7" s="198">
        <v>2175.5689999999986</v>
      </c>
      <c r="K7" s="264">
        <v>2110.2719999999981</v>
      </c>
      <c r="L7" s="265">
        <v>2110.2719999999981</v>
      </c>
      <c r="M7" s="266">
        <v>2110.3399999999979</v>
      </c>
      <c r="N7" s="261">
        <v>2110.3399999999979</v>
      </c>
      <c r="O7" s="278">
        <v>4.9425144101144236E-2</v>
      </c>
      <c r="P7" s="187"/>
      <c r="U7" s="92"/>
    </row>
    <row r="8" spans="1:21" x14ac:dyDescent="0.2">
      <c r="A8" s="253" t="s">
        <v>247</v>
      </c>
      <c r="B8" s="220">
        <v>826.20381099999997</v>
      </c>
      <c r="C8" s="198">
        <v>922.10939300000018</v>
      </c>
      <c r="D8" s="198">
        <v>865.48435600000016</v>
      </c>
      <c r="E8" s="220">
        <v>393.05373899999995</v>
      </c>
      <c r="F8" s="198">
        <v>272.33356899999995</v>
      </c>
      <c r="G8" s="267">
        <v>253.05678199999994</v>
      </c>
      <c r="H8" s="198">
        <v>299.59714399999996</v>
      </c>
      <c r="I8" s="198">
        <v>217.31247400000001</v>
      </c>
      <c r="J8" s="198">
        <v>227.18188800000004</v>
      </c>
      <c r="K8" s="220">
        <v>451.1819290000002</v>
      </c>
      <c r="L8" s="198">
        <v>614.36237500000016</v>
      </c>
      <c r="M8" s="267">
        <v>734.16652900000008</v>
      </c>
      <c r="N8" s="255">
        <v>6076.0439889999998</v>
      </c>
      <c r="O8" s="279">
        <v>3.7411916957534812E-2</v>
      </c>
      <c r="P8" s="187"/>
      <c r="U8" s="92"/>
    </row>
    <row r="9" spans="1:21" x14ac:dyDescent="0.2">
      <c r="A9" s="254" t="s">
        <v>248</v>
      </c>
      <c r="B9" s="209">
        <v>629.84120599999994</v>
      </c>
      <c r="C9" s="63">
        <v>740.08262300000001</v>
      </c>
      <c r="D9" s="63">
        <v>695.21458599999994</v>
      </c>
      <c r="E9" s="209">
        <v>286.366624</v>
      </c>
      <c r="F9" s="63">
        <v>172.66638</v>
      </c>
      <c r="G9" s="210">
        <v>156.42316399999999</v>
      </c>
      <c r="H9" s="63">
        <v>215.22305400000005</v>
      </c>
      <c r="I9" s="63">
        <v>138.329847</v>
      </c>
      <c r="J9" s="63">
        <v>146.946819</v>
      </c>
      <c r="K9" s="209">
        <v>327.46365199999997</v>
      </c>
      <c r="L9" s="63">
        <v>466.638643</v>
      </c>
      <c r="M9" s="210">
        <v>563.75887499999999</v>
      </c>
      <c r="N9" s="256">
        <v>4538.955473</v>
      </c>
      <c r="O9" s="280">
        <v>5.125834494424053E-2</v>
      </c>
      <c r="P9" s="176"/>
      <c r="U9" s="179"/>
    </row>
    <row r="10" spans="1:21" x14ac:dyDescent="0.2">
      <c r="A10" s="57" t="s">
        <v>44</v>
      </c>
      <c r="B10" s="221">
        <v>0</v>
      </c>
      <c r="C10" s="33">
        <v>0</v>
      </c>
      <c r="D10" s="33">
        <v>0</v>
      </c>
      <c r="E10" s="268">
        <v>0</v>
      </c>
      <c r="F10" s="33">
        <v>0</v>
      </c>
      <c r="G10" s="269">
        <v>0</v>
      </c>
      <c r="H10" s="33">
        <v>0</v>
      </c>
      <c r="I10" s="33">
        <v>0</v>
      </c>
      <c r="J10" s="33">
        <v>0</v>
      </c>
      <c r="K10" s="268">
        <v>0</v>
      </c>
      <c r="L10" s="33">
        <v>0</v>
      </c>
      <c r="M10" s="269">
        <v>0</v>
      </c>
      <c r="N10" s="257">
        <v>0</v>
      </c>
      <c r="O10" s="274">
        <v>0</v>
      </c>
      <c r="P10" s="176"/>
      <c r="U10" s="277"/>
    </row>
    <row r="11" spans="1:21" x14ac:dyDescent="0.2">
      <c r="A11" s="57" t="s">
        <v>43</v>
      </c>
      <c r="B11" s="221">
        <v>4.7619999999999996</v>
      </c>
      <c r="C11" s="236">
        <v>4.1230000000000002</v>
      </c>
      <c r="D11" s="244">
        <v>4.5970000000000004</v>
      </c>
      <c r="E11" s="237">
        <v>3.5329999999999999</v>
      </c>
      <c r="F11" s="236">
        <v>2.8250000000000002</v>
      </c>
      <c r="G11" s="239">
        <v>2.4889999999999999</v>
      </c>
      <c r="H11" s="243">
        <v>2.278</v>
      </c>
      <c r="I11" s="236">
        <v>2.04</v>
      </c>
      <c r="J11" s="244">
        <v>2.6309999999999998</v>
      </c>
      <c r="K11" s="237">
        <v>4.1689999999999996</v>
      </c>
      <c r="L11" s="236">
        <v>3.2360000000000002</v>
      </c>
      <c r="M11" s="239">
        <v>2.8660000000000001</v>
      </c>
      <c r="N11" s="257">
        <v>39.548999999999992</v>
      </c>
      <c r="O11" s="274">
        <v>7.3621651947455471E-2</v>
      </c>
      <c r="P11" s="176"/>
      <c r="U11" s="277"/>
    </row>
    <row r="12" spans="1:21" x14ac:dyDescent="0.2">
      <c r="A12" s="57" t="s">
        <v>42</v>
      </c>
      <c r="B12" s="221">
        <v>0</v>
      </c>
      <c r="C12" s="236">
        <v>0</v>
      </c>
      <c r="D12" s="244">
        <v>0</v>
      </c>
      <c r="E12" s="237">
        <v>0</v>
      </c>
      <c r="F12" s="236">
        <v>0</v>
      </c>
      <c r="G12" s="239">
        <v>0</v>
      </c>
      <c r="H12" s="243">
        <v>0</v>
      </c>
      <c r="I12" s="236">
        <v>0</v>
      </c>
      <c r="J12" s="244">
        <v>0</v>
      </c>
      <c r="K12" s="237">
        <v>0</v>
      </c>
      <c r="L12" s="236">
        <v>0</v>
      </c>
      <c r="M12" s="239">
        <v>0</v>
      </c>
      <c r="N12" s="257">
        <v>0</v>
      </c>
      <c r="O12" s="274">
        <v>0</v>
      </c>
      <c r="P12" s="176"/>
      <c r="U12" s="277"/>
    </row>
    <row r="13" spans="1:21" x14ac:dyDescent="0.2">
      <c r="A13" s="57" t="s">
        <v>67</v>
      </c>
      <c r="B13" s="221">
        <v>0</v>
      </c>
      <c r="C13" s="236">
        <v>0</v>
      </c>
      <c r="D13" s="244">
        <v>0</v>
      </c>
      <c r="E13" s="237">
        <v>0</v>
      </c>
      <c r="F13" s="236">
        <v>0</v>
      </c>
      <c r="G13" s="239">
        <v>0</v>
      </c>
      <c r="H13" s="243">
        <v>0.19600000000000001</v>
      </c>
      <c r="I13" s="236">
        <v>0.26900000000000002</v>
      </c>
      <c r="J13" s="244">
        <v>0.11799999999999999</v>
      </c>
      <c r="K13" s="237">
        <v>5.8999999999999997E-2</v>
      </c>
      <c r="L13" s="236">
        <v>6.5000000000000002E-2</v>
      </c>
      <c r="M13" s="239">
        <v>7.0000000000000001E-3</v>
      </c>
      <c r="N13" s="257">
        <v>0.71399999999999986</v>
      </c>
      <c r="O13" s="274">
        <v>5.9787077617694272E-2</v>
      </c>
      <c r="P13" s="176"/>
      <c r="U13" s="277"/>
    </row>
    <row r="14" spans="1:21" x14ac:dyDescent="0.2">
      <c r="A14" s="57" t="s">
        <v>68</v>
      </c>
      <c r="B14" s="221">
        <v>8.3000000000000004E-2</v>
      </c>
      <c r="C14" s="236">
        <v>1.2E-2</v>
      </c>
      <c r="D14" s="244">
        <v>6.4000000000000001E-2</v>
      </c>
      <c r="E14" s="237">
        <v>3.4000000000000002E-2</v>
      </c>
      <c r="F14" s="236">
        <v>3.2000000000000001E-2</v>
      </c>
      <c r="G14" s="239">
        <v>0.23</v>
      </c>
      <c r="H14" s="243">
        <v>0.11899999999999999</v>
      </c>
      <c r="I14" s="236">
        <v>0.13500000000000001</v>
      </c>
      <c r="J14" s="244">
        <v>3.5000000000000003E-2</v>
      </c>
      <c r="K14" s="237">
        <v>5.6000000000000001E-2</v>
      </c>
      <c r="L14" s="236">
        <v>5.8000000000000003E-2</v>
      </c>
      <c r="M14" s="239">
        <v>1.7000000000000001E-2</v>
      </c>
      <c r="N14" s="257">
        <v>0.87500000000000022</v>
      </c>
      <c r="O14" s="274">
        <v>1.1789636981087578E-2</v>
      </c>
      <c r="P14" s="176"/>
      <c r="U14" s="277"/>
    </row>
    <row r="15" spans="1:21" x14ac:dyDescent="0.2">
      <c r="A15" s="57" t="s">
        <v>69</v>
      </c>
      <c r="B15" s="221">
        <v>0</v>
      </c>
      <c r="C15" s="236">
        <v>0</v>
      </c>
      <c r="D15" s="244">
        <v>0</v>
      </c>
      <c r="E15" s="237">
        <v>0</v>
      </c>
      <c r="F15" s="236">
        <v>0</v>
      </c>
      <c r="G15" s="239">
        <v>0</v>
      </c>
      <c r="H15" s="243">
        <v>0</v>
      </c>
      <c r="I15" s="236">
        <v>0</v>
      </c>
      <c r="J15" s="244">
        <v>0</v>
      </c>
      <c r="K15" s="237">
        <v>0</v>
      </c>
      <c r="L15" s="236">
        <v>0</v>
      </c>
      <c r="M15" s="239">
        <v>0</v>
      </c>
      <c r="N15" s="257">
        <v>0</v>
      </c>
      <c r="O15" s="274">
        <v>0</v>
      </c>
      <c r="P15" s="176"/>
      <c r="U15" s="277"/>
    </row>
    <row r="16" spans="1:21" x14ac:dyDescent="0.2">
      <c r="A16" s="57" t="s">
        <v>41</v>
      </c>
      <c r="B16" s="221">
        <v>0</v>
      </c>
      <c r="C16" s="236">
        <v>0</v>
      </c>
      <c r="D16" s="244">
        <v>0</v>
      </c>
      <c r="E16" s="237">
        <v>0</v>
      </c>
      <c r="F16" s="236">
        <v>0</v>
      </c>
      <c r="G16" s="239">
        <v>0</v>
      </c>
      <c r="H16" s="243">
        <v>0</v>
      </c>
      <c r="I16" s="236">
        <v>0</v>
      </c>
      <c r="J16" s="244">
        <v>0</v>
      </c>
      <c r="K16" s="237">
        <v>0</v>
      </c>
      <c r="L16" s="236">
        <v>0</v>
      </c>
      <c r="M16" s="239">
        <v>0</v>
      </c>
      <c r="N16" s="257">
        <v>0</v>
      </c>
      <c r="O16" s="274">
        <v>0</v>
      </c>
      <c r="P16" s="176"/>
      <c r="U16" s="277"/>
    </row>
    <row r="17" spans="1:21" x14ac:dyDescent="0.2">
      <c r="A17" s="57" t="s">
        <v>81</v>
      </c>
      <c r="B17" s="221">
        <v>0</v>
      </c>
      <c r="C17" s="236">
        <v>0</v>
      </c>
      <c r="D17" s="244">
        <v>0</v>
      </c>
      <c r="E17" s="237">
        <v>0</v>
      </c>
      <c r="F17" s="236">
        <v>0</v>
      </c>
      <c r="G17" s="239">
        <v>0</v>
      </c>
      <c r="H17" s="243">
        <v>0</v>
      </c>
      <c r="I17" s="236">
        <v>0</v>
      </c>
      <c r="J17" s="244">
        <v>0</v>
      </c>
      <c r="K17" s="237">
        <v>0</v>
      </c>
      <c r="L17" s="236">
        <v>0</v>
      </c>
      <c r="M17" s="239">
        <v>0</v>
      </c>
      <c r="N17" s="257">
        <v>0</v>
      </c>
      <c r="O17" s="274">
        <v>0</v>
      </c>
      <c r="P17" s="176"/>
      <c r="U17" s="277"/>
    </row>
    <row r="18" spans="1:21" x14ac:dyDescent="0.2">
      <c r="A18" s="57" t="s">
        <v>40</v>
      </c>
      <c r="B18" s="221">
        <v>0</v>
      </c>
      <c r="C18" s="236">
        <v>0</v>
      </c>
      <c r="D18" s="244">
        <v>0</v>
      </c>
      <c r="E18" s="237">
        <v>0</v>
      </c>
      <c r="F18" s="236">
        <v>0</v>
      </c>
      <c r="G18" s="239">
        <v>0</v>
      </c>
      <c r="H18" s="243">
        <v>0</v>
      </c>
      <c r="I18" s="236">
        <v>0</v>
      </c>
      <c r="J18" s="244">
        <v>0</v>
      </c>
      <c r="K18" s="237">
        <v>0</v>
      </c>
      <c r="L18" s="236">
        <v>0</v>
      </c>
      <c r="M18" s="239">
        <v>0</v>
      </c>
      <c r="N18" s="257">
        <v>0</v>
      </c>
      <c r="O18" s="274">
        <v>0</v>
      </c>
      <c r="P18" s="176"/>
      <c r="U18" s="277"/>
    </row>
    <row r="19" spans="1:21" x14ac:dyDescent="0.2">
      <c r="A19" s="57" t="s">
        <v>39</v>
      </c>
      <c r="B19" s="221">
        <v>0</v>
      </c>
      <c r="C19" s="236">
        <v>0</v>
      </c>
      <c r="D19" s="244">
        <v>0</v>
      </c>
      <c r="E19" s="237">
        <v>0</v>
      </c>
      <c r="F19" s="236">
        <v>0</v>
      </c>
      <c r="G19" s="239">
        <v>0</v>
      </c>
      <c r="H19" s="243">
        <v>0</v>
      </c>
      <c r="I19" s="236">
        <v>0</v>
      </c>
      <c r="J19" s="244">
        <v>0</v>
      </c>
      <c r="K19" s="237">
        <v>0</v>
      </c>
      <c r="L19" s="236">
        <v>0</v>
      </c>
      <c r="M19" s="239">
        <v>0</v>
      </c>
      <c r="N19" s="257">
        <v>0</v>
      </c>
      <c r="O19" s="274">
        <v>0</v>
      </c>
      <c r="P19" s="176"/>
      <c r="U19" s="277"/>
    </row>
    <row r="20" spans="1:21" x14ac:dyDescent="0.2">
      <c r="A20" s="57" t="s">
        <v>38</v>
      </c>
      <c r="B20" s="221">
        <v>0</v>
      </c>
      <c r="C20" s="236">
        <v>0</v>
      </c>
      <c r="D20" s="244">
        <v>0</v>
      </c>
      <c r="E20" s="237">
        <v>0</v>
      </c>
      <c r="F20" s="236">
        <v>0</v>
      </c>
      <c r="G20" s="239">
        <v>0</v>
      </c>
      <c r="H20" s="243">
        <v>0</v>
      </c>
      <c r="I20" s="236">
        <v>0</v>
      </c>
      <c r="J20" s="244">
        <v>0</v>
      </c>
      <c r="K20" s="237">
        <v>0</v>
      </c>
      <c r="L20" s="236">
        <v>0</v>
      </c>
      <c r="M20" s="239">
        <v>0</v>
      </c>
      <c r="N20" s="257">
        <v>0</v>
      </c>
      <c r="O20" s="274">
        <v>0</v>
      </c>
      <c r="P20" s="176"/>
      <c r="U20" s="277"/>
    </row>
    <row r="21" spans="1:21" x14ac:dyDescent="0.2">
      <c r="A21" s="57" t="s">
        <v>37</v>
      </c>
      <c r="B21" s="221">
        <v>95.274000000000001</v>
      </c>
      <c r="C21" s="236">
        <v>82.625</v>
      </c>
      <c r="D21" s="244">
        <v>79.957999999999998</v>
      </c>
      <c r="E21" s="237">
        <v>64.159000000000006</v>
      </c>
      <c r="F21" s="236">
        <v>56.962000000000003</v>
      </c>
      <c r="G21" s="239">
        <v>59.604999999999997</v>
      </c>
      <c r="H21" s="243">
        <v>60.878</v>
      </c>
      <c r="I21" s="236">
        <v>59.378999999999998</v>
      </c>
      <c r="J21" s="244">
        <v>31.606000000000002</v>
      </c>
      <c r="K21" s="237">
        <v>62.817999999999998</v>
      </c>
      <c r="L21" s="236">
        <v>72.882999999999996</v>
      </c>
      <c r="M21" s="239">
        <v>81.438999999999993</v>
      </c>
      <c r="N21" s="257">
        <v>807.5859999999999</v>
      </c>
      <c r="O21" s="274">
        <v>0.28110874017314497</v>
      </c>
      <c r="P21" s="176"/>
      <c r="U21" s="277"/>
    </row>
    <row r="22" spans="1:21" x14ac:dyDescent="0.2">
      <c r="A22" s="57" t="s">
        <v>36</v>
      </c>
      <c r="B22" s="221">
        <v>0</v>
      </c>
      <c r="C22" s="236">
        <v>0</v>
      </c>
      <c r="D22" s="244">
        <v>0</v>
      </c>
      <c r="E22" s="237">
        <v>0</v>
      </c>
      <c r="F22" s="236">
        <v>0</v>
      </c>
      <c r="G22" s="239">
        <v>0</v>
      </c>
      <c r="H22" s="243">
        <v>0</v>
      </c>
      <c r="I22" s="236">
        <v>0</v>
      </c>
      <c r="J22" s="244">
        <v>0</v>
      </c>
      <c r="K22" s="237">
        <v>0</v>
      </c>
      <c r="L22" s="236">
        <v>0</v>
      </c>
      <c r="M22" s="239">
        <v>0</v>
      </c>
      <c r="N22" s="257">
        <v>0</v>
      </c>
      <c r="O22" s="274">
        <v>0</v>
      </c>
      <c r="P22" s="176"/>
      <c r="U22" s="277"/>
    </row>
    <row r="23" spans="1:21" x14ac:dyDescent="0.2">
      <c r="A23" s="57" t="s">
        <v>3</v>
      </c>
      <c r="B23" s="221">
        <v>0</v>
      </c>
      <c r="C23" s="236">
        <v>0</v>
      </c>
      <c r="D23" s="244">
        <v>0</v>
      </c>
      <c r="E23" s="237">
        <v>0</v>
      </c>
      <c r="F23" s="236">
        <v>0</v>
      </c>
      <c r="G23" s="239">
        <v>0</v>
      </c>
      <c r="H23" s="243">
        <v>0</v>
      </c>
      <c r="I23" s="236">
        <v>0</v>
      </c>
      <c r="J23" s="244">
        <v>0</v>
      </c>
      <c r="K23" s="237">
        <v>0</v>
      </c>
      <c r="L23" s="236">
        <v>0</v>
      </c>
      <c r="M23" s="239">
        <v>0</v>
      </c>
      <c r="N23" s="257">
        <v>0</v>
      </c>
      <c r="O23" s="274">
        <v>0</v>
      </c>
      <c r="P23" s="176"/>
      <c r="U23" s="277"/>
    </row>
    <row r="24" spans="1:21" x14ac:dyDescent="0.2">
      <c r="A24" s="57" t="s">
        <v>35</v>
      </c>
      <c r="B24" s="221">
        <v>0.28152999999999995</v>
      </c>
      <c r="C24" s="236">
        <v>0.37393700000000002</v>
      </c>
      <c r="D24" s="244">
        <v>0.30819000000000002</v>
      </c>
      <c r="E24" s="237">
        <v>0.18589</v>
      </c>
      <c r="F24" s="236">
        <v>9.470000000000001E-3</v>
      </c>
      <c r="G24" s="239">
        <v>0</v>
      </c>
      <c r="H24" s="243">
        <v>0</v>
      </c>
      <c r="I24" s="236">
        <v>0</v>
      </c>
      <c r="J24" s="244">
        <v>0</v>
      </c>
      <c r="K24" s="237">
        <v>0.20962600000000001</v>
      </c>
      <c r="L24" s="236">
        <v>0.38871000000000006</v>
      </c>
      <c r="M24" s="239">
        <v>0.30288800000000005</v>
      </c>
      <c r="N24" s="257">
        <v>2.0602410000000004</v>
      </c>
      <c r="O24" s="274">
        <v>2.2663831921626118E-2</v>
      </c>
      <c r="P24" s="176"/>
      <c r="U24" s="277"/>
    </row>
    <row r="25" spans="1:21" x14ac:dyDescent="0.2">
      <c r="A25" s="223" t="s">
        <v>34</v>
      </c>
      <c r="B25" s="224">
        <v>529.44067599999994</v>
      </c>
      <c r="C25" s="225">
        <v>652.94868600000007</v>
      </c>
      <c r="D25" s="225">
        <v>610.28739599999994</v>
      </c>
      <c r="E25" s="270">
        <v>218.454734</v>
      </c>
      <c r="F25" s="225">
        <v>112.83790999999999</v>
      </c>
      <c r="G25" s="271">
        <v>94.099164000000002</v>
      </c>
      <c r="H25" s="225">
        <v>151.75205400000004</v>
      </c>
      <c r="I25" s="225">
        <v>76.506847000000008</v>
      </c>
      <c r="J25" s="225">
        <v>112.556819</v>
      </c>
      <c r="K25" s="270">
        <v>260.15202599999998</v>
      </c>
      <c r="L25" s="225">
        <v>390.00793300000004</v>
      </c>
      <c r="M25" s="271">
        <v>479.12698699999999</v>
      </c>
      <c r="N25" s="258">
        <v>3688.1712320000001</v>
      </c>
      <c r="O25" s="274">
        <v>0.16706278981387757</v>
      </c>
      <c r="P25" s="176"/>
      <c r="U25" s="173"/>
    </row>
    <row r="26" spans="1:21" ht="13.5" customHeight="1" x14ac:dyDescent="0.2">
      <c r="A26" s="260" t="s">
        <v>249</v>
      </c>
      <c r="B26" s="209">
        <v>1682.3754180000001</v>
      </c>
      <c r="C26" s="63">
        <v>1796.1619109999999</v>
      </c>
      <c r="D26" s="63">
        <v>1739.1979699999999</v>
      </c>
      <c r="E26" s="209">
        <v>664.00100700000007</v>
      </c>
      <c r="F26" s="63">
        <v>340.98196100000001</v>
      </c>
      <c r="G26" s="210">
        <v>280.95528999999999</v>
      </c>
      <c r="H26" s="63">
        <v>247.07205000000005</v>
      </c>
      <c r="I26" s="63">
        <v>244.58690800000002</v>
      </c>
      <c r="J26" s="63">
        <v>375.19396300000005</v>
      </c>
      <c r="K26" s="209">
        <v>843.11088799999993</v>
      </c>
      <c r="L26" s="63">
        <v>1311.825765</v>
      </c>
      <c r="M26" s="210">
        <v>1616.6646479999999</v>
      </c>
      <c r="N26" s="256">
        <v>11142.127778999999</v>
      </c>
      <c r="O26" s="280">
        <v>0.13151919429418435</v>
      </c>
      <c r="P26" s="17"/>
      <c r="U26" s="127"/>
    </row>
    <row r="27" spans="1:21" ht="12.75" customHeight="1" x14ac:dyDescent="0.2">
      <c r="A27" s="57" t="s">
        <v>29</v>
      </c>
      <c r="B27" s="221">
        <v>59.379673000000004</v>
      </c>
      <c r="C27" s="33">
        <v>63.950423999999998</v>
      </c>
      <c r="D27" s="33">
        <v>68.508663999999996</v>
      </c>
      <c r="E27" s="268">
        <v>18.685495000000003</v>
      </c>
      <c r="F27" s="33">
        <v>6.9477399999999996</v>
      </c>
      <c r="G27" s="269">
        <v>6.5596180000000004</v>
      </c>
      <c r="H27" s="33">
        <v>6.49465</v>
      </c>
      <c r="I27" s="33">
        <v>6.7206049999999999</v>
      </c>
      <c r="J27" s="33">
        <v>9.3871319999999994</v>
      </c>
      <c r="K27" s="268">
        <v>24.136178999999998</v>
      </c>
      <c r="L27" s="33">
        <v>41.401021999999998</v>
      </c>
      <c r="M27" s="269">
        <v>55.290013999999999</v>
      </c>
      <c r="N27" s="257">
        <v>367.46121599999998</v>
      </c>
      <c r="O27" s="274">
        <v>1.7928658855741294E-2</v>
      </c>
      <c r="P27" s="176"/>
      <c r="U27" s="127"/>
    </row>
    <row r="28" spans="1:21" ht="12.75" customHeight="1" x14ac:dyDescent="0.2">
      <c r="A28" s="57" t="s">
        <v>0</v>
      </c>
      <c r="B28" s="221">
        <v>3.271245</v>
      </c>
      <c r="C28" s="236">
        <v>0.80490899999999999</v>
      </c>
      <c r="D28" s="244">
        <v>5.7301980000000006</v>
      </c>
      <c r="E28" s="237">
        <v>1.1082019999999999</v>
      </c>
      <c r="F28" s="236">
        <v>0.45300000000000001</v>
      </c>
      <c r="G28" s="239">
        <v>0.331812</v>
      </c>
      <c r="H28" s="243">
        <v>0.30877199999999999</v>
      </c>
      <c r="I28" s="236">
        <v>0.28806700000000002</v>
      </c>
      <c r="J28" s="244">
        <v>0.59614599999999995</v>
      </c>
      <c r="K28" s="237">
        <v>1.4596389999999999</v>
      </c>
      <c r="L28" s="236">
        <v>2.7848479999999998</v>
      </c>
      <c r="M28" s="239">
        <v>3.4754549999999997</v>
      </c>
      <c r="N28" s="257">
        <v>20.612292999999998</v>
      </c>
      <c r="O28" s="274">
        <v>1.2326421631456847E-2</v>
      </c>
      <c r="P28" s="176"/>
      <c r="U28" s="127"/>
    </row>
    <row r="29" spans="1:21" ht="12.75" customHeight="1" x14ac:dyDescent="0.2">
      <c r="A29" s="57" t="s">
        <v>1</v>
      </c>
      <c r="B29" s="221">
        <v>47.314815000000003</v>
      </c>
      <c r="C29" s="236">
        <v>52.432486999999995</v>
      </c>
      <c r="D29" s="244">
        <v>48.752205999999994</v>
      </c>
      <c r="E29" s="237">
        <v>13.424162000000001</v>
      </c>
      <c r="F29" s="236">
        <v>4.1424370000000001</v>
      </c>
      <c r="G29" s="239">
        <v>2.4581360000000001</v>
      </c>
      <c r="H29" s="243">
        <v>1.9778019999999998</v>
      </c>
      <c r="I29" s="236">
        <v>5.2287970000000001</v>
      </c>
      <c r="J29" s="244">
        <v>5.3103449999999999</v>
      </c>
      <c r="K29" s="237">
        <v>21.206769000000001</v>
      </c>
      <c r="L29" s="236">
        <v>36.621704999999999</v>
      </c>
      <c r="M29" s="239">
        <v>46.548867000000001</v>
      </c>
      <c r="N29" s="257">
        <v>285.41852800000004</v>
      </c>
      <c r="O29" s="274">
        <v>0.50921019011953439</v>
      </c>
      <c r="P29" s="176"/>
      <c r="U29" s="127"/>
    </row>
    <row r="30" spans="1:21" ht="12.75" customHeight="1" x14ac:dyDescent="0.2">
      <c r="A30" s="57" t="s">
        <v>2</v>
      </c>
      <c r="B30" s="221">
        <v>7.6012619999999993</v>
      </c>
      <c r="C30" s="236">
        <v>8.4740859999999998</v>
      </c>
      <c r="D30" s="244">
        <v>8.8941400000000002</v>
      </c>
      <c r="E30" s="237">
        <v>2.7552820000000002</v>
      </c>
      <c r="F30" s="236">
        <v>0.91441399999999995</v>
      </c>
      <c r="G30" s="239">
        <v>0.70177299999999998</v>
      </c>
      <c r="H30" s="243">
        <v>0.70976600000000001</v>
      </c>
      <c r="I30" s="236">
        <v>0.757212</v>
      </c>
      <c r="J30" s="244">
        <v>1.1996300000000002</v>
      </c>
      <c r="K30" s="237">
        <v>2.8081689999999999</v>
      </c>
      <c r="L30" s="236">
        <v>4.5051769999999998</v>
      </c>
      <c r="M30" s="239">
        <v>5.8034489999999996</v>
      </c>
      <c r="N30" s="257">
        <v>45.124359999999996</v>
      </c>
      <c r="O30" s="274">
        <v>0.12855954227697985</v>
      </c>
      <c r="P30" s="176"/>
    </row>
    <row r="31" spans="1:21" x14ac:dyDescent="0.2">
      <c r="A31" s="57" t="s">
        <v>6</v>
      </c>
      <c r="B31" s="221">
        <v>0.32</v>
      </c>
      <c r="C31" s="236">
        <v>0.34699999999999998</v>
      </c>
      <c r="D31" s="244">
        <v>0.36199999999999999</v>
      </c>
      <c r="E31" s="237">
        <v>0.13600000000000001</v>
      </c>
      <c r="F31" s="236">
        <v>6.8000000000000005E-2</v>
      </c>
      <c r="G31" s="239">
        <v>5.8999999999999997E-2</v>
      </c>
      <c r="H31" s="243">
        <v>5.3999999999999999E-2</v>
      </c>
      <c r="I31" s="236">
        <v>0.10962999999999999</v>
      </c>
      <c r="J31" s="244">
        <v>7.1999999999999995E-2</v>
      </c>
      <c r="K31" s="237">
        <v>0.17599999999999999</v>
      </c>
      <c r="L31" s="236">
        <v>0.27300000000000002</v>
      </c>
      <c r="M31" s="239">
        <v>0.32700000000000001</v>
      </c>
      <c r="N31" s="257">
        <v>2.3036300000000001</v>
      </c>
      <c r="O31" s="274">
        <v>1.1205168466949694E-2</v>
      </c>
      <c r="P31" s="176"/>
    </row>
    <row r="32" spans="1:21" x14ac:dyDescent="0.2">
      <c r="A32" s="57" t="s">
        <v>28</v>
      </c>
      <c r="B32" s="221">
        <v>911.83952799999997</v>
      </c>
      <c r="C32" s="236">
        <v>966.58241199999986</v>
      </c>
      <c r="D32" s="244">
        <v>911.48977000000002</v>
      </c>
      <c r="E32" s="237">
        <v>385.46527300000008</v>
      </c>
      <c r="F32" s="236">
        <v>218.70143999999999</v>
      </c>
      <c r="G32" s="239">
        <v>184.07386700000001</v>
      </c>
      <c r="H32" s="243">
        <v>164.264149</v>
      </c>
      <c r="I32" s="236">
        <v>160.56235400000003</v>
      </c>
      <c r="J32" s="244">
        <v>236.91051300000001</v>
      </c>
      <c r="K32" s="237">
        <v>482.17855800000001</v>
      </c>
      <c r="L32" s="236">
        <v>720.60055799999998</v>
      </c>
      <c r="M32" s="239">
        <v>874.03609200000005</v>
      </c>
      <c r="N32" s="257">
        <v>6216.704514</v>
      </c>
      <c r="O32" s="274">
        <v>0.24415138127875591</v>
      </c>
      <c r="P32" s="176"/>
    </row>
    <row r="33" spans="1:16" x14ac:dyDescent="0.2">
      <c r="A33" s="57" t="s">
        <v>5</v>
      </c>
      <c r="B33" s="221">
        <v>632.62985600000002</v>
      </c>
      <c r="C33" s="236">
        <v>681.15568800000005</v>
      </c>
      <c r="D33" s="244">
        <v>673.76515599999993</v>
      </c>
      <c r="E33" s="237">
        <v>235.00519499999999</v>
      </c>
      <c r="F33" s="236">
        <v>107.13256800000002</v>
      </c>
      <c r="G33" s="239">
        <v>84.667788999999999</v>
      </c>
      <c r="H33" s="243">
        <v>71.411572000000035</v>
      </c>
      <c r="I33" s="236">
        <v>68.984266999999988</v>
      </c>
      <c r="J33" s="244">
        <v>118.761606</v>
      </c>
      <c r="K33" s="237">
        <v>300.04650399999997</v>
      </c>
      <c r="L33" s="236">
        <v>488.25170400000007</v>
      </c>
      <c r="M33" s="239">
        <v>607.19644500000004</v>
      </c>
      <c r="N33" s="257">
        <v>4069.0083500000001</v>
      </c>
      <c r="O33" s="274">
        <v>0.28052368934215027</v>
      </c>
      <c r="P33" s="176"/>
    </row>
    <row r="34" spans="1:16" ht="12.75" thickBot="1" x14ac:dyDescent="0.25">
      <c r="A34" s="58" t="s">
        <v>3</v>
      </c>
      <c r="B34" s="222">
        <v>20.019038999999999</v>
      </c>
      <c r="C34" s="43">
        <v>22.414905000000001</v>
      </c>
      <c r="D34" s="43">
        <v>21.695836</v>
      </c>
      <c r="E34" s="272">
        <v>7.4213979999999999</v>
      </c>
      <c r="F34" s="43">
        <v>2.6223619999999999</v>
      </c>
      <c r="G34" s="273">
        <v>2.1032950000000001</v>
      </c>
      <c r="H34" s="43">
        <v>1.8513389999999998</v>
      </c>
      <c r="I34" s="43">
        <v>1.9359760000000001</v>
      </c>
      <c r="J34" s="43">
        <v>2.956591</v>
      </c>
      <c r="K34" s="272">
        <v>11.099069999999999</v>
      </c>
      <c r="L34" s="43">
        <v>17.387751000000002</v>
      </c>
      <c r="M34" s="273">
        <v>23.987325999999999</v>
      </c>
      <c r="N34" s="259">
        <v>135.49488799999997</v>
      </c>
      <c r="O34" s="275">
        <v>9.0528224754162723E-2</v>
      </c>
      <c r="P34" s="176"/>
    </row>
    <row r="35" spans="1:16" ht="18" customHeight="1" x14ac:dyDescent="0.2">
      <c r="A35" s="263" t="s">
        <v>265</v>
      </c>
      <c r="B35" s="263"/>
      <c r="C35" s="263"/>
      <c r="D35" s="14"/>
      <c r="F35" s="17"/>
      <c r="G35" s="178"/>
      <c r="H35" s="178"/>
      <c r="I35" s="178"/>
      <c r="J35" s="178"/>
      <c r="K35" s="178"/>
      <c r="O35" s="4" t="s">
        <v>83</v>
      </c>
    </row>
    <row r="36" spans="1:16" x14ac:dyDescent="0.2">
      <c r="A36" s="119"/>
      <c r="B36" s="119"/>
      <c r="C36" s="119"/>
    </row>
    <row r="37" spans="1:16" x14ac:dyDescent="0.2">
      <c r="B37" s="127"/>
      <c r="C37" s="127"/>
      <c r="D37" s="127"/>
    </row>
    <row r="38" spans="1:16" x14ac:dyDescent="0.2">
      <c r="B38" s="127"/>
      <c r="C38" s="127"/>
      <c r="D38" s="127"/>
    </row>
    <row r="39" spans="1:16" x14ac:dyDescent="0.2">
      <c r="B39" s="127"/>
      <c r="C39" s="127"/>
      <c r="D39" s="127"/>
      <c r="M39" s="184" t="s">
        <v>259</v>
      </c>
      <c r="N39" s="226">
        <f>O7</f>
        <v>4.9425144101144236E-2</v>
      </c>
    </row>
    <row r="40" spans="1:16" x14ac:dyDescent="0.2">
      <c r="B40" s="233"/>
      <c r="C40" s="233"/>
      <c r="D40" s="233"/>
      <c r="M40" s="184" t="s">
        <v>66</v>
      </c>
      <c r="N40" s="226">
        <f>O8</f>
        <v>3.7411916957534812E-2</v>
      </c>
    </row>
    <row r="41" spans="1:16" x14ac:dyDescent="0.2">
      <c r="B41" s="127"/>
      <c r="C41" s="127"/>
      <c r="D41" s="127"/>
      <c r="M41" s="184" t="s">
        <v>183</v>
      </c>
      <c r="N41" s="226">
        <f>O9</f>
        <v>5.125834494424053E-2</v>
      </c>
    </row>
  </sheetData>
  <mergeCells count="6">
    <mergeCell ref="N5:N6"/>
    <mergeCell ref="O5:O6"/>
    <mergeCell ref="B5:D5"/>
    <mergeCell ref="E5:G5"/>
    <mergeCell ref="H5:J5"/>
    <mergeCell ref="K5:M5"/>
  </mergeCells>
  <conditionalFormatting sqref="O10:O25 O27:O34">
    <cfRule type="dataBar" priority="1">
      <dataBar>
        <cfvo type="num" val="0"/>
        <cfvo type="num" val="1"/>
        <color rgb="FF63C384"/>
      </dataBar>
      <extLst>
        <ext xmlns:x14="http://schemas.microsoft.com/office/spreadsheetml/2009/9/main" uri="{B025F937-C7B1-47D3-B67F-A62EFF666E3E}">
          <x14:id>{434664EA-4D25-45A7-8C03-F8AE07084FA9}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434664EA-4D25-45A7-8C03-F8AE07084FA9}">
            <x14:dataBar minLength="0" maxLength="100" gradient="0" direction="rightToLeft">
              <x14:cfvo type="num">
                <xm:f>0</xm:f>
              </x14:cfvo>
              <x14:cfvo type="num">
                <xm:f>1</xm:f>
              </x14:cfvo>
              <x14:negativeFillColor rgb="FFFF0000"/>
              <x14:axisColor rgb="FF000000"/>
            </x14:dataBar>
          </x14:cfRule>
          <xm:sqref>O10:O25 O27:O34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zoomScaleNormal="100" zoomScaleSheetLayoutView="100" workbookViewId="0">
      <selection activeCell="B7" sqref="B7"/>
    </sheetView>
  </sheetViews>
  <sheetFormatPr defaultRowHeight="12" x14ac:dyDescent="0.2"/>
  <cols>
    <col min="1" max="1" width="31.7109375" style="123" customWidth="1"/>
    <col min="2" max="13" width="8" style="123" customWidth="1"/>
    <col min="14" max="14" width="8.42578125" style="123" customWidth="1"/>
    <col min="15" max="15" width="7.85546875" style="123" customWidth="1"/>
    <col min="16" max="21" width="9.140625" style="123" customWidth="1"/>
    <col min="22" max="16384" width="9.140625" style="123"/>
  </cols>
  <sheetData>
    <row r="1" spans="1:21" ht="18.75" x14ac:dyDescent="0.3">
      <c r="A1" s="164" t="s">
        <v>219</v>
      </c>
      <c r="O1" s="165" t="str">
        <f>Obsah!$A$1</f>
        <v>2018</v>
      </c>
    </row>
    <row r="2" spans="1:21" ht="1.5" customHeight="1" x14ac:dyDescent="0.2">
      <c r="F2" s="178"/>
      <c r="G2" s="178"/>
      <c r="H2" s="178"/>
      <c r="I2" s="178"/>
      <c r="J2" s="178"/>
      <c r="K2" s="178"/>
    </row>
    <row r="3" spans="1:21" ht="12" customHeight="1" x14ac:dyDescent="0.2">
      <c r="F3" s="178"/>
      <c r="G3" s="178"/>
      <c r="H3" s="178"/>
      <c r="I3" s="178"/>
      <c r="J3" s="178"/>
      <c r="K3" s="178"/>
    </row>
    <row r="4" spans="1:21" x14ac:dyDescent="0.2">
      <c r="A4" s="13"/>
      <c r="B4" s="276"/>
      <c r="C4" s="276"/>
      <c r="D4" s="276"/>
      <c r="E4" s="276"/>
      <c r="F4" s="184"/>
      <c r="K4" s="184"/>
      <c r="L4" s="251"/>
    </row>
    <row r="5" spans="1:21" ht="12.75" customHeight="1" x14ac:dyDescent="0.2">
      <c r="A5" s="26"/>
      <c r="B5" s="371" t="s">
        <v>48</v>
      </c>
      <c r="C5" s="371"/>
      <c r="D5" s="371"/>
      <c r="E5" s="371" t="s">
        <v>49</v>
      </c>
      <c r="F5" s="371"/>
      <c r="G5" s="371"/>
      <c r="H5" s="371" t="s">
        <v>50</v>
      </c>
      <c r="I5" s="371"/>
      <c r="J5" s="371"/>
      <c r="K5" s="371" t="s">
        <v>51</v>
      </c>
      <c r="L5" s="371"/>
      <c r="M5" s="371"/>
      <c r="N5" s="379" t="s">
        <v>7</v>
      </c>
      <c r="O5" s="379" t="s">
        <v>52</v>
      </c>
    </row>
    <row r="6" spans="1:21" x14ac:dyDescent="0.2">
      <c r="A6" s="26"/>
      <c r="B6" s="252" t="s">
        <v>8</v>
      </c>
      <c r="C6" s="252" t="s">
        <v>9</v>
      </c>
      <c r="D6" s="252" t="s">
        <v>10</v>
      </c>
      <c r="E6" s="252" t="s">
        <v>11</v>
      </c>
      <c r="F6" s="252" t="s">
        <v>12</v>
      </c>
      <c r="G6" s="252" t="s">
        <v>13</v>
      </c>
      <c r="H6" s="252" t="s">
        <v>14</v>
      </c>
      <c r="I6" s="252" t="s">
        <v>15</v>
      </c>
      <c r="J6" s="252" t="s">
        <v>16</v>
      </c>
      <c r="K6" s="252" t="s">
        <v>17</v>
      </c>
      <c r="L6" s="252" t="s">
        <v>18</v>
      </c>
      <c r="M6" s="252" t="s">
        <v>19</v>
      </c>
      <c r="N6" s="380"/>
      <c r="O6" s="380"/>
      <c r="P6" s="184"/>
      <c r="U6" s="184"/>
    </row>
    <row r="7" spans="1:21" x14ac:dyDescent="0.2">
      <c r="A7" s="262" t="s">
        <v>246</v>
      </c>
      <c r="B7" s="220">
        <v>2335.5020000000004</v>
      </c>
      <c r="C7" s="198">
        <v>2335.0120000000006</v>
      </c>
      <c r="D7" s="198">
        <v>2336.0620000000008</v>
      </c>
      <c r="E7" s="264">
        <v>2335.6950000000006</v>
      </c>
      <c r="F7" s="265">
        <v>2335.6950000000006</v>
      </c>
      <c r="G7" s="266">
        <v>2335.1950000000006</v>
      </c>
      <c r="H7" s="198">
        <v>2335.1960000000008</v>
      </c>
      <c r="I7" s="198">
        <v>2336.690000000001</v>
      </c>
      <c r="J7" s="198">
        <v>2371.429000000001</v>
      </c>
      <c r="K7" s="264">
        <v>2311.2440000000006</v>
      </c>
      <c r="L7" s="265">
        <v>2311.1840000000007</v>
      </c>
      <c r="M7" s="266">
        <v>2311.1840000000007</v>
      </c>
      <c r="N7" s="261">
        <v>2311.1840000000007</v>
      </c>
      <c r="O7" s="278">
        <v>5.4129003972942319E-2</v>
      </c>
      <c r="P7" s="187"/>
      <c r="U7" s="92"/>
    </row>
    <row r="8" spans="1:21" x14ac:dyDescent="0.2">
      <c r="A8" s="253" t="s">
        <v>247</v>
      </c>
      <c r="B8" s="220">
        <v>977.12387899999942</v>
      </c>
      <c r="C8" s="198">
        <v>1016.085973</v>
      </c>
      <c r="D8" s="198">
        <v>971.29244000000006</v>
      </c>
      <c r="E8" s="220">
        <v>510.57121300000011</v>
      </c>
      <c r="F8" s="198">
        <v>385.06849999999997</v>
      </c>
      <c r="G8" s="267">
        <v>328.84345199999996</v>
      </c>
      <c r="H8" s="198">
        <v>315.82264999999995</v>
      </c>
      <c r="I8" s="198">
        <v>307.8500350000001</v>
      </c>
      <c r="J8" s="198">
        <v>374.97793700000017</v>
      </c>
      <c r="K8" s="220">
        <v>604.51184999999975</v>
      </c>
      <c r="L8" s="198">
        <v>808.29677399999957</v>
      </c>
      <c r="M8" s="267">
        <v>959.94956099999979</v>
      </c>
      <c r="N8" s="255">
        <v>7560.3942639999996</v>
      </c>
      <c r="O8" s="279">
        <v>4.6551480351863288E-2</v>
      </c>
      <c r="P8" s="187"/>
      <c r="U8" s="92"/>
    </row>
    <row r="9" spans="1:21" x14ac:dyDescent="0.2">
      <c r="A9" s="254" t="s">
        <v>248</v>
      </c>
      <c r="B9" s="209">
        <v>699.13488599999994</v>
      </c>
      <c r="C9" s="63">
        <v>744.87762800000007</v>
      </c>
      <c r="D9" s="63">
        <v>712.08616600000016</v>
      </c>
      <c r="E9" s="209">
        <v>321.43095899999997</v>
      </c>
      <c r="F9" s="63">
        <v>212.95647400000001</v>
      </c>
      <c r="G9" s="210">
        <v>173.55089599999997</v>
      </c>
      <c r="H9" s="63">
        <v>168.963413</v>
      </c>
      <c r="I9" s="63">
        <v>160.67829</v>
      </c>
      <c r="J9" s="63">
        <v>210.874897</v>
      </c>
      <c r="K9" s="209">
        <v>396.32047699999998</v>
      </c>
      <c r="L9" s="63">
        <v>569.49876200000006</v>
      </c>
      <c r="M9" s="210">
        <v>694.452494</v>
      </c>
      <c r="N9" s="256">
        <v>5064.8253420000001</v>
      </c>
      <c r="O9" s="280">
        <v>5.7196984197550649E-2</v>
      </c>
      <c r="P9" s="176"/>
      <c r="U9" s="179"/>
    </row>
    <row r="10" spans="1:21" x14ac:dyDescent="0.2">
      <c r="A10" s="57" t="s">
        <v>44</v>
      </c>
      <c r="B10" s="221">
        <v>119.150459</v>
      </c>
      <c r="C10" s="33">
        <v>113.010214</v>
      </c>
      <c r="D10" s="33">
        <v>108.41330799999999</v>
      </c>
      <c r="E10" s="268">
        <v>70.992378000000002</v>
      </c>
      <c r="F10" s="33">
        <v>64.166757000000004</v>
      </c>
      <c r="G10" s="269">
        <v>44.008305999999997</v>
      </c>
      <c r="H10" s="33">
        <v>45.417414000000001</v>
      </c>
      <c r="I10" s="33">
        <v>42.748823000000002</v>
      </c>
      <c r="J10" s="33">
        <v>57.791423000000002</v>
      </c>
      <c r="K10" s="268">
        <v>73.130206999999999</v>
      </c>
      <c r="L10" s="33">
        <v>87.068910999999986</v>
      </c>
      <c r="M10" s="269">
        <v>113.924092</v>
      </c>
      <c r="N10" s="257">
        <v>939.82229200000006</v>
      </c>
      <c r="O10" s="274">
        <v>0.16333697044345549</v>
      </c>
      <c r="P10" s="176"/>
      <c r="U10" s="277"/>
    </row>
    <row r="11" spans="1:21" x14ac:dyDescent="0.2">
      <c r="A11" s="57" t="s">
        <v>43</v>
      </c>
      <c r="B11" s="221">
        <v>8.249330999999998</v>
      </c>
      <c r="C11" s="236">
        <v>7.7985610000000003</v>
      </c>
      <c r="D11" s="244">
        <v>8.5711400000000015</v>
      </c>
      <c r="E11" s="237">
        <v>5.0122730000000004</v>
      </c>
      <c r="F11" s="236">
        <v>3.8378100000000002</v>
      </c>
      <c r="G11" s="239">
        <v>3.3324409999999998</v>
      </c>
      <c r="H11" s="243">
        <v>3.0189939999999997</v>
      </c>
      <c r="I11" s="236">
        <v>2.8462559999999999</v>
      </c>
      <c r="J11" s="244">
        <v>3.5051279999999996</v>
      </c>
      <c r="K11" s="237">
        <v>5.5887639999999994</v>
      </c>
      <c r="L11" s="236">
        <v>6.8913299999999991</v>
      </c>
      <c r="M11" s="239">
        <v>7.8701860000000003</v>
      </c>
      <c r="N11" s="257">
        <v>66.522213999999991</v>
      </c>
      <c r="O11" s="274">
        <v>0.12383310035353992</v>
      </c>
      <c r="P11" s="176"/>
      <c r="U11" s="277"/>
    </row>
    <row r="12" spans="1:21" x14ac:dyDescent="0.2">
      <c r="A12" s="57" t="s">
        <v>42</v>
      </c>
      <c r="B12" s="221">
        <v>0</v>
      </c>
      <c r="C12" s="236">
        <v>0</v>
      </c>
      <c r="D12" s="244">
        <v>0</v>
      </c>
      <c r="E12" s="237">
        <v>0</v>
      </c>
      <c r="F12" s="236">
        <v>0</v>
      </c>
      <c r="G12" s="239">
        <v>0</v>
      </c>
      <c r="H12" s="243">
        <v>0</v>
      </c>
      <c r="I12" s="236">
        <v>0</v>
      </c>
      <c r="J12" s="244">
        <v>0</v>
      </c>
      <c r="K12" s="237">
        <v>0</v>
      </c>
      <c r="L12" s="236">
        <v>0</v>
      </c>
      <c r="M12" s="239">
        <v>0</v>
      </c>
      <c r="N12" s="257">
        <v>0</v>
      </c>
      <c r="O12" s="274">
        <v>0</v>
      </c>
      <c r="P12" s="176"/>
      <c r="U12" s="277"/>
    </row>
    <row r="13" spans="1:21" x14ac:dyDescent="0.2">
      <c r="A13" s="57" t="s">
        <v>67</v>
      </c>
      <c r="B13" s="221">
        <v>3.1649999999999998E-2</v>
      </c>
      <c r="C13" s="236">
        <v>3.211E-2</v>
      </c>
      <c r="D13" s="244">
        <v>2.4740000000000002E-2</v>
      </c>
      <c r="E13" s="237">
        <v>6.4000000000000003E-3</v>
      </c>
      <c r="F13" s="236">
        <v>2.4860000000000004E-3</v>
      </c>
      <c r="G13" s="239">
        <v>3.0800000000000001E-4</v>
      </c>
      <c r="H13" s="243">
        <v>1.212E-3</v>
      </c>
      <c r="I13" s="236">
        <v>1.18E-4</v>
      </c>
      <c r="J13" s="244">
        <v>4.1799999999999997E-4</v>
      </c>
      <c r="K13" s="237">
        <v>2.3632999999999998E-2</v>
      </c>
      <c r="L13" s="236">
        <v>1.0059999999999999E-2</v>
      </c>
      <c r="M13" s="239">
        <v>1.9675999999999999E-2</v>
      </c>
      <c r="N13" s="257">
        <v>0.152811</v>
      </c>
      <c r="O13" s="274">
        <v>1.2795690641228966E-2</v>
      </c>
      <c r="P13" s="176"/>
      <c r="U13" s="277"/>
    </row>
    <row r="14" spans="1:21" x14ac:dyDescent="0.2">
      <c r="A14" s="57" t="s">
        <v>68</v>
      </c>
      <c r="B14" s="221">
        <v>2.477E-2</v>
      </c>
      <c r="C14" s="236">
        <v>2.9510000000000002E-2</v>
      </c>
      <c r="D14" s="244">
        <v>1.357E-2</v>
      </c>
      <c r="E14" s="237">
        <v>8.4899999999999993E-4</v>
      </c>
      <c r="F14" s="236">
        <v>6.0800000000000003E-4</v>
      </c>
      <c r="G14" s="239">
        <v>6.5400000000000007E-4</v>
      </c>
      <c r="H14" s="243">
        <v>4.5100000000000001E-4</v>
      </c>
      <c r="I14" s="236">
        <v>2.5099999999999998E-4</v>
      </c>
      <c r="J14" s="244">
        <v>8.8800000000000001E-4</v>
      </c>
      <c r="K14" s="237">
        <v>3.8959999999999997E-3</v>
      </c>
      <c r="L14" s="236">
        <v>8.627000000000001E-3</v>
      </c>
      <c r="M14" s="239">
        <v>1.4824E-2</v>
      </c>
      <c r="N14" s="257">
        <v>9.8898E-2</v>
      </c>
      <c r="O14" s="274">
        <v>1.3325388778921133E-3</v>
      </c>
      <c r="P14" s="176"/>
      <c r="U14" s="277"/>
    </row>
    <row r="15" spans="1:21" x14ac:dyDescent="0.2">
      <c r="A15" s="57" t="s">
        <v>69</v>
      </c>
      <c r="B15" s="221">
        <v>0</v>
      </c>
      <c r="C15" s="236">
        <v>0</v>
      </c>
      <c r="D15" s="244">
        <v>0</v>
      </c>
      <c r="E15" s="237">
        <v>0</v>
      </c>
      <c r="F15" s="236">
        <v>0</v>
      </c>
      <c r="G15" s="239">
        <v>0</v>
      </c>
      <c r="H15" s="243">
        <v>0</v>
      </c>
      <c r="I15" s="236">
        <v>0</v>
      </c>
      <c r="J15" s="244">
        <v>0</v>
      </c>
      <c r="K15" s="237">
        <v>0</v>
      </c>
      <c r="L15" s="236">
        <v>0</v>
      </c>
      <c r="M15" s="239">
        <v>0</v>
      </c>
      <c r="N15" s="257">
        <v>0</v>
      </c>
      <c r="O15" s="274">
        <v>0</v>
      </c>
      <c r="P15" s="176"/>
      <c r="U15" s="277"/>
    </row>
    <row r="16" spans="1:21" x14ac:dyDescent="0.2">
      <c r="A16" s="57" t="s">
        <v>41</v>
      </c>
      <c r="B16" s="221">
        <v>473.89294299999995</v>
      </c>
      <c r="C16" s="236">
        <v>520.29632800000002</v>
      </c>
      <c r="D16" s="244">
        <v>502.87794800000006</v>
      </c>
      <c r="E16" s="237">
        <v>200.48113000000001</v>
      </c>
      <c r="F16" s="236">
        <v>118.327113</v>
      </c>
      <c r="G16" s="239">
        <v>95.085125000000005</v>
      </c>
      <c r="H16" s="243">
        <v>90.937676999999994</v>
      </c>
      <c r="I16" s="236">
        <v>86.703099000000009</v>
      </c>
      <c r="J16" s="244">
        <v>115.95590200000001</v>
      </c>
      <c r="K16" s="237">
        <v>262.68991399999999</v>
      </c>
      <c r="L16" s="236">
        <v>396.78942499999999</v>
      </c>
      <c r="M16" s="239">
        <v>477.023753</v>
      </c>
      <c r="N16" s="257">
        <v>3341.0603570000003</v>
      </c>
      <c r="O16" s="274">
        <v>8.1606702434660602E-2</v>
      </c>
      <c r="P16" s="176"/>
      <c r="U16" s="277"/>
    </row>
    <row r="17" spans="1:21" x14ac:dyDescent="0.2">
      <c r="A17" s="57" t="s">
        <v>81</v>
      </c>
      <c r="B17" s="221">
        <v>29.585669999999997</v>
      </c>
      <c r="C17" s="236">
        <v>29.527330000000003</v>
      </c>
      <c r="D17" s="244">
        <v>23.779979999999998</v>
      </c>
      <c r="E17" s="237">
        <v>14.341569999999999</v>
      </c>
      <c r="F17" s="236">
        <v>6.8123199999999997</v>
      </c>
      <c r="G17" s="239">
        <v>6.2901899999999999</v>
      </c>
      <c r="H17" s="243">
        <v>4.9527200000000002</v>
      </c>
      <c r="I17" s="236">
        <v>4.9583399999999997</v>
      </c>
      <c r="J17" s="244">
        <v>6.7936499999999995</v>
      </c>
      <c r="K17" s="237">
        <v>15.2072</v>
      </c>
      <c r="L17" s="236">
        <v>21.462669999999999</v>
      </c>
      <c r="M17" s="239">
        <v>28.558199999999999</v>
      </c>
      <c r="N17" s="257">
        <v>192.26983999999999</v>
      </c>
      <c r="O17" s="274">
        <v>0.81323324074921555</v>
      </c>
      <c r="P17" s="176"/>
      <c r="U17" s="277"/>
    </row>
    <row r="18" spans="1:21" x14ac:dyDescent="0.2">
      <c r="A18" s="57" t="s">
        <v>40</v>
      </c>
      <c r="B18" s="221">
        <v>0</v>
      </c>
      <c r="C18" s="236">
        <v>0</v>
      </c>
      <c r="D18" s="244">
        <v>0</v>
      </c>
      <c r="E18" s="237">
        <v>0</v>
      </c>
      <c r="F18" s="236">
        <v>0</v>
      </c>
      <c r="G18" s="239">
        <v>0</v>
      </c>
      <c r="H18" s="243">
        <v>0</v>
      </c>
      <c r="I18" s="236">
        <v>0</v>
      </c>
      <c r="J18" s="244">
        <v>0</v>
      </c>
      <c r="K18" s="237">
        <v>0</v>
      </c>
      <c r="L18" s="236">
        <v>0</v>
      </c>
      <c r="M18" s="239">
        <v>0</v>
      </c>
      <c r="N18" s="257">
        <v>0</v>
      </c>
      <c r="O18" s="274">
        <v>0</v>
      </c>
      <c r="P18" s="176"/>
      <c r="U18" s="277"/>
    </row>
    <row r="19" spans="1:21" x14ac:dyDescent="0.2">
      <c r="A19" s="57" t="s">
        <v>39</v>
      </c>
      <c r="B19" s="221">
        <v>0</v>
      </c>
      <c r="C19" s="236">
        <v>0</v>
      </c>
      <c r="D19" s="244">
        <v>0</v>
      </c>
      <c r="E19" s="237">
        <v>0</v>
      </c>
      <c r="F19" s="236">
        <v>0</v>
      </c>
      <c r="G19" s="239">
        <v>0</v>
      </c>
      <c r="H19" s="243">
        <v>0</v>
      </c>
      <c r="I19" s="236">
        <v>0</v>
      </c>
      <c r="J19" s="244">
        <v>0</v>
      </c>
      <c r="K19" s="237">
        <v>0</v>
      </c>
      <c r="L19" s="236">
        <v>0</v>
      </c>
      <c r="M19" s="239">
        <v>0</v>
      </c>
      <c r="N19" s="257">
        <v>0</v>
      </c>
      <c r="O19" s="274">
        <v>0</v>
      </c>
      <c r="P19" s="176"/>
      <c r="U19" s="277"/>
    </row>
    <row r="20" spans="1:21" x14ac:dyDescent="0.2">
      <c r="A20" s="57" t="s">
        <v>38</v>
      </c>
      <c r="B20" s="221">
        <v>3.5000000000000003E-2</v>
      </c>
      <c r="C20" s="236">
        <v>1.6120000000000001</v>
      </c>
      <c r="D20" s="244">
        <v>0.90900000000000003</v>
      </c>
      <c r="E20" s="237">
        <v>0</v>
      </c>
      <c r="F20" s="236">
        <v>0</v>
      </c>
      <c r="G20" s="239">
        <v>8.798</v>
      </c>
      <c r="H20" s="243">
        <v>7.05</v>
      </c>
      <c r="I20" s="236">
        <v>0</v>
      </c>
      <c r="J20" s="244">
        <v>0</v>
      </c>
      <c r="K20" s="237">
        <v>0</v>
      </c>
      <c r="L20" s="236">
        <v>8.0000000000000002E-3</v>
      </c>
      <c r="M20" s="239">
        <v>0</v>
      </c>
      <c r="N20" s="257">
        <v>18.411999999999999</v>
      </c>
      <c r="O20" s="274">
        <v>0.16952739854912649</v>
      </c>
      <c r="P20" s="176"/>
      <c r="U20" s="277"/>
    </row>
    <row r="21" spans="1:21" x14ac:dyDescent="0.2">
      <c r="A21" s="57" t="s">
        <v>37</v>
      </c>
      <c r="B21" s="221">
        <v>0.999</v>
      </c>
      <c r="C21" s="236">
        <v>0.88</v>
      </c>
      <c r="D21" s="244">
        <v>0.72</v>
      </c>
      <c r="E21" s="237">
        <v>0.8</v>
      </c>
      <c r="F21" s="236">
        <v>0.85</v>
      </c>
      <c r="G21" s="239">
        <v>0.76200000000000001</v>
      </c>
      <c r="H21" s="243">
        <v>0.91</v>
      </c>
      <c r="I21" s="236">
        <v>0.32</v>
      </c>
      <c r="J21" s="244">
        <v>0.96</v>
      </c>
      <c r="K21" s="237">
        <v>0.95</v>
      </c>
      <c r="L21" s="236">
        <v>0.85499999999999998</v>
      </c>
      <c r="M21" s="239">
        <v>0.66600000000000004</v>
      </c>
      <c r="N21" s="257">
        <v>9.6720000000000006</v>
      </c>
      <c r="O21" s="274">
        <v>3.3666801244135714E-3</v>
      </c>
      <c r="P21" s="176"/>
      <c r="U21" s="277"/>
    </row>
    <row r="22" spans="1:21" x14ac:dyDescent="0.2">
      <c r="A22" s="57" t="s">
        <v>36</v>
      </c>
      <c r="B22" s="221">
        <v>0.122336</v>
      </c>
      <c r="C22" s="236">
        <v>0.13311000000000001</v>
      </c>
      <c r="D22" s="244">
        <v>0.12831999999999999</v>
      </c>
      <c r="E22" s="237">
        <v>4.0365999999999999E-2</v>
      </c>
      <c r="F22" s="236">
        <v>3.1534E-2</v>
      </c>
      <c r="G22" s="239">
        <v>2.8381E-2</v>
      </c>
      <c r="H22" s="243">
        <v>2.5797999999999998E-2</v>
      </c>
      <c r="I22" s="236">
        <v>2.4575E-2</v>
      </c>
      <c r="J22" s="244">
        <v>3.2212000000000005E-2</v>
      </c>
      <c r="K22" s="237">
        <v>7.1445999999999996E-2</v>
      </c>
      <c r="L22" s="236">
        <v>9.6128000000000005E-2</v>
      </c>
      <c r="M22" s="239">
        <v>0.116346</v>
      </c>
      <c r="N22" s="257">
        <v>0.85055199999999997</v>
      </c>
      <c r="O22" s="274">
        <v>2.11260639676657E-4</v>
      </c>
      <c r="P22" s="176"/>
      <c r="U22" s="277"/>
    </row>
    <row r="23" spans="1:21" x14ac:dyDescent="0.2">
      <c r="A23" s="57" t="s">
        <v>3</v>
      </c>
      <c r="B23" s="221">
        <v>0</v>
      </c>
      <c r="C23" s="236">
        <v>0</v>
      </c>
      <c r="D23" s="244">
        <v>0</v>
      </c>
      <c r="E23" s="237">
        <v>0</v>
      </c>
      <c r="F23" s="236">
        <v>0</v>
      </c>
      <c r="G23" s="239">
        <v>0</v>
      </c>
      <c r="H23" s="243">
        <v>0</v>
      </c>
      <c r="I23" s="236">
        <v>0</v>
      </c>
      <c r="J23" s="244">
        <v>0</v>
      </c>
      <c r="K23" s="237">
        <v>0</v>
      </c>
      <c r="L23" s="236">
        <v>0</v>
      </c>
      <c r="M23" s="239">
        <v>0</v>
      </c>
      <c r="N23" s="257">
        <v>0</v>
      </c>
      <c r="O23" s="274">
        <v>0</v>
      </c>
      <c r="P23" s="176"/>
      <c r="U23" s="277"/>
    </row>
    <row r="24" spans="1:21" x14ac:dyDescent="0.2">
      <c r="A24" s="57" t="s">
        <v>35</v>
      </c>
      <c r="B24" s="221">
        <v>0.23949600000000001</v>
      </c>
      <c r="C24" s="236">
        <v>0.6052249999999999</v>
      </c>
      <c r="D24" s="244">
        <v>0.313606</v>
      </c>
      <c r="E24" s="237">
        <v>0.103905</v>
      </c>
      <c r="F24" s="236">
        <v>0.142706</v>
      </c>
      <c r="G24" s="239">
        <v>0.11990000000000001</v>
      </c>
      <c r="H24" s="243">
        <v>4.8223000000000009E-2</v>
      </c>
      <c r="I24" s="236">
        <v>4.0379999999999999E-2</v>
      </c>
      <c r="J24" s="244">
        <v>3.8753469999999997</v>
      </c>
      <c r="K24" s="237">
        <v>0.44657600000000003</v>
      </c>
      <c r="L24" s="236">
        <v>1.26031</v>
      </c>
      <c r="M24" s="239">
        <v>0.71235899999999996</v>
      </c>
      <c r="N24" s="257">
        <v>7.9080330000000005</v>
      </c>
      <c r="O24" s="274">
        <v>8.6992895851831273E-2</v>
      </c>
      <c r="P24" s="176"/>
      <c r="U24" s="277"/>
    </row>
    <row r="25" spans="1:21" x14ac:dyDescent="0.2">
      <c r="A25" s="223" t="s">
        <v>34</v>
      </c>
      <c r="B25" s="224">
        <v>66.804230999999987</v>
      </c>
      <c r="C25" s="225">
        <v>70.953240000000008</v>
      </c>
      <c r="D25" s="225">
        <v>66.334553999999983</v>
      </c>
      <c r="E25" s="270">
        <v>29.652087999999999</v>
      </c>
      <c r="F25" s="225">
        <v>18.785140000000002</v>
      </c>
      <c r="G25" s="271">
        <v>15.125591</v>
      </c>
      <c r="H25" s="225">
        <v>16.600923999999996</v>
      </c>
      <c r="I25" s="225">
        <v>23.036448</v>
      </c>
      <c r="J25" s="225">
        <v>21.959928999999995</v>
      </c>
      <c r="K25" s="270">
        <v>38.208841000000014</v>
      </c>
      <c r="L25" s="225">
        <v>55.048301000000002</v>
      </c>
      <c r="M25" s="271">
        <v>65.547057999999993</v>
      </c>
      <c r="N25" s="258">
        <v>488.05634499999996</v>
      </c>
      <c r="O25" s="274">
        <v>2.2107448231965469E-2</v>
      </c>
      <c r="P25" s="176"/>
      <c r="U25" s="173"/>
    </row>
    <row r="26" spans="1:21" ht="13.5" customHeight="1" x14ac:dyDescent="0.2">
      <c r="A26" s="260" t="s">
        <v>249</v>
      </c>
      <c r="B26" s="209">
        <v>605.67658899999992</v>
      </c>
      <c r="C26" s="63">
        <v>647.03829399999995</v>
      </c>
      <c r="D26" s="63">
        <v>622.33160199999998</v>
      </c>
      <c r="E26" s="209">
        <v>281.28470000000004</v>
      </c>
      <c r="F26" s="63">
        <v>191.827055</v>
      </c>
      <c r="G26" s="210">
        <v>155.57349100000002</v>
      </c>
      <c r="H26" s="63">
        <v>152.75869800000001</v>
      </c>
      <c r="I26" s="63">
        <v>146.14525699999999</v>
      </c>
      <c r="J26" s="63">
        <v>189.88853299999997</v>
      </c>
      <c r="K26" s="209">
        <v>366.130447</v>
      </c>
      <c r="L26" s="63">
        <v>525.86256833105404</v>
      </c>
      <c r="M26" s="210">
        <v>643.2522170000002</v>
      </c>
      <c r="N26" s="256">
        <v>4527.7694513310544</v>
      </c>
      <c r="O26" s="280">
        <v>5.3444782002161371E-2</v>
      </c>
      <c r="P26" s="17"/>
      <c r="U26" s="127"/>
    </row>
    <row r="27" spans="1:21" ht="12.75" customHeight="1" x14ac:dyDescent="0.2">
      <c r="A27" s="57" t="s">
        <v>29</v>
      </c>
      <c r="B27" s="221">
        <v>125.147525</v>
      </c>
      <c r="C27" s="33">
        <v>132.01845500000002</v>
      </c>
      <c r="D27" s="33">
        <v>132.75620000000001</v>
      </c>
      <c r="E27" s="268">
        <v>76.068695000000005</v>
      </c>
      <c r="F27" s="33">
        <v>61.534052000000003</v>
      </c>
      <c r="G27" s="269">
        <v>57.776235000000007</v>
      </c>
      <c r="H27" s="33">
        <v>55.457411</v>
      </c>
      <c r="I27" s="33">
        <v>53.812100000000008</v>
      </c>
      <c r="J27" s="33">
        <v>56.918852999999999</v>
      </c>
      <c r="K27" s="268">
        <v>82.780860000000004</v>
      </c>
      <c r="L27" s="33">
        <v>108.61468600000002</v>
      </c>
      <c r="M27" s="269">
        <v>117.55651300000001</v>
      </c>
      <c r="N27" s="257">
        <v>1060.441585</v>
      </c>
      <c r="O27" s="274">
        <v>5.1739597503282046E-2</v>
      </c>
      <c r="P27" s="176"/>
      <c r="U27" s="127"/>
    </row>
    <row r="28" spans="1:21" ht="12.75" customHeight="1" x14ac:dyDescent="0.2">
      <c r="A28" s="57" t="s">
        <v>0</v>
      </c>
      <c r="B28" s="221">
        <v>4.8371399999999998</v>
      </c>
      <c r="C28" s="236">
        <v>4.9015500000000003</v>
      </c>
      <c r="D28" s="244">
        <v>4.2233999999999998</v>
      </c>
      <c r="E28" s="237">
        <v>2.2644000000000002</v>
      </c>
      <c r="F28" s="236">
        <v>0.88760000000000006</v>
      </c>
      <c r="G28" s="239">
        <v>0.81772</v>
      </c>
      <c r="H28" s="243">
        <v>0.64585000000000004</v>
      </c>
      <c r="I28" s="236">
        <v>0.64458000000000004</v>
      </c>
      <c r="J28" s="244">
        <v>0.99217</v>
      </c>
      <c r="K28" s="237">
        <v>22.457939999999997</v>
      </c>
      <c r="L28" s="236">
        <v>33.520150000000001</v>
      </c>
      <c r="M28" s="239">
        <v>43.207569999999997</v>
      </c>
      <c r="N28" s="257">
        <v>119.40007</v>
      </c>
      <c r="O28" s="274">
        <v>7.1402808297236123E-2</v>
      </c>
      <c r="P28" s="176"/>
      <c r="U28" s="127"/>
    </row>
    <row r="29" spans="1:21" ht="12.75" customHeight="1" x14ac:dyDescent="0.2">
      <c r="A29" s="57" t="s">
        <v>1</v>
      </c>
      <c r="B29" s="221">
        <v>8.4424130000000002</v>
      </c>
      <c r="C29" s="236">
        <v>10.049386</v>
      </c>
      <c r="D29" s="244">
        <v>9.5411959999999993</v>
      </c>
      <c r="E29" s="237">
        <v>1.8538730000000001</v>
      </c>
      <c r="F29" s="236">
        <v>0.21396899999999999</v>
      </c>
      <c r="G29" s="239">
        <v>0.13458500000000001</v>
      </c>
      <c r="H29" s="243">
        <v>0.17253599999999999</v>
      </c>
      <c r="I29" s="236">
        <v>0.10989099999999999</v>
      </c>
      <c r="J29" s="244">
        <v>0.39176800000000001</v>
      </c>
      <c r="K29" s="237">
        <v>3.6859859999999998</v>
      </c>
      <c r="L29" s="236">
        <v>7.0954309999999996</v>
      </c>
      <c r="M29" s="239">
        <v>9.2636209999999988</v>
      </c>
      <c r="N29" s="257">
        <v>50.954654999999995</v>
      </c>
      <c r="O29" s="274">
        <v>9.0907306340060987E-2</v>
      </c>
      <c r="P29" s="176"/>
      <c r="U29" s="127"/>
    </row>
    <row r="30" spans="1:21" ht="12.75" customHeight="1" x14ac:dyDescent="0.2">
      <c r="A30" s="57" t="s">
        <v>2</v>
      </c>
      <c r="B30" s="221">
        <v>0.9285509999999999</v>
      </c>
      <c r="C30" s="236">
        <v>1.088217</v>
      </c>
      <c r="D30" s="244">
        <v>1.0219389999999999</v>
      </c>
      <c r="E30" s="237">
        <v>0.42833900000000003</v>
      </c>
      <c r="F30" s="236">
        <v>0.15528899999999998</v>
      </c>
      <c r="G30" s="239">
        <v>0.15187299999999998</v>
      </c>
      <c r="H30" s="243">
        <v>0.15491899999999997</v>
      </c>
      <c r="I30" s="236">
        <v>0.14613499999999999</v>
      </c>
      <c r="J30" s="244">
        <v>0.145785</v>
      </c>
      <c r="K30" s="237">
        <v>0.52408100000000002</v>
      </c>
      <c r="L30" s="236">
        <v>0.95977900000000005</v>
      </c>
      <c r="M30" s="239">
        <v>1.0843879999999999</v>
      </c>
      <c r="N30" s="257">
        <v>6.7892949999999992</v>
      </c>
      <c r="O30" s="274">
        <v>1.9342737660620293E-2</v>
      </c>
      <c r="P30" s="176"/>
    </row>
    <row r="31" spans="1:21" x14ac:dyDescent="0.2">
      <c r="A31" s="57" t="s">
        <v>6</v>
      </c>
      <c r="B31" s="221">
        <v>2.0981440000000005</v>
      </c>
      <c r="C31" s="236">
        <v>2.2745139999999999</v>
      </c>
      <c r="D31" s="244">
        <v>2.3432699999999995</v>
      </c>
      <c r="E31" s="237">
        <v>1.3567609999999999</v>
      </c>
      <c r="F31" s="236">
        <v>0.844337</v>
      </c>
      <c r="G31" s="239">
        <v>0.62114000000000003</v>
      </c>
      <c r="H31" s="243">
        <v>0.47155999999999998</v>
      </c>
      <c r="I31" s="236">
        <v>0.52908999999999995</v>
      </c>
      <c r="J31" s="244">
        <v>0.7065499999999999</v>
      </c>
      <c r="K31" s="237">
        <v>1.5160490000000002</v>
      </c>
      <c r="L31" s="236">
        <v>1.749762</v>
      </c>
      <c r="M31" s="239">
        <v>2.0278740000000002</v>
      </c>
      <c r="N31" s="257">
        <v>16.539051000000001</v>
      </c>
      <c r="O31" s="274">
        <v>8.0448185141916373E-2</v>
      </c>
      <c r="P31" s="176"/>
    </row>
    <row r="32" spans="1:21" x14ac:dyDescent="0.2">
      <c r="A32" s="57" t="s">
        <v>28</v>
      </c>
      <c r="B32" s="221">
        <v>259.92881599999998</v>
      </c>
      <c r="C32" s="236">
        <v>279.82560899999993</v>
      </c>
      <c r="D32" s="244">
        <v>268.04970700000001</v>
      </c>
      <c r="E32" s="237">
        <v>103.96292100000001</v>
      </c>
      <c r="F32" s="236">
        <v>59.768791999999991</v>
      </c>
      <c r="G32" s="239">
        <v>48.204862000000006</v>
      </c>
      <c r="H32" s="243">
        <v>46.06540600000001</v>
      </c>
      <c r="I32" s="236">
        <v>43.126214999999995</v>
      </c>
      <c r="J32" s="244">
        <v>67.460565999999972</v>
      </c>
      <c r="K32" s="237">
        <v>142.74005699999998</v>
      </c>
      <c r="L32" s="236">
        <v>216.26158577563231</v>
      </c>
      <c r="M32" s="239">
        <v>267.14663100000013</v>
      </c>
      <c r="N32" s="257">
        <v>1802.5411677756322</v>
      </c>
      <c r="O32" s="274">
        <v>7.0791995169330366E-2</v>
      </c>
      <c r="P32" s="176"/>
    </row>
    <row r="33" spans="1:16" x14ac:dyDescent="0.2">
      <c r="A33" s="57" t="s">
        <v>5</v>
      </c>
      <c r="B33" s="221">
        <v>188.119361</v>
      </c>
      <c r="C33" s="236">
        <v>199.89745700000003</v>
      </c>
      <c r="D33" s="244">
        <v>188.12508600000001</v>
      </c>
      <c r="E33" s="237">
        <v>89.276008999999988</v>
      </c>
      <c r="F33" s="236">
        <v>64.938715999999999</v>
      </c>
      <c r="G33" s="239">
        <v>45.490498999999993</v>
      </c>
      <c r="H33" s="243">
        <v>47.660737999999995</v>
      </c>
      <c r="I33" s="236">
        <v>45.849411999999994</v>
      </c>
      <c r="J33" s="244">
        <v>59.966913000000005</v>
      </c>
      <c r="K33" s="237">
        <v>104.38747699999999</v>
      </c>
      <c r="L33" s="236">
        <v>145.42104755542172</v>
      </c>
      <c r="M33" s="239">
        <v>186.91421</v>
      </c>
      <c r="N33" s="257">
        <v>1366.0469255554215</v>
      </c>
      <c r="O33" s="274">
        <v>9.4177374536798017E-2</v>
      </c>
      <c r="P33" s="176"/>
    </row>
    <row r="34" spans="1:16" ht="12.75" thickBot="1" x14ac:dyDescent="0.25">
      <c r="A34" s="58" t="s">
        <v>3</v>
      </c>
      <c r="B34" s="222">
        <v>16.174639000000003</v>
      </c>
      <c r="C34" s="43">
        <v>16.983105999999999</v>
      </c>
      <c r="D34" s="43">
        <v>16.270804000000002</v>
      </c>
      <c r="E34" s="272">
        <v>6.073701999999999</v>
      </c>
      <c r="F34" s="43">
        <v>3.4842999999999997</v>
      </c>
      <c r="G34" s="273">
        <v>2.3765769999999997</v>
      </c>
      <c r="H34" s="43">
        <v>2.1302779999999997</v>
      </c>
      <c r="I34" s="43">
        <v>1.9278339999999998</v>
      </c>
      <c r="J34" s="43">
        <v>3.3059279999999998</v>
      </c>
      <c r="K34" s="272">
        <v>8.0379970000000007</v>
      </c>
      <c r="L34" s="43">
        <v>12.240127000000001</v>
      </c>
      <c r="M34" s="273">
        <v>16.051410000000001</v>
      </c>
      <c r="N34" s="259">
        <v>105.056702</v>
      </c>
      <c r="O34" s="275">
        <v>7.0191553873140203E-2</v>
      </c>
      <c r="P34" s="176"/>
    </row>
    <row r="35" spans="1:16" ht="18" customHeight="1" x14ac:dyDescent="0.2">
      <c r="A35" s="263" t="s">
        <v>266</v>
      </c>
      <c r="B35" s="263"/>
      <c r="C35" s="263"/>
      <c r="D35" s="14"/>
      <c r="F35" s="17"/>
      <c r="G35" s="178"/>
      <c r="H35" s="178"/>
      <c r="I35" s="178"/>
      <c r="J35" s="178"/>
      <c r="K35" s="178"/>
      <c r="O35" s="4" t="s">
        <v>83</v>
      </c>
    </row>
    <row r="36" spans="1:16" x14ac:dyDescent="0.2">
      <c r="A36" s="119"/>
      <c r="B36" s="119"/>
      <c r="C36" s="119"/>
    </row>
    <row r="37" spans="1:16" x14ac:dyDescent="0.2">
      <c r="B37" s="127"/>
      <c r="C37" s="127"/>
      <c r="D37" s="127"/>
    </row>
    <row r="38" spans="1:16" x14ac:dyDescent="0.2">
      <c r="B38" s="127"/>
      <c r="C38" s="127"/>
      <c r="D38" s="127"/>
    </row>
    <row r="39" spans="1:16" x14ac:dyDescent="0.2">
      <c r="B39" s="127"/>
      <c r="C39" s="127"/>
      <c r="D39" s="127"/>
      <c r="M39" s="184" t="s">
        <v>259</v>
      </c>
      <c r="N39" s="226">
        <f>O7</f>
        <v>5.4129003972942319E-2</v>
      </c>
    </row>
    <row r="40" spans="1:16" x14ac:dyDescent="0.2">
      <c r="B40" s="233"/>
      <c r="C40" s="233"/>
      <c r="D40" s="233"/>
      <c r="M40" s="184" t="s">
        <v>66</v>
      </c>
      <c r="N40" s="226">
        <f>O8</f>
        <v>4.6551480351863288E-2</v>
      </c>
    </row>
    <row r="41" spans="1:16" x14ac:dyDescent="0.2">
      <c r="B41" s="127"/>
      <c r="C41" s="127"/>
      <c r="D41" s="127"/>
      <c r="M41" s="184" t="s">
        <v>183</v>
      </c>
      <c r="N41" s="226">
        <f>O9</f>
        <v>5.7196984197550649E-2</v>
      </c>
    </row>
  </sheetData>
  <mergeCells count="6">
    <mergeCell ref="O5:O6"/>
    <mergeCell ref="B5:D5"/>
    <mergeCell ref="E5:G5"/>
    <mergeCell ref="H5:J5"/>
    <mergeCell ref="K5:M5"/>
    <mergeCell ref="N5:N6"/>
  </mergeCells>
  <conditionalFormatting sqref="O10:O25 O27:O34">
    <cfRule type="dataBar" priority="1">
      <dataBar>
        <cfvo type="num" val="0"/>
        <cfvo type="num" val="1"/>
        <color rgb="FF63C384"/>
      </dataBar>
      <extLst>
        <ext xmlns:x14="http://schemas.microsoft.com/office/spreadsheetml/2009/9/main" uri="{B025F937-C7B1-47D3-B67F-A62EFF666E3E}">
          <x14:id>{029605AC-0507-4D5B-8D5B-24A1B2AF878B}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029605AC-0507-4D5B-8D5B-24A1B2AF878B}">
            <x14:dataBar minLength="0" maxLength="100" gradient="0" direction="rightToLeft">
              <x14:cfvo type="num">
                <xm:f>0</xm:f>
              </x14:cfvo>
              <x14:cfvo type="num">
                <xm:f>1</xm:f>
              </x14:cfvo>
              <x14:negativeFillColor rgb="FFFF0000"/>
              <x14:axisColor rgb="FF000000"/>
            </x14:dataBar>
          </x14:cfRule>
          <xm:sqref>O10:O25 O27:O34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customWidth="1"/>
    <col min="4" max="4" width="14.42578125" style="123" customWidth="1"/>
    <col min="5" max="5" width="8" style="123" customWidth="1"/>
    <col min="6" max="6" width="14.42578125" style="123" customWidth="1"/>
    <col min="7" max="7" width="8" style="123" customWidth="1"/>
    <col min="8" max="8" width="14.42578125" style="123" customWidth="1"/>
    <col min="9" max="9" width="8" style="123" customWidth="1"/>
    <col min="10" max="10" width="14.42578125" style="123" customWidth="1"/>
    <col min="11" max="11" width="8" style="123" customWidth="1"/>
    <col min="12" max="12" width="14.42578125" style="123" customWidth="1"/>
    <col min="13" max="13" width="8" style="123" customWidth="1"/>
    <col min="14" max="26" width="9.140625" style="123" customWidth="1"/>
    <col min="27" max="16384" width="9.140625" style="123"/>
  </cols>
  <sheetData>
    <row r="1" spans="1:21" ht="18.75" x14ac:dyDescent="0.3">
      <c r="A1" s="164" t="s">
        <v>53</v>
      </c>
      <c r="B1" s="173"/>
      <c r="C1" s="173"/>
      <c r="D1" s="173"/>
      <c r="E1" s="173"/>
      <c r="F1" s="173"/>
      <c r="G1" s="173"/>
      <c r="H1" s="173"/>
      <c r="I1" s="173"/>
      <c r="J1" s="173"/>
      <c r="K1" s="173"/>
      <c r="L1" s="173"/>
      <c r="M1" s="165" t="str">
        <f>Obsah!$A$1</f>
        <v>2018</v>
      </c>
      <c r="N1" s="176"/>
      <c r="O1" s="173"/>
    </row>
    <row r="2" spans="1:21" ht="7.5" customHeight="1" x14ac:dyDescent="0.3">
      <c r="A2" s="164"/>
      <c r="B2" s="173"/>
      <c r="C2" s="173"/>
      <c r="D2" s="173"/>
      <c r="E2" s="173"/>
      <c r="F2" s="173"/>
      <c r="G2" s="173"/>
      <c r="H2" s="173"/>
      <c r="I2" s="173"/>
      <c r="J2" s="173"/>
      <c r="K2" s="173"/>
      <c r="L2" s="173"/>
      <c r="M2" s="173"/>
      <c r="N2" s="176"/>
      <c r="O2" s="173"/>
    </row>
    <row r="3" spans="1:21" x14ac:dyDescent="0.2">
      <c r="A3" s="55"/>
      <c r="B3" s="393"/>
      <c r="C3" s="393"/>
      <c r="D3" s="393"/>
      <c r="E3" s="393"/>
      <c r="F3" s="393"/>
      <c r="G3" s="394"/>
      <c r="H3" s="395"/>
      <c r="I3" s="393"/>
      <c r="J3" s="393"/>
      <c r="K3" s="393"/>
      <c r="L3" s="393"/>
      <c r="M3" s="393"/>
      <c r="N3" s="83"/>
    </row>
    <row r="4" spans="1:21" ht="13.5" customHeight="1" x14ac:dyDescent="0.2">
      <c r="A4" s="55"/>
      <c r="B4" s="396"/>
      <c r="C4" s="397"/>
      <c r="D4" s="397"/>
      <c r="E4" s="397"/>
      <c r="F4" s="397"/>
      <c r="G4" s="398"/>
      <c r="H4" s="396"/>
      <c r="I4" s="397"/>
      <c r="J4" s="397"/>
      <c r="K4" s="397"/>
      <c r="L4" s="397"/>
      <c r="M4" s="397"/>
      <c r="N4" s="84"/>
    </row>
    <row r="5" spans="1:21" x14ac:dyDescent="0.2">
      <c r="A5" s="26"/>
      <c r="B5" s="391"/>
      <c r="C5" s="399"/>
      <c r="D5" s="391"/>
      <c r="E5" s="399"/>
      <c r="F5" s="391"/>
      <c r="G5" s="399"/>
      <c r="H5" s="391"/>
      <c r="I5" s="399"/>
      <c r="J5" s="391"/>
      <c r="K5" s="399"/>
      <c r="L5" s="391"/>
      <c r="M5" s="392"/>
      <c r="N5" s="85"/>
    </row>
    <row r="6" spans="1:21" x14ac:dyDescent="0.2">
      <c r="A6" s="24"/>
      <c r="B6" s="95"/>
      <c r="C6" s="60"/>
      <c r="D6" s="60"/>
      <c r="E6" s="60"/>
      <c r="F6" s="60"/>
      <c r="G6" s="60"/>
      <c r="H6" s="60"/>
      <c r="I6" s="60"/>
      <c r="J6" s="60"/>
      <c r="K6" s="60"/>
      <c r="L6" s="60"/>
      <c r="M6" s="80"/>
      <c r="N6" s="85"/>
    </row>
    <row r="7" spans="1:21" x14ac:dyDescent="0.2">
      <c r="A7" s="388"/>
      <c r="B7" s="402"/>
      <c r="C7" s="403"/>
      <c r="D7" s="403"/>
      <c r="E7" s="403"/>
      <c r="F7" s="403"/>
      <c r="G7" s="405"/>
      <c r="H7" s="402"/>
      <c r="I7" s="403"/>
      <c r="J7" s="403"/>
      <c r="K7" s="403"/>
      <c r="L7" s="403"/>
      <c r="M7" s="403"/>
      <c r="N7" s="86"/>
    </row>
    <row r="8" spans="1:21" x14ac:dyDescent="0.2">
      <c r="A8" s="404"/>
      <c r="B8" s="62"/>
      <c r="C8" s="77"/>
      <c r="D8" s="63"/>
      <c r="E8" s="77"/>
      <c r="F8" s="63"/>
      <c r="G8" s="77"/>
      <c r="H8" s="62"/>
      <c r="I8" s="77"/>
      <c r="J8" s="63"/>
      <c r="K8" s="77"/>
      <c r="L8" s="63"/>
      <c r="M8" s="77"/>
      <c r="N8" s="87"/>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393"/>
      <c r="C18" s="393"/>
      <c r="D18" s="393"/>
      <c r="E18" s="393"/>
      <c r="F18" s="393"/>
      <c r="G18" s="394"/>
      <c r="H18" s="13"/>
      <c r="I18" s="13"/>
      <c r="J18" s="13"/>
      <c r="K18" s="13"/>
      <c r="L18" s="13"/>
      <c r="M18" s="13"/>
      <c r="N18" s="176"/>
      <c r="O18" s="173"/>
      <c r="P18" s="91"/>
      <c r="Q18" s="69"/>
      <c r="R18" s="14"/>
      <c r="S18" s="14"/>
      <c r="T18" s="14"/>
    </row>
    <row r="19" spans="1:20" x14ac:dyDescent="0.2">
      <c r="A19" s="67"/>
      <c r="B19" s="406"/>
      <c r="C19" s="407"/>
      <c r="D19" s="407"/>
      <c r="E19" s="407"/>
      <c r="F19" s="407"/>
      <c r="G19" s="407"/>
      <c r="H19" s="176"/>
      <c r="I19" s="177"/>
      <c r="J19" s="178"/>
      <c r="K19" s="82"/>
      <c r="L19" s="178"/>
      <c r="M19" s="179"/>
      <c r="N19" s="176"/>
      <c r="O19" s="173"/>
      <c r="P19" s="91"/>
      <c r="Q19" s="69"/>
      <c r="R19" s="14"/>
      <c r="S19" s="14"/>
      <c r="T19" s="14"/>
    </row>
    <row r="20" spans="1:20" x14ac:dyDescent="0.2">
      <c r="A20" s="68"/>
      <c r="B20" s="392"/>
      <c r="C20" s="399"/>
      <c r="D20" s="392"/>
      <c r="E20" s="399"/>
      <c r="F20" s="392"/>
      <c r="G20" s="399"/>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400"/>
      <c r="B22" s="402"/>
      <c r="C22" s="403"/>
      <c r="D22" s="403"/>
      <c r="E22" s="403"/>
      <c r="F22" s="403"/>
      <c r="G22" s="403"/>
      <c r="H22" s="176"/>
      <c r="I22" s="177"/>
      <c r="J22" s="178"/>
      <c r="K22" s="82"/>
      <c r="L22" s="178"/>
      <c r="M22" s="179"/>
      <c r="N22" s="176"/>
      <c r="O22" s="173"/>
      <c r="P22" s="91"/>
      <c r="Q22" s="69"/>
      <c r="R22" s="14"/>
      <c r="S22" s="14"/>
      <c r="T22" s="14"/>
    </row>
    <row r="23" spans="1:20" x14ac:dyDescent="0.2">
      <c r="A23" s="401"/>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54</v>
      </c>
      <c r="M1" s="165" t="str">
        <f>Obsah!$A$1</f>
        <v>2018</v>
      </c>
    </row>
    <row r="2" spans="1:24" ht="7.5" customHeight="1" x14ac:dyDescent="0.2"/>
    <row r="3" spans="1:24" x14ac:dyDescent="0.2">
      <c r="A3" s="55"/>
      <c r="B3" s="393"/>
      <c r="C3" s="393"/>
      <c r="D3" s="393"/>
      <c r="E3" s="393"/>
      <c r="F3" s="393"/>
      <c r="G3" s="394"/>
      <c r="H3" s="395"/>
      <c r="I3" s="393"/>
      <c r="J3" s="393"/>
      <c r="K3" s="393"/>
      <c r="L3" s="393"/>
      <c r="M3" s="393"/>
      <c r="N3" s="15"/>
    </row>
    <row r="4" spans="1:24" x14ac:dyDescent="0.2">
      <c r="A4" s="55"/>
      <c r="B4" s="396"/>
      <c r="C4" s="397"/>
      <c r="D4" s="397"/>
      <c r="E4" s="397"/>
      <c r="F4" s="397"/>
      <c r="G4" s="398"/>
      <c r="H4" s="396"/>
      <c r="I4" s="397"/>
      <c r="J4" s="397"/>
      <c r="K4" s="397"/>
      <c r="L4" s="397"/>
      <c r="M4" s="397"/>
      <c r="N4" s="70"/>
    </row>
    <row r="5" spans="1:24" x14ac:dyDescent="0.2">
      <c r="A5" s="26"/>
      <c r="B5" s="391"/>
      <c r="C5" s="399"/>
      <c r="D5" s="391"/>
      <c r="E5" s="399"/>
      <c r="F5" s="391"/>
      <c r="G5" s="399"/>
      <c r="H5" s="391"/>
      <c r="I5" s="399"/>
      <c r="J5" s="391"/>
      <c r="K5" s="399"/>
      <c r="L5" s="391"/>
      <c r="M5" s="392"/>
      <c r="N5" s="90"/>
    </row>
    <row r="6" spans="1:24" x14ac:dyDescent="0.2">
      <c r="A6" s="24"/>
      <c r="B6" s="95"/>
      <c r="C6" s="60"/>
      <c r="D6" s="60"/>
      <c r="E6" s="60"/>
      <c r="F6" s="60"/>
      <c r="G6" s="60"/>
      <c r="H6" s="60"/>
      <c r="I6" s="60"/>
      <c r="J6" s="60"/>
      <c r="K6" s="60"/>
      <c r="L6" s="60"/>
      <c r="M6" s="61"/>
      <c r="N6" s="90"/>
    </row>
    <row r="7" spans="1:24" x14ac:dyDescent="0.2">
      <c r="A7" s="388"/>
      <c r="B7" s="402"/>
      <c r="C7" s="403"/>
      <c r="D7" s="403"/>
      <c r="E7" s="403"/>
      <c r="F7" s="403"/>
      <c r="G7" s="405"/>
      <c r="H7" s="402"/>
      <c r="I7" s="403"/>
      <c r="J7" s="403"/>
      <c r="K7" s="403"/>
      <c r="L7" s="403"/>
      <c r="M7" s="403"/>
      <c r="N7" s="71"/>
    </row>
    <row r="8" spans="1:24" x14ac:dyDescent="0.2">
      <c r="A8" s="404"/>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393"/>
      <c r="C18" s="393"/>
      <c r="D18" s="393"/>
      <c r="E18" s="393"/>
      <c r="F18" s="393"/>
      <c r="G18" s="394"/>
      <c r="H18" s="173"/>
      <c r="I18" s="173"/>
      <c r="J18" s="173"/>
      <c r="K18" s="173"/>
      <c r="L18" s="173"/>
      <c r="M18" s="173"/>
      <c r="N18" s="176"/>
      <c r="O18" s="173"/>
    </row>
    <row r="19" spans="1:15" x14ac:dyDescent="0.2">
      <c r="A19" s="67"/>
      <c r="B19" s="406"/>
      <c r="C19" s="407"/>
      <c r="D19" s="407"/>
      <c r="E19" s="407"/>
      <c r="F19" s="407"/>
      <c r="G19" s="407"/>
      <c r="H19" s="176"/>
      <c r="I19" s="177"/>
      <c r="J19" s="178"/>
      <c r="K19" s="82"/>
      <c r="L19" s="178"/>
      <c r="M19" s="179"/>
      <c r="N19" s="176"/>
      <c r="O19" s="173"/>
    </row>
    <row r="20" spans="1:15" x14ac:dyDescent="0.2">
      <c r="A20" s="68"/>
      <c r="B20" s="392"/>
      <c r="C20" s="399"/>
      <c r="D20" s="392"/>
      <c r="E20" s="399"/>
      <c r="F20" s="392"/>
      <c r="G20" s="399"/>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400"/>
      <c r="B22" s="402"/>
      <c r="C22" s="403"/>
      <c r="D22" s="403"/>
      <c r="E22" s="403"/>
      <c r="F22" s="403"/>
      <c r="G22" s="403"/>
      <c r="H22" s="176"/>
      <c r="I22" s="177"/>
      <c r="J22" s="178"/>
      <c r="K22" s="82"/>
      <c r="L22" s="178"/>
      <c r="M22" s="179"/>
      <c r="N22" s="176"/>
      <c r="O22" s="173"/>
    </row>
    <row r="23" spans="1:15" x14ac:dyDescent="0.2">
      <c r="A23" s="401"/>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K40"/>
  <sheetViews>
    <sheetView showGridLines="0" topLeftCell="A4" zoomScaleNormal="100" workbookViewId="0">
      <selection activeCell="B41" sqref="B41"/>
    </sheetView>
  </sheetViews>
  <sheetFormatPr defaultRowHeight="12" x14ac:dyDescent="0.2"/>
  <cols>
    <col min="1" max="1" width="8" style="123" customWidth="1"/>
    <col min="2" max="6" width="9.140625" style="123"/>
    <col min="7" max="7" width="9.140625" style="123" customWidth="1"/>
    <col min="8" max="8" width="9.140625" style="130" customWidth="1"/>
    <col min="9" max="9" width="9.140625" style="123" customWidth="1"/>
    <col min="10" max="10" width="9" style="123" customWidth="1"/>
    <col min="11" max="11" width="9.140625" style="123" customWidth="1"/>
    <col min="12" max="16384" width="9.140625" style="123"/>
  </cols>
  <sheetData>
    <row r="1" spans="1:11" ht="12.75" x14ac:dyDescent="0.2">
      <c r="A1" s="129" t="str">
        <f>Titulní!A30</f>
        <v>2018</v>
      </c>
    </row>
    <row r="3" spans="1:11" x14ac:dyDescent="0.2">
      <c r="A3" s="131"/>
      <c r="B3" s="131"/>
      <c r="C3" s="131"/>
      <c r="D3" s="131"/>
      <c r="E3" s="131"/>
      <c r="F3" s="131"/>
      <c r="G3" s="131"/>
      <c r="H3" s="132"/>
      <c r="I3" s="131"/>
    </row>
    <row r="4" spans="1:11" x14ac:dyDescent="0.2">
      <c r="C4" s="133"/>
      <c r="D4" s="134"/>
      <c r="E4" s="134"/>
      <c r="F4" s="134"/>
      <c r="I4" s="135"/>
      <c r="J4" s="135"/>
      <c r="K4" s="135"/>
    </row>
    <row r="5" spans="1:11" x14ac:dyDescent="0.2">
      <c r="J5" s="135"/>
      <c r="K5" s="135"/>
    </row>
    <row r="6" spans="1:11" x14ac:dyDescent="0.2">
      <c r="J6" s="135"/>
      <c r="K6" s="135"/>
    </row>
    <row r="7" spans="1:11" ht="18.75" x14ac:dyDescent="0.2">
      <c r="A7" s="136" t="s">
        <v>46</v>
      </c>
      <c r="J7" s="135"/>
      <c r="K7" s="135"/>
    </row>
    <row r="8" spans="1:11" ht="12.75" x14ac:dyDescent="0.2">
      <c r="A8" s="137"/>
      <c r="B8" s="138"/>
      <c r="C8" s="138"/>
      <c r="D8" s="138"/>
      <c r="E8" s="138"/>
      <c r="F8" s="138"/>
      <c r="G8" s="138"/>
      <c r="H8" s="139"/>
      <c r="I8" s="138"/>
      <c r="J8" s="140"/>
      <c r="K8" s="140"/>
    </row>
    <row r="9" spans="1:11" s="138" customFormat="1" ht="15.95" customHeight="1" x14ac:dyDescent="0.2">
      <c r="A9" s="141">
        <v>1</v>
      </c>
      <c r="B9" s="142" t="s">
        <v>33</v>
      </c>
      <c r="C9" s="143"/>
      <c r="D9" s="143"/>
      <c r="E9" s="143"/>
      <c r="F9" s="143"/>
      <c r="G9" s="143"/>
      <c r="H9" s="144"/>
      <c r="I9" s="145"/>
      <c r="J9" s="146"/>
      <c r="K9" s="147" t="s">
        <v>25</v>
      </c>
    </row>
    <row r="10" spans="1:11" s="138" customFormat="1" ht="15.95" customHeight="1" x14ac:dyDescent="0.2">
      <c r="A10" s="141">
        <v>2</v>
      </c>
      <c r="B10" s="142" t="s">
        <v>258</v>
      </c>
      <c r="C10" s="143"/>
      <c r="D10" s="143"/>
      <c r="E10" s="143"/>
      <c r="F10" s="143"/>
      <c r="G10" s="143"/>
      <c r="H10" s="144"/>
      <c r="I10" s="145"/>
      <c r="J10" s="146"/>
      <c r="K10" s="147" t="s">
        <v>26</v>
      </c>
    </row>
    <row r="11" spans="1:11" s="138" customFormat="1" ht="15.95" customHeight="1" x14ac:dyDescent="0.2">
      <c r="A11" s="141">
        <v>3</v>
      </c>
      <c r="B11" s="148" t="s">
        <v>78</v>
      </c>
      <c r="C11" s="149"/>
      <c r="D11" s="149"/>
      <c r="E11" s="150"/>
      <c r="F11" s="150"/>
      <c r="G11" s="150"/>
      <c r="H11" s="149"/>
      <c r="I11" s="150"/>
      <c r="J11" s="149"/>
      <c r="K11" s="147" t="s">
        <v>27</v>
      </c>
    </row>
    <row r="12" spans="1:11" s="138" customFormat="1" ht="15.95" customHeight="1" x14ac:dyDescent="0.2">
      <c r="A12" s="141" t="s">
        <v>123</v>
      </c>
      <c r="B12" s="148" t="s">
        <v>149</v>
      </c>
      <c r="C12" s="149"/>
      <c r="D12" s="149"/>
      <c r="E12" s="150"/>
      <c r="F12" s="150"/>
      <c r="G12" s="150"/>
      <c r="H12" s="149"/>
      <c r="I12" s="150"/>
      <c r="J12" s="149"/>
      <c r="K12" s="147" t="s">
        <v>152</v>
      </c>
    </row>
    <row r="13" spans="1:11" s="138" customFormat="1" ht="15.95" customHeight="1" x14ac:dyDescent="0.2">
      <c r="A13" s="141" t="s">
        <v>124</v>
      </c>
      <c r="B13" s="148" t="s">
        <v>146</v>
      </c>
      <c r="C13" s="149"/>
      <c r="D13" s="149"/>
      <c r="E13" s="150"/>
      <c r="F13" s="150"/>
      <c r="G13" s="150"/>
      <c r="H13" s="149"/>
      <c r="I13" s="150"/>
      <c r="J13" s="149"/>
      <c r="K13" s="147" t="s">
        <v>153</v>
      </c>
    </row>
    <row r="14" spans="1:11" s="138" customFormat="1" ht="15.95" customHeight="1" x14ac:dyDescent="0.2">
      <c r="A14" s="141" t="s">
        <v>125</v>
      </c>
      <c r="B14" s="148" t="s">
        <v>150</v>
      </c>
      <c r="C14" s="149"/>
      <c r="D14" s="149"/>
      <c r="E14" s="150"/>
      <c r="F14" s="150"/>
      <c r="G14" s="150"/>
      <c r="H14" s="149"/>
      <c r="I14" s="150"/>
      <c r="J14" s="149"/>
      <c r="K14" s="147" t="s">
        <v>154</v>
      </c>
    </row>
    <row r="15" spans="1:11" s="138" customFormat="1" ht="15.95" customHeight="1" x14ac:dyDescent="0.2">
      <c r="A15" s="141" t="s">
        <v>126</v>
      </c>
      <c r="B15" s="148" t="s">
        <v>188</v>
      </c>
      <c r="C15" s="149"/>
      <c r="D15" s="149"/>
      <c r="E15" s="150"/>
      <c r="F15" s="150"/>
      <c r="G15" s="150"/>
      <c r="H15" s="149"/>
      <c r="I15" s="150"/>
      <c r="J15" s="149"/>
      <c r="K15" s="147" t="s">
        <v>155</v>
      </c>
    </row>
    <row r="16" spans="1:11" s="138" customFormat="1" ht="15.95" customHeight="1" x14ac:dyDescent="0.2">
      <c r="A16" s="141" t="s">
        <v>127</v>
      </c>
      <c r="B16" s="148" t="s">
        <v>189</v>
      </c>
      <c r="C16" s="149"/>
      <c r="D16" s="149"/>
      <c r="E16" s="150"/>
      <c r="F16" s="150"/>
      <c r="G16" s="150"/>
      <c r="H16" s="149"/>
      <c r="I16" s="150"/>
      <c r="J16" s="149"/>
      <c r="K16" s="147" t="s">
        <v>156</v>
      </c>
    </row>
    <row r="17" spans="1:11" s="138" customFormat="1" ht="15.95" customHeight="1" x14ac:dyDescent="0.2">
      <c r="A17" s="141" t="s">
        <v>128</v>
      </c>
      <c r="B17" s="148" t="s">
        <v>190</v>
      </c>
      <c r="C17" s="149"/>
      <c r="D17" s="151"/>
      <c r="E17" s="150"/>
      <c r="F17" s="150"/>
      <c r="G17" s="150"/>
      <c r="H17" s="149"/>
      <c r="I17" s="150"/>
      <c r="J17" s="149"/>
      <c r="K17" s="147" t="s">
        <v>157</v>
      </c>
    </row>
    <row r="18" spans="1:11" s="138" customFormat="1" ht="15.95" customHeight="1" x14ac:dyDescent="0.2">
      <c r="A18" s="141" t="s">
        <v>129</v>
      </c>
      <c r="B18" s="148" t="s">
        <v>193</v>
      </c>
      <c r="C18" s="149"/>
      <c r="D18" s="149"/>
      <c r="E18" s="150"/>
      <c r="F18" s="150"/>
      <c r="G18" s="150"/>
      <c r="H18" s="149"/>
      <c r="I18" s="150"/>
      <c r="J18" s="149"/>
      <c r="K18" s="147" t="s">
        <v>158</v>
      </c>
    </row>
    <row r="19" spans="1:11" s="138" customFormat="1" ht="15.95" customHeight="1" x14ac:dyDescent="0.2">
      <c r="A19" s="141">
        <v>6</v>
      </c>
      <c r="B19" s="148" t="s">
        <v>151</v>
      </c>
      <c r="C19" s="149"/>
      <c r="D19" s="149"/>
      <c r="E19" s="150"/>
      <c r="F19" s="150"/>
      <c r="G19" s="150"/>
      <c r="H19" s="149"/>
      <c r="I19" s="150"/>
      <c r="J19" s="149"/>
      <c r="K19" s="147" t="s">
        <v>159</v>
      </c>
    </row>
    <row r="20" spans="1:11" s="138" customFormat="1" ht="15.95" customHeight="1" x14ac:dyDescent="0.2">
      <c r="A20" s="141" t="s">
        <v>130</v>
      </c>
      <c r="B20" s="148" t="s">
        <v>185</v>
      </c>
      <c r="C20" s="149"/>
      <c r="D20" s="149"/>
      <c r="E20" s="150"/>
      <c r="F20" s="150"/>
      <c r="G20" s="150"/>
      <c r="H20" s="149"/>
      <c r="I20" s="150"/>
      <c r="J20" s="149"/>
      <c r="K20" s="147" t="s">
        <v>160</v>
      </c>
    </row>
    <row r="21" spans="1:11" s="138" customFormat="1" ht="15.95" customHeight="1" x14ac:dyDescent="0.2">
      <c r="A21" s="141" t="s">
        <v>131</v>
      </c>
      <c r="B21" s="148" t="s">
        <v>187</v>
      </c>
      <c r="C21" s="149"/>
      <c r="D21" s="149"/>
      <c r="E21" s="150"/>
      <c r="F21" s="150"/>
      <c r="G21" s="150"/>
      <c r="H21" s="149"/>
      <c r="I21" s="150"/>
      <c r="J21" s="149"/>
      <c r="K21" s="147" t="s">
        <v>161</v>
      </c>
    </row>
    <row r="22" spans="1:11" s="138" customFormat="1" ht="15.95" customHeight="1" x14ac:dyDescent="0.2">
      <c r="A22" s="141" t="s">
        <v>132</v>
      </c>
      <c r="B22" s="148" t="s">
        <v>213</v>
      </c>
      <c r="C22" s="149"/>
      <c r="D22" s="149"/>
      <c r="E22" s="150"/>
      <c r="F22" s="150"/>
      <c r="G22" s="150"/>
      <c r="H22" s="149"/>
      <c r="I22" s="150"/>
      <c r="J22" s="149"/>
      <c r="K22" s="147" t="s">
        <v>162</v>
      </c>
    </row>
    <row r="23" spans="1:11" s="138" customFormat="1" ht="15.95" customHeight="1" x14ac:dyDescent="0.2">
      <c r="A23" s="141" t="s">
        <v>133</v>
      </c>
      <c r="B23" s="148" t="s">
        <v>214</v>
      </c>
      <c r="C23" s="149"/>
      <c r="D23" s="149"/>
      <c r="E23" s="150"/>
      <c r="F23" s="150"/>
      <c r="G23" s="150"/>
      <c r="H23" s="149"/>
      <c r="I23" s="150"/>
      <c r="J23" s="149"/>
      <c r="K23" s="147" t="s">
        <v>163</v>
      </c>
    </row>
    <row r="24" spans="1:11" s="138" customFormat="1" ht="15.95" customHeight="1" x14ac:dyDescent="0.2">
      <c r="A24" s="141" t="s">
        <v>134</v>
      </c>
      <c r="B24" s="148" t="s">
        <v>201</v>
      </c>
      <c r="C24" s="149"/>
      <c r="D24" s="149"/>
      <c r="E24" s="150"/>
      <c r="F24" s="150"/>
      <c r="G24" s="150"/>
      <c r="H24" s="149"/>
      <c r="I24" s="150"/>
      <c r="J24" s="149"/>
      <c r="K24" s="147" t="s">
        <v>164</v>
      </c>
    </row>
    <row r="25" spans="1:11" s="138" customFormat="1" ht="15.95" customHeight="1" x14ac:dyDescent="0.2">
      <c r="A25" s="141" t="s">
        <v>135</v>
      </c>
      <c r="B25" s="148" t="s">
        <v>202</v>
      </c>
      <c r="C25" s="149"/>
      <c r="D25" s="149"/>
      <c r="E25" s="150"/>
      <c r="F25" s="150"/>
      <c r="G25" s="150"/>
      <c r="H25" s="149"/>
      <c r="I25" s="150"/>
      <c r="J25" s="149"/>
      <c r="K25" s="147" t="s">
        <v>165</v>
      </c>
    </row>
    <row r="26" spans="1:11" s="138" customFormat="1" ht="15.95" customHeight="1" x14ac:dyDescent="0.2">
      <c r="A26" s="141" t="s">
        <v>136</v>
      </c>
      <c r="B26" s="148" t="s">
        <v>211</v>
      </c>
      <c r="C26" s="149"/>
      <c r="D26" s="149"/>
      <c r="E26" s="150"/>
      <c r="F26" s="150"/>
      <c r="G26" s="150"/>
      <c r="H26" s="149"/>
      <c r="I26" s="150"/>
      <c r="J26" s="149"/>
      <c r="K26" s="147" t="s">
        <v>166</v>
      </c>
    </row>
    <row r="27" spans="1:11" s="138" customFormat="1" ht="15.95" customHeight="1" x14ac:dyDescent="0.2">
      <c r="A27" s="141" t="s">
        <v>137</v>
      </c>
      <c r="B27" s="148" t="s">
        <v>203</v>
      </c>
      <c r="C27" s="149"/>
      <c r="D27" s="149"/>
      <c r="E27" s="150"/>
      <c r="F27" s="150"/>
      <c r="G27" s="150"/>
      <c r="H27" s="149"/>
      <c r="I27" s="150"/>
      <c r="J27" s="149"/>
      <c r="K27" s="147" t="s">
        <v>167</v>
      </c>
    </row>
    <row r="28" spans="1:11" s="138" customFormat="1" ht="15.95" customHeight="1" x14ac:dyDescent="0.2">
      <c r="A28" s="141" t="s">
        <v>138</v>
      </c>
      <c r="B28" s="148" t="s">
        <v>204</v>
      </c>
      <c r="C28" s="149"/>
      <c r="D28" s="149"/>
      <c r="E28" s="150"/>
      <c r="F28" s="150"/>
      <c r="G28" s="150"/>
      <c r="H28" s="149"/>
      <c r="I28" s="150"/>
      <c r="J28" s="149"/>
      <c r="K28" s="147" t="s">
        <v>168</v>
      </c>
    </row>
    <row r="29" spans="1:11" s="138" customFormat="1" ht="15.95" customHeight="1" x14ac:dyDescent="0.2">
      <c r="A29" s="141" t="s">
        <v>139</v>
      </c>
      <c r="B29" s="148" t="s">
        <v>205</v>
      </c>
      <c r="C29" s="149"/>
      <c r="D29" s="149"/>
      <c r="E29" s="150"/>
      <c r="F29" s="150"/>
      <c r="G29" s="150"/>
      <c r="H29" s="149"/>
      <c r="I29" s="150"/>
      <c r="J29" s="149"/>
      <c r="K29" s="147" t="s">
        <v>169</v>
      </c>
    </row>
    <row r="30" spans="1:11" s="138" customFormat="1" ht="15.95" customHeight="1" x14ac:dyDescent="0.2">
      <c r="A30" s="141" t="s">
        <v>140</v>
      </c>
      <c r="B30" s="148" t="s">
        <v>206</v>
      </c>
      <c r="C30" s="149"/>
      <c r="D30" s="149"/>
      <c r="E30" s="150"/>
      <c r="F30" s="150"/>
      <c r="G30" s="150"/>
      <c r="H30" s="149"/>
      <c r="I30" s="150"/>
      <c r="J30" s="149"/>
      <c r="K30" s="147" t="s">
        <v>170</v>
      </c>
    </row>
    <row r="31" spans="1:11" s="138" customFormat="1" ht="15.95" customHeight="1" x14ac:dyDescent="0.2">
      <c r="A31" s="141" t="s">
        <v>141</v>
      </c>
      <c r="B31" s="148" t="s">
        <v>207</v>
      </c>
      <c r="C31" s="149"/>
      <c r="D31" s="149"/>
      <c r="E31" s="150"/>
      <c r="F31" s="150"/>
      <c r="G31" s="150"/>
      <c r="H31" s="149"/>
      <c r="I31" s="150"/>
      <c r="J31" s="149"/>
      <c r="K31" s="147" t="s">
        <v>171</v>
      </c>
    </row>
    <row r="32" spans="1:11" s="138" customFormat="1" ht="15.95" customHeight="1" x14ac:dyDescent="0.2">
      <c r="A32" s="141" t="s">
        <v>142</v>
      </c>
      <c r="B32" s="148" t="s">
        <v>208</v>
      </c>
      <c r="C32" s="149"/>
      <c r="D32" s="149"/>
      <c r="E32" s="150"/>
      <c r="F32" s="150"/>
      <c r="G32" s="150"/>
      <c r="H32" s="149"/>
      <c r="I32" s="150"/>
      <c r="J32" s="149"/>
      <c r="K32" s="147" t="s">
        <v>172</v>
      </c>
    </row>
    <row r="33" spans="1:11" s="138" customFormat="1" ht="15.95" customHeight="1" x14ac:dyDescent="0.2">
      <c r="A33" s="141" t="s">
        <v>143</v>
      </c>
      <c r="B33" s="148" t="s">
        <v>209</v>
      </c>
      <c r="C33" s="149"/>
      <c r="D33" s="149"/>
      <c r="E33" s="150"/>
      <c r="F33" s="150"/>
      <c r="G33" s="150"/>
      <c r="H33" s="149"/>
      <c r="I33" s="150"/>
      <c r="J33" s="149"/>
      <c r="K33" s="147" t="s">
        <v>173</v>
      </c>
    </row>
    <row r="34" spans="1:11" s="138" customFormat="1" ht="15.95" customHeight="1" x14ac:dyDescent="0.2">
      <c r="A34" s="141" t="s">
        <v>144</v>
      </c>
      <c r="B34" s="148" t="s">
        <v>210</v>
      </c>
      <c r="C34" s="149"/>
      <c r="D34" s="149"/>
      <c r="E34" s="150"/>
      <c r="F34" s="150"/>
      <c r="G34" s="150"/>
      <c r="H34" s="149"/>
      <c r="I34" s="150"/>
      <c r="J34" s="149"/>
      <c r="K34" s="147" t="s">
        <v>174</v>
      </c>
    </row>
    <row r="35" spans="1:11" s="138" customFormat="1" ht="15.95" customHeight="1" x14ac:dyDescent="0.2">
      <c r="A35" s="141" t="s">
        <v>145</v>
      </c>
      <c r="B35" s="148" t="s">
        <v>212</v>
      </c>
      <c r="C35" s="149"/>
      <c r="D35" s="149"/>
      <c r="E35" s="150"/>
      <c r="F35" s="150"/>
      <c r="G35" s="150"/>
      <c r="H35" s="149"/>
      <c r="I35" s="150"/>
      <c r="J35" s="149"/>
      <c r="K35" s="147" t="s">
        <v>175</v>
      </c>
    </row>
    <row r="36" spans="1:11" ht="15.75" customHeight="1" x14ac:dyDescent="0.2">
      <c r="A36" s="141" t="s">
        <v>252</v>
      </c>
      <c r="B36" s="148" t="s">
        <v>262</v>
      </c>
      <c r="C36" s="149"/>
      <c r="D36" s="149"/>
      <c r="E36" s="150"/>
      <c r="F36" s="150"/>
      <c r="G36" s="150"/>
      <c r="H36" s="149"/>
      <c r="I36" s="150"/>
      <c r="J36" s="149"/>
      <c r="K36" s="147" t="s">
        <v>253</v>
      </c>
    </row>
    <row r="37" spans="1:11" ht="15.75" customHeight="1" x14ac:dyDescent="0.2">
      <c r="A37" s="141" t="s">
        <v>290</v>
      </c>
      <c r="B37" s="148" t="s">
        <v>291</v>
      </c>
      <c r="C37" s="149"/>
      <c r="D37" s="149"/>
      <c r="E37" s="150"/>
      <c r="F37" s="150"/>
      <c r="G37" s="150"/>
      <c r="H37" s="149"/>
      <c r="I37" s="150"/>
      <c r="J37" s="149"/>
      <c r="K37" s="147" t="s">
        <v>292</v>
      </c>
    </row>
    <row r="38" spans="1:11" ht="15.75" customHeight="1" x14ac:dyDescent="0.2">
      <c r="A38" s="141" t="s">
        <v>293</v>
      </c>
      <c r="B38" s="148" t="s">
        <v>294</v>
      </c>
      <c r="C38" s="149"/>
      <c r="D38" s="149"/>
      <c r="E38" s="150"/>
      <c r="F38" s="150"/>
      <c r="G38" s="150"/>
      <c r="H38" s="149"/>
      <c r="I38" s="150"/>
      <c r="J38" s="149"/>
      <c r="K38" s="147" t="s">
        <v>295</v>
      </c>
    </row>
    <row r="39" spans="1:11" ht="15.75" customHeight="1" x14ac:dyDescent="0.2">
      <c r="A39" s="141" t="s">
        <v>296</v>
      </c>
      <c r="B39" s="148" t="s">
        <v>297</v>
      </c>
      <c r="C39" s="149"/>
      <c r="D39" s="149"/>
      <c r="E39" s="150"/>
      <c r="F39" s="150"/>
      <c r="G39" s="150"/>
      <c r="H39" s="149"/>
      <c r="I39" s="150"/>
      <c r="J39" s="149"/>
      <c r="K39" s="147" t="s">
        <v>298</v>
      </c>
    </row>
    <row r="40" spans="1:11" ht="15.75" customHeight="1" x14ac:dyDescent="0.2">
      <c r="A40" s="141" t="s">
        <v>299</v>
      </c>
      <c r="B40" s="148" t="s">
        <v>301</v>
      </c>
      <c r="C40" s="149"/>
      <c r="D40" s="149"/>
      <c r="E40" s="150"/>
      <c r="F40" s="150"/>
      <c r="G40" s="150"/>
      <c r="H40" s="149"/>
      <c r="I40" s="150"/>
      <c r="J40" s="149"/>
      <c r="K40" s="147" t="s">
        <v>300</v>
      </c>
    </row>
  </sheetData>
  <sortState ref="B22:B35">
    <sortCondition ref="B22:B35"/>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55</v>
      </c>
      <c r="B1" s="173"/>
      <c r="C1" s="173"/>
      <c r="D1" s="173"/>
      <c r="E1" s="173"/>
      <c r="F1" s="173"/>
      <c r="G1" s="173"/>
      <c r="H1" s="173"/>
      <c r="I1" s="173"/>
      <c r="J1" s="173"/>
      <c r="K1" s="173"/>
      <c r="L1" s="173"/>
      <c r="M1" s="165" t="str">
        <f>Obsah!$A$1</f>
        <v>2018</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393"/>
      <c r="C3" s="393"/>
      <c r="D3" s="393"/>
      <c r="E3" s="393"/>
      <c r="F3" s="393"/>
      <c r="G3" s="394"/>
      <c r="H3" s="395"/>
      <c r="I3" s="393"/>
      <c r="J3" s="393"/>
      <c r="K3" s="393"/>
      <c r="L3" s="393"/>
      <c r="M3" s="393"/>
      <c r="N3" s="15"/>
    </row>
    <row r="4" spans="1:21" ht="13.5" customHeight="1" x14ac:dyDescent="0.2">
      <c r="A4" s="55"/>
      <c r="B4" s="396"/>
      <c r="C4" s="397"/>
      <c r="D4" s="397"/>
      <c r="E4" s="397"/>
      <c r="F4" s="397"/>
      <c r="G4" s="398"/>
      <c r="H4" s="396"/>
      <c r="I4" s="397"/>
      <c r="J4" s="397"/>
      <c r="K4" s="397"/>
      <c r="L4" s="397"/>
      <c r="M4" s="397"/>
      <c r="N4" s="70"/>
    </row>
    <row r="5" spans="1:21" x14ac:dyDescent="0.2">
      <c r="A5" s="26"/>
      <c r="B5" s="391"/>
      <c r="C5" s="399"/>
      <c r="D5" s="391"/>
      <c r="E5" s="399"/>
      <c r="F5" s="391"/>
      <c r="G5" s="399"/>
      <c r="H5" s="391"/>
      <c r="I5" s="399"/>
      <c r="J5" s="391"/>
      <c r="K5" s="399"/>
      <c r="L5" s="391"/>
      <c r="M5" s="392"/>
      <c r="N5" s="90"/>
    </row>
    <row r="6" spans="1:21" x14ac:dyDescent="0.2">
      <c r="A6" s="24"/>
      <c r="B6" s="95"/>
      <c r="C6" s="60"/>
      <c r="D6" s="60"/>
      <c r="E6" s="60"/>
      <c r="F6" s="60"/>
      <c r="G6" s="60"/>
      <c r="H6" s="60"/>
      <c r="I6" s="60"/>
      <c r="J6" s="60"/>
      <c r="K6" s="60"/>
      <c r="L6" s="60"/>
      <c r="M6" s="80"/>
      <c r="N6" s="90"/>
    </row>
    <row r="7" spans="1:21" x14ac:dyDescent="0.2">
      <c r="A7" s="388"/>
      <c r="B7" s="402"/>
      <c r="C7" s="403"/>
      <c r="D7" s="403"/>
      <c r="E7" s="403"/>
      <c r="F7" s="403"/>
      <c r="G7" s="405"/>
      <c r="H7" s="402"/>
      <c r="I7" s="403"/>
      <c r="J7" s="403"/>
      <c r="K7" s="403"/>
      <c r="L7" s="403"/>
      <c r="M7" s="403"/>
      <c r="N7" s="71"/>
    </row>
    <row r="8" spans="1:21" x14ac:dyDescent="0.2">
      <c r="A8" s="404"/>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393"/>
      <c r="C18" s="393"/>
      <c r="D18" s="393"/>
      <c r="E18" s="393"/>
      <c r="F18" s="393"/>
      <c r="G18" s="394"/>
      <c r="H18" s="13"/>
      <c r="I18" s="13"/>
      <c r="J18" s="13"/>
      <c r="K18" s="13"/>
      <c r="L18" s="13"/>
      <c r="M18" s="13"/>
      <c r="N18" s="176"/>
      <c r="O18" s="173"/>
      <c r="P18" s="91"/>
      <c r="Q18" s="69"/>
      <c r="R18" s="14"/>
      <c r="S18" s="14"/>
      <c r="T18" s="14"/>
    </row>
    <row r="19" spans="1:20" x14ac:dyDescent="0.2">
      <c r="A19" s="67"/>
      <c r="B19" s="406"/>
      <c r="C19" s="407"/>
      <c r="D19" s="407"/>
      <c r="E19" s="407"/>
      <c r="F19" s="407"/>
      <c r="G19" s="407"/>
      <c r="H19" s="176"/>
      <c r="I19" s="177"/>
      <c r="J19" s="178"/>
      <c r="K19" s="82"/>
      <c r="L19" s="178"/>
      <c r="M19" s="179"/>
      <c r="N19" s="176"/>
      <c r="O19" s="173"/>
      <c r="P19" s="91"/>
      <c r="Q19" s="69"/>
      <c r="R19" s="14"/>
      <c r="S19" s="14"/>
      <c r="T19" s="14"/>
    </row>
    <row r="20" spans="1:20" x14ac:dyDescent="0.2">
      <c r="A20" s="68"/>
      <c r="B20" s="392"/>
      <c r="C20" s="399"/>
      <c r="D20" s="392"/>
      <c r="E20" s="399"/>
      <c r="F20" s="392"/>
      <c r="G20" s="399"/>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400"/>
      <c r="B22" s="402"/>
      <c r="C22" s="403"/>
      <c r="D22" s="403"/>
      <c r="E22" s="403"/>
      <c r="F22" s="403"/>
      <c r="G22" s="403"/>
      <c r="H22" s="176"/>
      <c r="I22" s="177"/>
      <c r="J22" s="178"/>
      <c r="K22" s="82"/>
      <c r="L22" s="178"/>
      <c r="M22" s="179"/>
      <c r="N22" s="176"/>
      <c r="O22" s="173"/>
      <c r="P22" s="91"/>
      <c r="Q22" s="69"/>
      <c r="R22" s="14"/>
      <c r="S22" s="14"/>
      <c r="T22" s="14"/>
    </row>
    <row r="23" spans="1:20" x14ac:dyDescent="0.2">
      <c r="A23" s="401"/>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56</v>
      </c>
      <c r="M1" s="165" t="str">
        <f>Obsah!$A$1</f>
        <v>2018</v>
      </c>
    </row>
    <row r="2" spans="1:24" ht="7.5" customHeight="1" x14ac:dyDescent="0.2"/>
    <row r="3" spans="1:24" x14ac:dyDescent="0.2">
      <c r="A3" s="55"/>
      <c r="B3" s="393"/>
      <c r="C3" s="393"/>
      <c r="D3" s="393"/>
      <c r="E3" s="393"/>
      <c r="F3" s="393"/>
      <c r="G3" s="394"/>
      <c r="H3" s="395"/>
      <c r="I3" s="393"/>
      <c r="J3" s="393"/>
      <c r="K3" s="393"/>
      <c r="L3" s="393"/>
      <c r="M3" s="393"/>
      <c r="N3" s="15"/>
    </row>
    <row r="4" spans="1:24" x14ac:dyDescent="0.2">
      <c r="A4" s="55"/>
      <c r="B4" s="396"/>
      <c r="C4" s="397"/>
      <c r="D4" s="397"/>
      <c r="E4" s="397"/>
      <c r="F4" s="397"/>
      <c r="G4" s="398"/>
      <c r="H4" s="396"/>
      <c r="I4" s="397"/>
      <c r="J4" s="397"/>
      <c r="K4" s="397"/>
      <c r="L4" s="397"/>
      <c r="M4" s="397"/>
      <c r="N4" s="70"/>
    </row>
    <row r="5" spans="1:24" x14ac:dyDescent="0.2">
      <c r="A5" s="26"/>
      <c r="B5" s="391"/>
      <c r="C5" s="399"/>
      <c r="D5" s="391"/>
      <c r="E5" s="399"/>
      <c r="F5" s="391"/>
      <c r="G5" s="399"/>
      <c r="H5" s="391"/>
      <c r="I5" s="399"/>
      <c r="J5" s="391"/>
      <c r="K5" s="399"/>
      <c r="L5" s="391"/>
      <c r="M5" s="392"/>
      <c r="N5" s="90"/>
    </row>
    <row r="6" spans="1:24" x14ac:dyDescent="0.2">
      <c r="A6" s="24"/>
      <c r="B6" s="95"/>
      <c r="C6" s="60"/>
      <c r="D6" s="60"/>
      <c r="E6" s="60"/>
      <c r="F6" s="60"/>
      <c r="G6" s="60"/>
      <c r="H6" s="60"/>
      <c r="I6" s="60"/>
      <c r="J6" s="60"/>
      <c r="K6" s="60"/>
      <c r="L6" s="60"/>
      <c r="M6" s="61"/>
      <c r="N6" s="90"/>
    </row>
    <row r="7" spans="1:24" x14ac:dyDescent="0.2">
      <c r="A7" s="388"/>
      <c r="B7" s="402"/>
      <c r="C7" s="403"/>
      <c r="D7" s="403"/>
      <c r="E7" s="403"/>
      <c r="F7" s="403"/>
      <c r="G7" s="405"/>
      <c r="H7" s="402"/>
      <c r="I7" s="403"/>
      <c r="J7" s="403"/>
      <c r="K7" s="403"/>
      <c r="L7" s="403"/>
      <c r="M7" s="403"/>
      <c r="N7" s="71"/>
    </row>
    <row r="8" spans="1:24" x14ac:dyDescent="0.2">
      <c r="A8" s="404"/>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393"/>
      <c r="C18" s="393"/>
      <c r="D18" s="393"/>
      <c r="E18" s="393"/>
      <c r="F18" s="393"/>
      <c r="G18" s="394"/>
      <c r="H18" s="173"/>
      <c r="I18" s="173"/>
      <c r="J18" s="173"/>
      <c r="K18" s="173"/>
      <c r="L18" s="173"/>
      <c r="M18" s="173"/>
      <c r="N18" s="176"/>
      <c r="O18" s="173"/>
    </row>
    <row r="19" spans="1:15" x14ac:dyDescent="0.2">
      <c r="A19" s="67"/>
      <c r="B19" s="406"/>
      <c r="C19" s="407"/>
      <c r="D19" s="407"/>
      <c r="E19" s="407"/>
      <c r="F19" s="407"/>
      <c r="G19" s="407"/>
      <c r="H19" s="176"/>
      <c r="I19" s="177"/>
      <c r="J19" s="178"/>
      <c r="K19" s="82"/>
      <c r="L19" s="178"/>
      <c r="M19" s="179"/>
      <c r="N19" s="176"/>
      <c r="O19" s="173"/>
    </row>
    <row r="20" spans="1:15" x14ac:dyDescent="0.2">
      <c r="A20" s="68"/>
      <c r="B20" s="392"/>
      <c r="C20" s="399"/>
      <c r="D20" s="392"/>
      <c r="E20" s="399"/>
      <c r="F20" s="392"/>
      <c r="G20" s="399"/>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400"/>
      <c r="B22" s="402"/>
      <c r="C22" s="403"/>
      <c r="D22" s="403"/>
      <c r="E22" s="403"/>
      <c r="F22" s="403"/>
      <c r="G22" s="403"/>
      <c r="H22" s="176"/>
      <c r="I22" s="177"/>
      <c r="J22" s="178"/>
      <c r="K22" s="82"/>
      <c r="L22" s="178"/>
      <c r="M22" s="179"/>
      <c r="N22" s="176"/>
      <c r="O22" s="173"/>
    </row>
    <row r="23" spans="1:15" x14ac:dyDescent="0.2">
      <c r="A23" s="401"/>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57</v>
      </c>
      <c r="B1" s="173"/>
      <c r="C1" s="173"/>
      <c r="D1" s="173"/>
      <c r="E1" s="173"/>
      <c r="F1" s="173"/>
      <c r="G1" s="173"/>
      <c r="H1" s="173"/>
      <c r="I1" s="173"/>
      <c r="J1" s="173"/>
      <c r="K1" s="173"/>
      <c r="L1" s="173"/>
      <c r="M1" s="165" t="str">
        <f>Obsah!$A$1</f>
        <v>2018</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393"/>
      <c r="C3" s="393"/>
      <c r="D3" s="393"/>
      <c r="E3" s="393"/>
      <c r="F3" s="393"/>
      <c r="G3" s="394"/>
      <c r="H3" s="395"/>
      <c r="I3" s="393"/>
      <c r="J3" s="393"/>
      <c r="K3" s="393"/>
      <c r="L3" s="393"/>
      <c r="M3" s="393"/>
      <c r="N3" s="15"/>
    </row>
    <row r="4" spans="1:21" ht="13.5" customHeight="1" x14ac:dyDescent="0.2">
      <c r="A4" s="55"/>
      <c r="B4" s="396"/>
      <c r="C4" s="397"/>
      <c r="D4" s="397"/>
      <c r="E4" s="397"/>
      <c r="F4" s="397"/>
      <c r="G4" s="398"/>
      <c r="H4" s="396"/>
      <c r="I4" s="397"/>
      <c r="J4" s="397"/>
      <c r="K4" s="397"/>
      <c r="L4" s="397"/>
      <c r="M4" s="397"/>
      <c r="N4" s="70"/>
    </row>
    <row r="5" spans="1:21" x14ac:dyDescent="0.2">
      <c r="A5" s="26"/>
      <c r="B5" s="391"/>
      <c r="C5" s="399"/>
      <c r="D5" s="391"/>
      <c r="E5" s="399"/>
      <c r="F5" s="391"/>
      <c r="G5" s="399"/>
      <c r="H5" s="391"/>
      <c r="I5" s="399"/>
      <c r="J5" s="391"/>
      <c r="K5" s="399"/>
      <c r="L5" s="391"/>
      <c r="M5" s="392"/>
      <c r="N5" s="90"/>
    </row>
    <row r="6" spans="1:21" x14ac:dyDescent="0.2">
      <c r="A6" s="24"/>
      <c r="B6" s="95"/>
      <c r="C6" s="60"/>
      <c r="D6" s="60"/>
      <c r="E6" s="60"/>
      <c r="F6" s="60"/>
      <c r="G6" s="60"/>
      <c r="H6" s="60"/>
      <c r="I6" s="60"/>
      <c r="J6" s="60"/>
      <c r="K6" s="60"/>
      <c r="L6" s="60"/>
      <c r="M6" s="80"/>
      <c r="N6" s="90"/>
    </row>
    <row r="7" spans="1:21" x14ac:dyDescent="0.2">
      <c r="A7" s="388"/>
      <c r="B7" s="402"/>
      <c r="C7" s="403"/>
      <c r="D7" s="403"/>
      <c r="E7" s="403"/>
      <c r="F7" s="403"/>
      <c r="G7" s="405"/>
      <c r="H7" s="402"/>
      <c r="I7" s="403"/>
      <c r="J7" s="403"/>
      <c r="K7" s="403"/>
      <c r="L7" s="403"/>
      <c r="M7" s="403"/>
      <c r="N7" s="71"/>
    </row>
    <row r="8" spans="1:21" x14ac:dyDescent="0.2">
      <c r="A8" s="404"/>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393"/>
      <c r="C18" s="393"/>
      <c r="D18" s="393"/>
      <c r="E18" s="393"/>
      <c r="F18" s="393"/>
      <c r="G18" s="394"/>
      <c r="H18" s="13"/>
      <c r="I18" s="13"/>
      <c r="J18" s="13"/>
      <c r="K18" s="13"/>
      <c r="L18" s="13"/>
      <c r="M18" s="13"/>
      <c r="N18" s="176"/>
      <c r="O18" s="173"/>
      <c r="P18" s="91"/>
      <c r="Q18" s="69"/>
      <c r="R18" s="14"/>
      <c r="S18" s="14"/>
      <c r="T18" s="14"/>
    </row>
    <row r="19" spans="1:20" x14ac:dyDescent="0.2">
      <c r="A19" s="67"/>
      <c r="B19" s="406"/>
      <c r="C19" s="407"/>
      <c r="D19" s="407"/>
      <c r="E19" s="407"/>
      <c r="F19" s="407"/>
      <c r="G19" s="407"/>
      <c r="H19" s="176"/>
      <c r="I19" s="177"/>
      <c r="J19" s="178"/>
      <c r="K19" s="82"/>
      <c r="L19" s="178"/>
      <c r="M19" s="179"/>
      <c r="N19" s="176"/>
      <c r="O19" s="173"/>
      <c r="P19" s="91"/>
      <c r="Q19" s="69"/>
      <c r="R19" s="14"/>
      <c r="S19" s="14"/>
      <c r="T19" s="14"/>
    </row>
    <row r="20" spans="1:20" x14ac:dyDescent="0.2">
      <c r="A20" s="68"/>
      <c r="B20" s="392"/>
      <c r="C20" s="399"/>
      <c r="D20" s="392"/>
      <c r="E20" s="399"/>
      <c r="F20" s="392"/>
      <c r="G20" s="399"/>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400"/>
      <c r="B22" s="402"/>
      <c r="C22" s="403"/>
      <c r="D22" s="403"/>
      <c r="E22" s="403"/>
      <c r="F22" s="403"/>
      <c r="G22" s="403"/>
      <c r="H22" s="176"/>
      <c r="I22" s="177"/>
      <c r="J22" s="178"/>
      <c r="K22" s="82"/>
      <c r="L22" s="178"/>
      <c r="M22" s="179"/>
      <c r="N22" s="176"/>
      <c r="O22" s="173"/>
      <c r="P22" s="91"/>
      <c r="Q22" s="69"/>
      <c r="R22" s="14"/>
      <c r="S22" s="14"/>
      <c r="T22" s="14"/>
    </row>
    <row r="23" spans="1:20" x14ac:dyDescent="0.2">
      <c r="A23" s="401"/>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58</v>
      </c>
      <c r="M1" s="165" t="str">
        <f>Obsah!$A$1</f>
        <v>2018</v>
      </c>
    </row>
    <row r="2" spans="1:24" ht="7.5" customHeight="1" x14ac:dyDescent="0.2"/>
    <row r="3" spans="1:24" x14ac:dyDescent="0.2">
      <c r="A3" s="55"/>
      <c r="B3" s="393"/>
      <c r="C3" s="393"/>
      <c r="D3" s="393"/>
      <c r="E3" s="393"/>
      <c r="F3" s="393"/>
      <c r="G3" s="394"/>
      <c r="H3" s="395"/>
      <c r="I3" s="393"/>
      <c r="J3" s="393"/>
      <c r="K3" s="393"/>
      <c r="L3" s="393"/>
      <c r="M3" s="393"/>
      <c r="N3" s="15"/>
    </row>
    <row r="4" spans="1:24" x14ac:dyDescent="0.2">
      <c r="A4" s="55"/>
      <c r="B4" s="396"/>
      <c r="C4" s="397"/>
      <c r="D4" s="397"/>
      <c r="E4" s="397"/>
      <c r="F4" s="397"/>
      <c r="G4" s="398"/>
      <c r="H4" s="396"/>
      <c r="I4" s="397"/>
      <c r="J4" s="397"/>
      <c r="K4" s="397"/>
      <c r="L4" s="397"/>
      <c r="M4" s="397"/>
      <c r="N4" s="70"/>
    </row>
    <row r="5" spans="1:24" x14ac:dyDescent="0.2">
      <c r="A5" s="26"/>
      <c r="B5" s="391"/>
      <c r="C5" s="399"/>
      <c r="D5" s="391"/>
      <c r="E5" s="399"/>
      <c r="F5" s="391"/>
      <c r="G5" s="399"/>
      <c r="H5" s="391"/>
      <c r="I5" s="399"/>
      <c r="J5" s="391"/>
      <c r="K5" s="399"/>
      <c r="L5" s="391"/>
      <c r="M5" s="392"/>
      <c r="N5" s="90"/>
    </row>
    <row r="6" spans="1:24" x14ac:dyDescent="0.2">
      <c r="A6" s="24"/>
      <c r="B6" s="95"/>
      <c r="C6" s="60"/>
      <c r="D6" s="60"/>
      <c r="E6" s="60"/>
      <c r="F6" s="60"/>
      <c r="G6" s="60"/>
      <c r="H6" s="60"/>
      <c r="I6" s="60"/>
      <c r="J6" s="60"/>
      <c r="K6" s="60"/>
      <c r="L6" s="60"/>
      <c r="M6" s="61"/>
      <c r="N6" s="90"/>
    </row>
    <row r="7" spans="1:24" x14ac:dyDescent="0.2">
      <c r="A7" s="388"/>
      <c r="B7" s="402"/>
      <c r="C7" s="403"/>
      <c r="D7" s="403"/>
      <c r="E7" s="403"/>
      <c r="F7" s="403"/>
      <c r="G7" s="405"/>
      <c r="H7" s="402"/>
      <c r="I7" s="403"/>
      <c r="J7" s="403"/>
      <c r="K7" s="403"/>
      <c r="L7" s="403"/>
      <c r="M7" s="403"/>
      <c r="N7" s="71"/>
    </row>
    <row r="8" spans="1:24" x14ac:dyDescent="0.2">
      <c r="A8" s="404"/>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393"/>
      <c r="C18" s="393"/>
      <c r="D18" s="393"/>
      <c r="E18" s="393"/>
      <c r="F18" s="393"/>
      <c r="G18" s="394"/>
      <c r="H18" s="173"/>
      <c r="I18" s="173"/>
      <c r="J18" s="173"/>
      <c r="K18" s="173"/>
      <c r="L18" s="173"/>
      <c r="M18" s="173"/>
      <c r="N18" s="176"/>
      <c r="O18" s="173"/>
    </row>
    <row r="19" spans="1:15" x14ac:dyDescent="0.2">
      <c r="A19" s="67"/>
      <c r="B19" s="406"/>
      <c r="C19" s="407"/>
      <c r="D19" s="407"/>
      <c r="E19" s="407"/>
      <c r="F19" s="407"/>
      <c r="G19" s="407"/>
      <c r="H19" s="176"/>
      <c r="I19" s="177"/>
      <c r="J19" s="178"/>
      <c r="K19" s="82"/>
      <c r="L19" s="178"/>
      <c r="M19" s="179"/>
      <c r="N19" s="176"/>
      <c r="O19" s="173"/>
    </row>
    <row r="20" spans="1:15" x14ac:dyDescent="0.2">
      <c r="A20" s="68"/>
      <c r="B20" s="392"/>
      <c r="C20" s="399"/>
      <c r="D20" s="392"/>
      <c r="E20" s="399"/>
      <c r="F20" s="392"/>
      <c r="G20" s="399"/>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400"/>
      <c r="B22" s="402"/>
      <c r="C22" s="403"/>
      <c r="D22" s="403"/>
      <c r="E22" s="403"/>
      <c r="F22" s="403"/>
      <c r="G22" s="403"/>
      <c r="H22" s="176"/>
      <c r="I22" s="177"/>
      <c r="J22" s="178"/>
      <c r="K22" s="82"/>
      <c r="L22" s="178"/>
      <c r="M22" s="179"/>
      <c r="N22" s="176"/>
      <c r="O22" s="173"/>
    </row>
    <row r="23" spans="1:15" x14ac:dyDescent="0.2">
      <c r="A23" s="401"/>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59</v>
      </c>
      <c r="B1" s="173"/>
      <c r="C1" s="173"/>
      <c r="D1" s="173"/>
      <c r="E1" s="173"/>
      <c r="F1" s="173"/>
      <c r="G1" s="173"/>
      <c r="H1" s="173"/>
      <c r="I1" s="173"/>
      <c r="J1" s="173"/>
      <c r="K1" s="173"/>
      <c r="L1" s="173"/>
      <c r="M1" s="165" t="str">
        <f>Obsah!$A$1</f>
        <v>2018</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393"/>
      <c r="C3" s="393"/>
      <c r="D3" s="393"/>
      <c r="E3" s="393"/>
      <c r="F3" s="393"/>
      <c r="G3" s="394"/>
      <c r="H3" s="395"/>
      <c r="I3" s="393"/>
      <c r="J3" s="393"/>
      <c r="K3" s="393"/>
      <c r="L3" s="393"/>
      <c r="M3" s="393"/>
      <c r="N3" s="15"/>
    </row>
    <row r="4" spans="1:21" ht="13.5" customHeight="1" x14ac:dyDescent="0.2">
      <c r="A4" s="55"/>
      <c r="B4" s="396"/>
      <c r="C4" s="397"/>
      <c r="D4" s="397"/>
      <c r="E4" s="397"/>
      <c r="F4" s="397"/>
      <c r="G4" s="398"/>
      <c r="H4" s="396"/>
      <c r="I4" s="397"/>
      <c r="J4" s="397"/>
      <c r="K4" s="397"/>
      <c r="L4" s="397"/>
      <c r="M4" s="397"/>
      <c r="N4" s="70"/>
    </row>
    <row r="5" spans="1:21" x14ac:dyDescent="0.2">
      <c r="A5" s="26"/>
      <c r="B5" s="391"/>
      <c r="C5" s="399"/>
      <c r="D5" s="391"/>
      <c r="E5" s="399"/>
      <c r="F5" s="391"/>
      <c r="G5" s="399"/>
      <c r="H5" s="391"/>
      <c r="I5" s="399"/>
      <c r="J5" s="391"/>
      <c r="K5" s="399"/>
      <c r="L5" s="391"/>
      <c r="M5" s="392"/>
      <c r="N5" s="90"/>
    </row>
    <row r="6" spans="1:21" x14ac:dyDescent="0.2">
      <c r="A6" s="24"/>
      <c r="B6" s="95"/>
      <c r="C6" s="60"/>
      <c r="D6" s="60"/>
      <c r="E6" s="60"/>
      <c r="F6" s="60"/>
      <c r="G6" s="60"/>
      <c r="H6" s="60"/>
      <c r="I6" s="60"/>
      <c r="J6" s="60"/>
      <c r="K6" s="60"/>
      <c r="L6" s="60"/>
      <c r="M6" s="80"/>
      <c r="N6" s="90"/>
    </row>
    <row r="7" spans="1:21" x14ac:dyDescent="0.2">
      <c r="A7" s="388"/>
      <c r="B7" s="402"/>
      <c r="C7" s="403"/>
      <c r="D7" s="403"/>
      <c r="E7" s="403"/>
      <c r="F7" s="403"/>
      <c r="G7" s="405"/>
      <c r="H7" s="402"/>
      <c r="I7" s="403"/>
      <c r="J7" s="403"/>
      <c r="K7" s="403"/>
      <c r="L7" s="403"/>
      <c r="M7" s="403"/>
      <c r="N7" s="71"/>
    </row>
    <row r="8" spans="1:21" x14ac:dyDescent="0.2">
      <c r="A8" s="404"/>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393"/>
      <c r="C18" s="393"/>
      <c r="D18" s="393"/>
      <c r="E18" s="393"/>
      <c r="F18" s="393"/>
      <c r="G18" s="394"/>
      <c r="H18" s="13"/>
      <c r="I18" s="13"/>
      <c r="J18" s="13"/>
      <c r="K18" s="13"/>
      <c r="L18" s="13"/>
      <c r="M18" s="13"/>
      <c r="N18" s="176"/>
      <c r="O18" s="173"/>
      <c r="P18" s="91"/>
      <c r="Q18" s="69"/>
      <c r="R18" s="14"/>
      <c r="S18" s="14"/>
      <c r="T18" s="14"/>
    </row>
    <row r="19" spans="1:20" x14ac:dyDescent="0.2">
      <c r="A19" s="67"/>
      <c r="B19" s="406"/>
      <c r="C19" s="407"/>
      <c r="D19" s="407"/>
      <c r="E19" s="407"/>
      <c r="F19" s="407"/>
      <c r="G19" s="407"/>
      <c r="H19" s="176"/>
      <c r="I19" s="177"/>
      <c r="J19" s="178"/>
      <c r="K19" s="82"/>
      <c r="L19" s="178"/>
      <c r="M19" s="179"/>
      <c r="N19" s="176"/>
      <c r="O19" s="173"/>
      <c r="P19" s="91"/>
      <c r="Q19" s="69"/>
      <c r="R19" s="14"/>
      <c r="S19" s="14"/>
      <c r="T19" s="14"/>
    </row>
    <row r="20" spans="1:20" x14ac:dyDescent="0.2">
      <c r="A20" s="68"/>
      <c r="B20" s="392"/>
      <c r="C20" s="399"/>
      <c r="D20" s="392"/>
      <c r="E20" s="399"/>
      <c r="F20" s="392"/>
      <c r="G20" s="399"/>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400"/>
      <c r="B22" s="402"/>
      <c r="C22" s="403"/>
      <c r="D22" s="403"/>
      <c r="E22" s="403"/>
      <c r="F22" s="403"/>
      <c r="G22" s="403"/>
      <c r="H22" s="176"/>
      <c r="I22" s="177"/>
      <c r="J22" s="178"/>
      <c r="K22" s="82"/>
      <c r="L22" s="178"/>
      <c r="M22" s="179"/>
      <c r="N22" s="176"/>
      <c r="O22" s="173"/>
      <c r="P22" s="91"/>
      <c r="Q22" s="69"/>
      <c r="R22" s="14"/>
      <c r="S22" s="14"/>
      <c r="T22" s="14"/>
    </row>
    <row r="23" spans="1:20" x14ac:dyDescent="0.2">
      <c r="A23" s="401"/>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60</v>
      </c>
      <c r="M1" s="165" t="str">
        <f>Obsah!$A$1</f>
        <v>2018</v>
      </c>
    </row>
    <row r="2" spans="1:24" ht="7.5" customHeight="1" x14ac:dyDescent="0.2"/>
    <row r="3" spans="1:24" x14ac:dyDescent="0.2">
      <c r="A3" s="55"/>
      <c r="B3" s="393"/>
      <c r="C3" s="393"/>
      <c r="D3" s="393"/>
      <c r="E3" s="393"/>
      <c r="F3" s="393"/>
      <c r="G3" s="394"/>
      <c r="H3" s="395"/>
      <c r="I3" s="393"/>
      <c r="J3" s="393"/>
      <c r="K3" s="393"/>
      <c r="L3" s="393"/>
      <c r="M3" s="393"/>
      <c r="N3" s="15"/>
    </row>
    <row r="4" spans="1:24" x14ac:dyDescent="0.2">
      <c r="A4" s="55"/>
      <c r="B4" s="396"/>
      <c r="C4" s="397"/>
      <c r="D4" s="397"/>
      <c r="E4" s="397"/>
      <c r="F4" s="397"/>
      <c r="G4" s="398"/>
      <c r="H4" s="396"/>
      <c r="I4" s="397"/>
      <c r="J4" s="397"/>
      <c r="K4" s="397"/>
      <c r="L4" s="397"/>
      <c r="M4" s="397"/>
      <c r="N4" s="70"/>
    </row>
    <row r="5" spans="1:24" x14ac:dyDescent="0.2">
      <c r="A5" s="26"/>
      <c r="B5" s="391"/>
      <c r="C5" s="399"/>
      <c r="D5" s="391"/>
      <c r="E5" s="399"/>
      <c r="F5" s="391"/>
      <c r="G5" s="399"/>
      <c r="H5" s="391"/>
      <c r="I5" s="399"/>
      <c r="J5" s="391"/>
      <c r="K5" s="399"/>
      <c r="L5" s="391"/>
      <c r="M5" s="392"/>
      <c r="N5" s="90"/>
    </row>
    <row r="6" spans="1:24" x14ac:dyDescent="0.2">
      <c r="A6" s="79"/>
      <c r="B6" s="95"/>
      <c r="C6" s="60"/>
      <c r="D6" s="60"/>
      <c r="E6" s="60"/>
      <c r="F6" s="60"/>
      <c r="G6" s="60"/>
      <c r="H6" s="60"/>
      <c r="I6" s="60"/>
      <c r="J6" s="60"/>
      <c r="K6" s="60"/>
      <c r="L6" s="60"/>
      <c r="M6" s="61"/>
      <c r="N6" s="90"/>
    </row>
    <row r="7" spans="1:24" x14ac:dyDescent="0.2">
      <c r="A7" s="388"/>
      <c r="B7" s="402"/>
      <c r="C7" s="403"/>
      <c r="D7" s="403"/>
      <c r="E7" s="403"/>
      <c r="F7" s="403"/>
      <c r="G7" s="405"/>
      <c r="H7" s="402"/>
      <c r="I7" s="403"/>
      <c r="J7" s="403"/>
      <c r="K7" s="403"/>
      <c r="L7" s="403"/>
      <c r="M7" s="403"/>
      <c r="N7" s="71"/>
    </row>
    <row r="8" spans="1:24" x14ac:dyDescent="0.2">
      <c r="A8" s="404"/>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393"/>
      <c r="C18" s="393"/>
      <c r="D18" s="393"/>
      <c r="E18" s="393"/>
      <c r="F18" s="393"/>
      <c r="G18" s="394"/>
      <c r="H18" s="173"/>
      <c r="I18" s="173"/>
      <c r="J18" s="173"/>
      <c r="K18" s="173"/>
      <c r="L18" s="173"/>
      <c r="M18" s="173"/>
      <c r="N18" s="176"/>
      <c r="O18" s="173"/>
    </row>
    <row r="19" spans="1:15" x14ac:dyDescent="0.2">
      <c r="A19" s="67"/>
      <c r="B19" s="406"/>
      <c r="C19" s="407"/>
      <c r="D19" s="407"/>
      <c r="E19" s="407"/>
      <c r="F19" s="407"/>
      <c r="G19" s="407"/>
      <c r="H19" s="176"/>
      <c r="I19" s="177"/>
      <c r="J19" s="178"/>
      <c r="K19" s="82"/>
      <c r="L19" s="178"/>
      <c r="M19" s="179"/>
      <c r="N19" s="176"/>
      <c r="O19" s="173"/>
    </row>
    <row r="20" spans="1:15" x14ac:dyDescent="0.2">
      <c r="A20" s="68"/>
      <c r="B20" s="392"/>
      <c r="C20" s="399"/>
      <c r="D20" s="392"/>
      <c r="E20" s="399"/>
      <c r="F20" s="392"/>
      <c r="G20" s="399"/>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400"/>
      <c r="B22" s="402"/>
      <c r="C22" s="403"/>
      <c r="D22" s="403"/>
      <c r="E22" s="403"/>
      <c r="F22" s="403"/>
      <c r="G22" s="403"/>
      <c r="H22" s="176"/>
      <c r="I22" s="177"/>
      <c r="J22" s="178"/>
      <c r="K22" s="82"/>
      <c r="L22" s="178"/>
      <c r="M22" s="179"/>
      <c r="N22" s="176"/>
      <c r="O22" s="173"/>
    </row>
    <row r="23" spans="1:15" x14ac:dyDescent="0.2">
      <c r="A23" s="401"/>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61</v>
      </c>
      <c r="B1" s="173"/>
      <c r="C1" s="173"/>
      <c r="D1" s="173"/>
      <c r="E1" s="173"/>
      <c r="F1" s="173"/>
      <c r="G1" s="173"/>
      <c r="H1" s="173"/>
      <c r="I1" s="173"/>
      <c r="J1" s="173"/>
      <c r="K1" s="173"/>
      <c r="L1" s="173"/>
      <c r="M1" s="165" t="str">
        <f>Obsah!$A$1</f>
        <v>2018</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393"/>
      <c r="C3" s="393"/>
      <c r="D3" s="393"/>
      <c r="E3" s="393"/>
      <c r="F3" s="393"/>
      <c r="G3" s="394"/>
      <c r="H3" s="395"/>
      <c r="I3" s="393"/>
      <c r="J3" s="393"/>
      <c r="K3" s="393"/>
      <c r="L3" s="393"/>
      <c r="M3" s="393"/>
      <c r="N3" s="15"/>
    </row>
    <row r="4" spans="1:21" ht="13.5" customHeight="1" x14ac:dyDescent="0.2">
      <c r="A4" s="55"/>
      <c r="B4" s="396"/>
      <c r="C4" s="397"/>
      <c r="D4" s="397"/>
      <c r="E4" s="397"/>
      <c r="F4" s="397"/>
      <c r="G4" s="398"/>
      <c r="H4" s="396"/>
      <c r="I4" s="397"/>
      <c r="J4" s="397"/>
      <c r="K4" s="397"/>
      <c r="L4" s="397"/>
      <c r="M4" s="397"/>
      <c r="N4" s="70"/>
    </row>
    <row r="5" spans="1:21" x14ac:dyDescent="0.2">
      <c r="A5" s="26"/>
      <c r="B5" s="391"/>
      <c r="C5" s="399"/>
      <c r="D5" s="391"/>
      <c r="E5" s="399"/>
      <c r="F5" s="391"/>
      <c r="G5" s="399"/>
      <c r="H5" s="391"/>
      <c r="I5" s="399"/>
      <c r="J5" s="391"/>
      <c r="K5" s="399"/>
      <c r="L5" s="391"/>
      <c r="M5" s="392"/>
      <c r="N5" s="90"/>
    </row>
    <row r="6" spans="1:21" x14ac:dyDescent="0.2">
      <c r="A6" s="24"/>
      <c r="B6" s="95"/>
      <c r="C6" s="60"/>
      <c r="D6" s="60"/>
      <c r="E6" s="60"/>
      <c r="F6" s="60"/>
      <c r="G6" s="60"/>
      <c r="H6" s="60"/>
      <c r="I6" s="60"/>
      <c r="J6" s="60"/>
      <c r="K6" s="60"/>
      <c r="L6" s="60"/>
      <c r="M6" s="80"/>
      <c r="N6" s="90"/>
    </row>
    <row r="7" spans="1:21" x14ac:dyDescent="0.2">
      <c r="A7" s="388"/>
      <c r="B7" s="402"/>
      <c r="C7" s="403"/>
      <c r="D7" s="403"/>
      <c r="E7" s="403"/>
      <c r="F7" s="403"/>
      <c r="G7" s="405"/>
      <c r="H7" s="402"/>
      <c r="I7" s="403"/>
      <c r="J7" s="403"/>
      <c r="K7" s="403"/>
      <c r="L7" s="403"/>
      <c r="M7" s="403"/>
      <c r="N7" s="71"/>
    </row>
    <row r="8" spans="1:21" x14ac:dyDescent="0.2">
      <c r="A8" s="404"/>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393"/>
      <c r="C18" s="393"/>
      <c r="D18" s="393"/>
      <c r="E18" s="393"/>
      <c r="F18" s="393"/>
      <c r="G18" s="394"/>
      <c r="H18" s="13"/>
      <c r="I18" s="13"/>
      <c r="J18" s="13"/>
      <c r="K18" s="13"/>
      <c r="L18" s="13"/>
      <c r="M18" s="13"/>
      <c r="N18" s="176"/>
      <c r="O18" s="173"/>
      <c r="P18" s="91"/>
      <c r="Q18" s="69"/>
      <c r="R18" s="14"/>
      <c r="S18" s="14"/>
      <c r="T18" s="14"/>
    </row>
    <row r="19" spans="1:20" x14ac:dyDescent="0.2">
      <c r="A19" s="67"/>
      <c r="B19" s="406"/>
      <c r="C19" s="407"/>
      <c r="D19" s="407"/>
      <c r="E19" s="407"/>
      <c r="F19" s="407"/>
      <c r="G19" s="407"/>
      <c r="H19" s="176"/>
      <c r="I19" s="177"/>
      <c r="J19" s="178"/>
      <c r="K19" s="82"/>
      <c r="L19" s="178"/>
      <c r="M19" s="179"/>
      <c r="N19" s="176"/>
      <c r="O19" s="173"/>
      <c r="P19" s="91"/>
      <c r="Q19" s="69"/>
      <c r="R19" s="14"/>
      <c r="S19" s="14"/>
      <c r="T19" s="14"/>
    </row>
    <row r="20" spans="1:20" x14ac:dyDescent="0.2">
      <c r="A20" s="68"/>
      <c r="B20" s="392"/>
      <c r="C20" s="399"/>
      <c r="D20" s="392"/>
      <c r="E20" s="399"/>
      <c r="F20" s="392"/>
      <c r="G20" s="399"/>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400"/>
      <c r="B22" s="402"/>
      <c r="C22" s="403"/>
      <c r="D22" s="403"/>
      <c r="E22" s="403"/>
      <c r="F22" s="403"/>
      <c r="G22" s="403"/>
      <c r="H22" s="176"/>
      <c r="I22" s="177"/>
      <c r="J22" s="178"/>
      <c r="K22" s="82"/>
      <c r="L22" s="178"/>
      <c r="M22" s="179"/>
      <c r="N22" s="176"/>
      <c r="O22" s="173"/>
      <c r="P22" s="91"/>
      <c r="Q22" s="69"/>
      <c r="R22" s="14"/>
      <c r="S22" s="14"/>
      <c r="T22" s="14"/>
    </row>
    <row r="23" spans="1:20" x14ac:dyDescent="0.2">
      <c r="A23" s="401"/>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62</v>
      </c>
      <c r="M1" s="165" t="str">
        <f>Obsah!$A$1</f>
        <v>2018</v>
      </c>
    </row>
    <row r="2" spans="1:24" ht="7.5" customHeight="1" x14ac:dyDescent="0.2"/>
    <row r="3" spans="1:24" x14ac:dyDescent="0.2">
      <c r="A3" s="55"/>
      <c r="B3" s="393"/>
      <c r="C3" s="393"/>
      <c r="D3" s="393"/>
      <c r="E3" s="393"/>
      <c r="F3" s="393"/>
      <c r="G3" s="394"/>
      <c r="H3" s="395"/>
      <c r="I3" s="393"/>
      <c r="J3" s="393"/>
      <c r="K3" s="393"/>
      <c r="L3" s="393"/>
      <c r="M3" s="393"/>
      <c r="N3" s="15"/>
    </row>
    <row r="4" spans="1:24" x14ac:dyDescent="0.2">
      <c r="A4" s="55"/>
      <c r="B4" s="396"/>
      <c r="C4" s="397"/>
      <c r="D4" s="397"/>
      <c r="E4" s="397"/>
      <c r="F4" s="397"/>
      <c r="G4" s="398"/>
      <c r="H4" s="396"/>
      <c r="I4" s="397"/>
      <c r="J4" s="397"/>
      <c r="K4" s="397"/>
      <c r="L4" s="397"/>
      <c r="M4" s="397"/>
      <c r="N4" s="70"/>
    </row>
    <row r="5" spans="1:24" x14ac:dyDescent="0.2">
      <c r="A5" s="26"/>
      <c r="B5" s="391"/>
      <c r="C5" s="399"/>
      <c r="D5" s="391"/>
      <c r="E5" s="399"/>
      <c r="F5" s="391"/>
      <c r="G5" s="399"/>
      <c r="H5" s="391"/>
      <c r="I5" s="399"/>
      <c r="J5" s="391"/>
      <c r="K5" s="399"/>
      <c r="L5" s="391"/>
      <c r="M5" s="392"/>
      <c r="N5" s="90"/>
    </row>
    <row r="6" spans="1:24" x14ac:dyDescent="0.2">
      <c r="A6" s="24"/>
      <c r="B6" s="95"/>
      <c r="C6" s="60"/>
      <c r="D6" s="60"/>
      <c r="E6" s="60"/>
      <c r="F6" s="60"/>
      <c r="G6" s="60"/>
      <c r="H6" s="60"/>
      <c r="I6" s="60"/>
      <c r="J6" s="60"/>
      <c r="K6" s="60"/>
      <c r="L6" s="60"/>
      <c r="M6" s="61"/>
      <c r="N6" s="90"/>
    </row>
    <row r="7" spans="1:24" x14ac:dyDescent="0.2">
      <c r="A7" s="388"/>
      <c r="B7" s="402"/>
      <c r="C7" s="403"/>
      <c r="D7" s="403"/>
      <c r="E7" s="403"/>
      <c r="F7" s="403"/>
      <c r="G7" s="405"/>
      <c r="H7" s="402"/>
      <c r="I7" s="403"/>
      <c r="J7" s="403"/>
      <c r="K7" s="403"/>
      <c r="L7" s="403"/>
      <c r="M7" s="403"/>
      <c r="N7" s="71"/>
    </row>
    <row r="8" spans="1:24" x14ac:dyDescent="0.2">
      <c r="A8" s="404"/>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393"/>
      <c r="C18" s="393"/>
      <c r="D18" s="393"/>
      <c r="E18" s="393"/>
      <c r="F18" s="393"/>
      <c r="G18" s="394"/>
      <c r="H18" s="173"/>
      <c r="I18" s="173"/>
      <c r="J18" s="173"/>
      <c r="K18" s="173"/>
      <c r="L18" s="173"/>
      <c r="M18" s="173"/>
      <c r="N18" s="176"/>
      <c r="O18" s="173"/>
    </row>
    <row r="19" spans="1:15" x14ac:dyDescent="0.2">
      <c r="A19" s="67"/>
      <c r="B19" s="406"/>
      <c r="C19" s="407"/>
      <c r="D19" s="407"/>
      <c r="E19" s="407"/>
      <c r="F19" s="407"/>
      <c r="G19" s="407"/>
      <c r="H19" s="176"/>
      <c r="I19" s="177"/>
      <c r="J19" s="178"/>
      <c r="K19" s="82"/>
      <c r="L19" s="178"/>
      <c r="M19" s="179"/>
      <c r="N19" s="176"/>
      <c r="O19" s="173"/>
    </row>
    <row r="20" spans="1:15" x14ac:dyDescent="0.2">
      <c r="A20" s="68"/>
      <c r="B20" s="392"/>
      <c r="C20" s="399"/>
      <c r="D20" s="392"/>
      <c r="E20" s="399"/>
      <c r="F20" s="392"/>
      <c r="G20" s="399"/>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400"/>
      <c r="B22" s="402"/>
      <c r="C22" s="403"/>
      <c r="D22" s="403"/>
      <c r="E22" s="403"/>
      <c r="F22" s="403"/>
      <c r="G22" s="403"/>
      <c r="H22" s="176"/>
      <c r="I22" s="177"/>
      <c r="J22" s="178"/>
      <c r="K22" s="82"/>
      <c r="L22" s="178"/>
      <c r="M22" s="179"/>
      <c r="N22" s="176"/>
      <c r="O22" s="173"/>
    </row>
    <row r="23" spans="1:15" x14ac:dyDescent="0.2">
      <c r="A23" s="401"/>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63</v>
      </c>
      <c r="B1" s="173"/>
      <c r="C1" s="173"/>
      <c r="D1" s="173"/>
      <c r="E1" s="173"/>
      <c r="F1" s="173"/>
      <c r="G1" s="173"/>
      <c r="H1" s="173"/>
      <c r="I1" s="173"/>
      <c r="J1" s="173"/>
      <c r="K1" s="173"/>
      <c r="L1" s="173"/>
      <c r="M1" s="165" t="str">
        <f>Obsah!$A$1</f>
        <v>2018</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393"/>
      <c r="C3" s="393"/>
      <c r="D3" s="393"/>
      <c r="E3" s="393"/>
      <c r="F3" s="393"/>
      <c r="G3" s="394"/>
      <c r="H3" s="395"/>
      <c r="I3" s="393"/>
      <c r="J3" s="393"/>
      <c r="K3" s="393"/>
      <c r="L3" s="393"/>
      <c r="M3" s="393"/>
      <c r="N3" s="15"/>
    </row>
    <row r="4" spans="1:21" ht="13.5" customHeight="1" x14ac:dyDescent="0.2">
      <c r="A4" s="55"/>
      <c r="B4" s="396"/>
      <c r="C4" s="397"/>
      <c r="D4" s="397"/>
      <c r="E4" s="397"/>
      <c r="F4" s="397"/>
      <c r="G4" s="398"/>
      <c r="H4" s="396"/>
      <c r="I4" s="397"/>
      <c r="J4" s="397"/>
      <c r="K4" s="397"/>
      <c r="L4" s="397"/>
      <c r="M4" s="397"/>
      <c r="N4" s="70"/>
    </row>
    <row r="5" spans="1:21" x14ac:dyDescent="0.2">
      <c r="A5" s="26"/>
      <c r="B5" s="391"/>
      <c r="C5" s="399"/>
      <c r="D5" s="391"/>
      <c r="E5" s="399"/>
      <c r="F5" s="391"/>
      <c r="G5" s="399"/>
      <c r="H5" s="391"/>
      <c r="I5" s="399"/>
      <c r="J5" s="391"/>
      <c r="K5" s="399"/>
      <c r="L5" s="391"/>
      <c r="M5" s="392"/>
      <c r="N5" s="90"/>
    </row>
    <row r="6" spans="1:21" x14ac:dyDescent="0.2">
      <c r="A6" s="24"/>
      <c r="B6" s="95"/>
      <c r="C6" s="60"/>
      <c r="D6" s="60"/>
      <c r="E6" s="60"/>
      <c r="F6" s="60"/>
      <c r="G6" s="60"/>
      <c r="H6" s="60"/>
      <c r="I6" s="60"/>
      <c r="J6" s="60"/>
      <c r="K6" s="60"/>
      <c r="L6" s="60"/>
      <c r="M6" s="80"/>
      <c r="N6" s="90"/>
    </row>
    <row r="7" spans="1:21" x14ac:dyDescent="0.2">
      <c r="A7" s="388"/>
      <c r="B7" s="402"/>
      <c r="C7" s="403"/>
      <c r="D7" s="403"/>
      <c r="E7" s="403"/>
      <c r="F7" s="403"/>
      <c r="G7" s="405"/>
      <c r="H7" s="402"/>
      <c r="I7" s="403"/>
      <c r="J7" s="403"/>
      <c r="K7" s="403"/>
      <c r="L7" s="403"/>
      <c r="M7" s="403"/>
      <c r="N7" s="71"/>
    </row>
    <row r="8" spans="1:21" x14ac:dyDescent="0.2">
      <c r="A8" s="404"/>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393"/>
      <c r="C18" s="393"/>
      <c r="D18" s="393"/>
      <c r="E18" s="393"/>
      <c r="F18" s="393"/>
      <c r="G18" s="394"/>
      <c r="H18" s="13"/>
      <c r="I18" s="13"/>
      <c r="J18" s="13"/>
      <c r="K18" s="13"/>
      <c r="L18" s="13"/>
      <c r="M18" s="13"/>
      <c r="N18" s="176"/>
      <c r="O18" s="173"/>
      <c r="P18" s="91"/>
      <c r="Q18" s="69"/>
      <c r="R18" s="14"/>
      <c r="S18" s="14"/>
      <c r="T18" s="14"/>
    </row>
    <row r="19" spans="1:20" x14ac:dyDescent="0.2">
      <c r="A19" s="67"/>
      <c r="B19" s="406"/>
      <c r="C19" s="407"/>
      <c r="D19" s="407"/>
      <c r="E19" s="407"/>
      <c r="F19" s="407"/>
      <c r="G19" s="407"/>
      <c r="H19" s="176"/>
      <c r="I19" s="177"/>
      <c r="J19" s="178"/>
      <c r="K19" s="82"/>
      <c r="L19" s="178"/>
      <c r="M19" s="179"/>
      <c r="N19" s="176"/>
      <c r="O19" s="173"/>
      <c r="P19" s="91"/>
      <c r="Q19" s="69"/>
      <c r="R19" s="14"/>
      <c r="S19" s="14"/>
      <c r="T19" s="14"/>
    </row>
    <row r="20" spans="1:20" x14ac:dyDescent="0.2">
      <c r="A20" s="68"/>
      <c r="B20" s="392"/>
      <c r="C20" s="399"/>
      <c r="D20" s="392"/>
      <c r="E20" s="399"/>
      <c r="F20" s="392"/>
      <c r="G20" s="399"/>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400"/>
      <c r="B22" s="402"/>
      <c r="C22" s="403"/>
      <c r="D22" s="403"/>
      <c r="E22" s="403"/>
      <c r="F22" s="403"/>
      <c r="G22" s="403"/>
      <c r="H22" s="176"/>
      <c r="I22" s="177"/>
      <c r="J22" s="178"/>
      <c r="K22" s="82"/>
      <c r="L22" s="178"/>
      <c r="M22" s="179"/>
      <c r="N22" s="176"/>
      <c r="O22" s="173"/>
      <c r="P22" s="91"/>
      <c r="Q22" s="69"/>
      <c r="R22" s="14"/>
      <c r="S22" s="14"/>
      <c r="T22" s="14"/>
    </row>
    <row r="23" spans="1:20" x14ac:dyDescent="0.2">
      <c r="A23" s="401"/>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customWidth="1"/>
    <col min="8" max="8" width="14.42578125" style="123" customWidth="1"/>
    <col min="9" max="9" width="8" style="123" bestFit="1" customWidth="1"/>
    <col min="10" max="10" width="14.42578125" style="123" customWidth="1"/>
    <col min="11" max="11" width="8" style="123" customWidth="1"/>
    <col min="12" max="12" width="14.42578125" style="123" customWidth="1"/>
    <col min="13" max="13" width="8" style="123" customWidth="1"/>
    <col min="14" max="26" width="9.140625" style="123" customWidth="1"/>
    <col min="27" max="16384" width="9.140625" style="123"/>
  </cols>
  <sheetData>
    <row r="1" spans="1:24" ht="18.75" x14ac:dyDescent="0.3">
      <c r="A1" s="164" t="s">
        <v>64</v>
      </c>
      <c r="M1" s="165" t="str">
        <f>Obsah!$A$1</f>
        <v>2018</v>
      </c>
    </row>
    <row r="2" spans="1:24" ht="7.5" customHeight="1" x14ac:dyDescent="0.2"/>
    <row r="3" spans="1:24" x14ac:dyDescent="0.2">
      <c r="A3" s="55"/>
      <c r="B3" s="393"/>
      <c r="C3" s="393"/>
      <c r="D3" s="393"/>
      <c r="E3" s="393"/>
      <c r="F3" s="393"/>
      <c r="G3" s="394"/>
      <c r="H3" s="395"/>
      <c r="I3" s="393"/>
      <c r="J3" s="393"/>
      <c r="K3" s="393"/>
      <c r="L3" s="393"/>
      <c r="M3" s="393"/>
      <c r="N3" s="15"/>
    </row>
    <row r="4" spans="1:24" x14ac:dyDescent="0.2">
      <c r="A4" s="55"/>
      <c r="B4" s="396"/>
      <c r="C4" s="397"/>
      <c r="D4" s="397"/>
      <c r="E4" s="397"/>
      <c r="F4" s="397"/>
      <c r="G4" s="398"/>
      <c r="H4" s="396"/>
      <c r="I4" s="397"/>
      <c r="J4" s="397"/>
      <c r="K4" s="397"/>
      <c r="L4" s="397"/>
      <c r="M4" s="397"/>
      <c r="N4" s="70"/>
    </row>
    <row r="5" spans="1:24" x14ac:dyDescent="0.2">
      <c r="A5" s="26"/>
      <c r="B5" s="391"/>
      <c r="C5" s="399"/>
      <c r="D5" s="391"/>
      <c r="E5" s="399"/>
      <c r="F5" s="391"/>
      <c r="G5" s="399"/>
      <c r="H5" s="391"/>
      <c r="I5" s="399"/>
      <c r="J5" s="391"/>
      <c r="K5" s="399"/>
      <c r="L5" s="391"/>
      <c r="M5" s="392"/>
      <c r="N5" s="90"/>
    </row>
    <row r="6" spans="1:24" x14ac:dyDescent="0.2">
      <c r="A6" s="24"/>
      <c r="B6" s="95"/>
      <c r="C6" s="60"/>
      <c r="D6" s="60"/>
      <c r="E6" s="60"/>
      <c r="F6" s="60"/>
      <c r="G6" s="60"/>
      <c r="H6" s="60"/>
      <c r="I6" s="60"/>
      <c r="J6" s="60"/>
      <c r="K6" s="60"/>
      <c r="L6" s="60"/>
      <c r="M6" s="61"/>
      <c r="N6" s="90"/>
    </row>
    <row r="7" spans="1:24" x14ac:dyDescent="0.2">
      <c r="A7" s="388"/>
      <c r="B7" s="402"/>
      <c r="C7" s="403"/>
      <c r="D7" s="403"/>
      <c r="E7" s="403"/>
      <c r="F7" s="403"/>
      <c r="G7" s="405"/>
      <c r="H7" s="402"/>
      <c r="I7" s="403"/>
      <c r="J7" s="403"/>
      <c r="K7" s="403"/>
      <c r="L7" s="403"/>
      <c r="M7" s="403"/>
      <c r="N7" s="71"/>
    </row>
    <row r="8" spans="1:24" x14ac:dyDescent="0.2">
      <c r="A8" s="404"/>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393"/>
      <c r="C18" s="393"/>
      <c r="D18" s="393"/>
      <c r="E18" s="393"/>
      <c r="F18" s="393"/>
      <c r="G18" s="394"/>
      <c r="H18" s="173"/>
      <c r="I18" s="173"/>
      <c r="J18" s="173"/>
      <c r="K18" s="173"/>
      <c r="L18" s="173"/>
      <c r="M18" s="173"/>
      <c r="N18" s="176"/>
      <c r="O18" s="173"/>
    </row>
    <row r="19" spans="1:15" x14ac:dyDescent="0.2">
      <c r="A19" s="67"/>
      <c r="B19" s="406"/>
      <c r="C19" s="407"/>
      <c r="D19" s="407"/>
      <c r="E19" s="407"/>
      <c r="F19" s="407"/>
      <c r="G19" s="407"/>
      <c r="H19" s="176"/>
      <c r="I19" s="177"/>
      <c r="J19" s="178"/>
      <c r="K19" s="82"/>
      <c r="L19" s="178"/>
      <c r="M19" s="179"/>
      <c r="N19" s="176"/>
      <c r="O19" s="173"/>
    </row>
    <row r="20" spans="1:15" x14ac:dyDescent="0.2">
      <c r="A20" s="68"/>
      <c r="B20" s="392"/>
      <c r="C20" s="399"/>
      <c r="D20" s="392"/>
      <c r="E20" s="399"/>
      <c r="F20" s="392"/>
      <c r="G20" s="399"/>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400"/>
      <c r="B22" s="402"/>
      <c r="C22" s="403"/>
      <c r="D22" s="403"/>
      <c r="E22" s="403"/>
      <c r="F22" s="403"/>
      <c r="G22" s="403"/>
      <c r="H22" s="176"/>
      <c r="I22" s="177"/>
      <c r="J22" s="178"/>
      <c r="K22" s="82"/>
      <c r="L22" s="178"/>
      <c r="M22" s="179"/>
      <c r="N22" s="176"/>
      <c r="O22" s="173"/>
    </row>
    <row r="23" spans="1:15" x14ac:dyDescent="0.2">
      <c r="A23" s="401"/>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P48"/>
  <sheetViews>
    <sheetView showGridLines="0" topLeftCell="A4" zoomScaleNormal="100" workbookViewId="0">
      <selection activeCell="A34" sqref="A34"/>
    </sheetView>
  </sheetViews>
  <sheetFormatPr defaultRowHeight="12" x14ac:dyDescent="0.2"/>
  <cols>
    <col min="1" max="1" width="4.7109375" style="123" customWidth="1"/>
    <col min="2" max="2" width="2.5703125" style="123" customWidth="1"/>
    <col min="3" max="8" width="11.7109375" style="123" customWidth="1"/>
    <col min="9" max="9" width="21.85546875" style="123" customWidth="1"/>
    <col min="10" max="10" width="11.5703125" style="123" customWidth="1"/>
    <col min="11" max="13" width="9.140625" style="123" customWidth="1"/>
    <col min="14" max="16384" width="9.140625" style="123"/>
  </cols>
  <sheetData>
    <row r="1" spans="1:12" s="153" customFormat="1" ht="18.75" x14ac:dyDescent="0.3">
      <c r="A1" s="152" t="s">
        <v>45</v>
      </c>
    </row>
    <row r="2" spans="1:12" ht="4.5" customHeight="1" x14ac:dyDescent="0.2"/>
    <row r="3" spans="1:12" ht="12.75" customHeight="1" x14ac:dyDescent="0.2">
      <c r="A3" s="154" t="s">
        <v>177</v>
      </c>
      <c r="B3" s="154"/>
      <c r="C3" s="155" t="s">
        <v>178</v>
      </c>
    </row>
    <row r="4" spans="1:12" ht="12.75" customHeight="1" x14ac:dyDescent="0.2">
      <c r="A4" s="154" t="s">
        <v>194</v>
      </c>
      <c r="B4" s="154"/>
      <c r="C4" s="155" t="s">
        <v>195</v>
      </c>
    </row>
    <row r="5" spans="1:12" s="156" customFormat="1" ht="13.15" customHeight="1" x14ac:dyDescent="0.25">
      <c r="A5" s="154" t="s">
        <v>103</v>
      </c>
      <c r="B5" s="154"/>
      <c r="C5" s="155" t="s">
        <v>104</v>
      </c>
      <c r="D5" s="22"/>
      <c r="E5" s="22"/>
      <c r="F5" s="22"/>
      <c r="G5" s="22"/>
      <c r="H5" s="22"/>
      <c r="I5" s="22"/>
      <c r="J5" s="135"/>
      <c r="K5" s="157"/>
      <c r="L5" s="157"/>
    </row>
    <row r="6" spans="1:12" s="156" customFormat="1" ht="7.5" customHeight="1" x14ac:dyDescent="0.25">
      <c r="A6" s="154"/>
      <c r="B6" s="154"/>
      <c r="C6" s="155"/>
      <c r="D6" s="22"/>
      <c r="E6" s="22"/>
      <c r="F6" s="22"/>
      <c r="G6" s="22"/>
      <c r="H6" s="22"/>
      <c r="I6" s="22"/>
      <c r="J6" s="135"/>
      <c r="K6" s="157"/>
      <c r="L6" s="157"/>
    </row>
    <row r="7" spans="1:12" s="156" customFormat="1" ht="13.15" customHeight="1" x14ac:dyDescent="0.25">
      <c r="A7" s="154" t="s">
        <v>255</v>
      </c>
      <c r="B7" s="154"/>
      <c r="C7" s="155" t="s">
        <v>254</v>
      </c>
      <c r="D7" s="22"/>
      <c r="E7" s="22"/>
      <c r="F7" s="22"/>
      <c r="G7" s="22"/>
      <c r="H7" s="22"/>
      <c r="I7" s="22"/>
      <c r="J7" s="13"/>
    </row>
    <row r="8" spans="1:12" s="156" customFormat="1" ht="13.15" customHeight="1" x14ac:dyDescent="0.25">
      <c r="A8" s="154" t="s">
        <v>261</v>
      </c>
      <c r="B8" s="154"/>
      <c r="C8" s="155" t="s">
        <v>256</v>
      </c>
      <c r="D8" s="22"/>
      <c r="E8" s="22"/>
      <c r="F8" s="22"/>
      <c r="G8" s="22"/>
      <c r="H8" s="22"/>
      <c r="I8" s="22"/>
      <c r="J8" s="13"/>
    </row>
    <row r="9" spans="1:12" s="156" customFormat="1" ht="7.5" customHeight="1" x14ac:dyDescent="0.25">
      <c r="A9" s="154"/>
      <c r="B9" s="154"/>
      <c r="C9" s="155"/>
      <c r="D9" s="22"/>
      <c r="E9" s="22"/>
      <c r="F9" s="22"/>
      <c r="G9" s="22"/>
      <c r="H9" s="22"/>
      <c r="I9" s="22"/>
      <c r="J9" s="135"/>
      <c r="K9" s="157"/>
      <c r="L9" s="157"/>
    </row>
    <row r="10" spans="1:12" s="156" customFormat="1" ht="13.15" customHeight="1" x14ac:dyDescent="0.25">
      <c r="A10" s="154" t="s">
        <v>96</v>
      </c>
      <c r="B10" s="154"/>
      <c r="C10" s="155" t="s">
        <v>199</v>
      </c>
      <c r="D10" s="22"/>
      <c r="E10" s="22"/>
      <c r="F10" s="22"/>
      <c r="G10" s="22"/>
      <c r="H10" s="22"/>
      <c r="I10" s="22"/>
      <c r="J10" s="13"/>
    </row>
    <row r="11" spans="1:12" s="156" customFormat="1" ht="13.15" customHeight="1" x14ac:dyDescent="0.25">
      <c r="A11" s="154" t="s">
        <v>87</v>
      </c>
      <c r="B11" s="154"/>
      <c r="C11" s="155" t="s">
        <v>111</v>
      </c>
      <c r="D11" s="22"/>
      <c r="E11" s="22"/>
      <c r="F11" s="22"/>
      <c r="G11" s="22"/>
      <c r="H11" s="22"/>
      <c r="I11" s="22"/>
      <c r="J11" s="123"/>
    </row>
    <row r="12" spans="1:12" s="156" customFormat="1" ht="13.15" customHeight="1" x14ac:dyDescent="0.25">
      <c r="A12" s="154" t="s">
        <v>88</v>
      </c>
      <c r="B12" s="154"/>
      <c r="C12" s="155" t="s">
        <v>112</v>
      </c>
      <c r="D12" s="22"/>
      <c r="E12" s="22"/>
      <c r="F12" s="22"/>
      <c r="G12" s="22"/>
      <c r="H12" s="22"/>
      <c r="I12" s="22"/>
      <c r="J12" s="123"/>
    </row>
    <row r="13" spans="1:12" s="156" customFormat="1" ht="13.15" customHeight="1" x14ac:dyDescent="0.25">
      <c r="A13" s="154" t="s">
        <v>89</v>
      </c>
      <c r="B13" s="154"/>
      <c r="C13" s="155" t="s">
        <v>113</v>
      </c>
      <c r="D13" s="22"/>
      <c r="E13" s="22"/>
      <c r="F13" s="22"/>
      <c r="G13" s="22"/>
      <c r="H13" s="22"/>
      <c r="I13" s="22"/>
      <c r="J13" s="123"/>
    </row>
    <row r="14" spans="1:12" s="156" customFormat="1" ht="13.15" customHeight="1" x14ac:dyDescent="0.25">
      <c r="A14" s="154" t="s">
        <v>99</v>
      </c>
      <c r="B14" s="154"/>
      <c r="C14" s="155" t="s">
        <v>198</v>
      </c>
      <c r="D14" s="22"/>
      <c r="E14" s="22"/>
      <c r="F14" s="22"/>
      <c r="G14" s="22"/>
      <c r="H14" s="22"/>
      <c r="I14" s="22"/>
      <c r="J14" s="123"/>
    </row>
    <row r="15" spans="1:12" s="156" customFormat="1" ht="13.15" customHeight="1" x14ac:dyDescent="0.25">
      <c r="A15" s="154" t="s">
        <v>90</v>
      </c>
      <c r="B15" s="154"/>
      <c r="C15" s="155" t="s">
        <v>114</v>
      </c>
      <c r="D15" s="22"/>
      <c r="E15" s="22"/>
      <c r="F15" s="22"/>
      <c r="G15" s="22"/>
      <c r="H15" s="22"/>
      <c r="I15" s="22"/>
      <c r="J15" s="123"/>
    </row>
    <row r="16" spans="1:12" s="156" customFormat="1" ht="13.15" customHeight="1" x14ac:dyDescent="0.25">
      <c r="A16" s="154" t="s">
        <v>91</v>
      </c>
      <c r="B16" s="154"/>
      <c r="C16" s="155" t="s">
        <v>115</v>
      </c>
      <c r="D16" s="22"/>
      <c r="E16" s="22"/>
      <c r="F16" s="22"/>
      <c r="G16" s="22"/>
      <c r="H16" s="22"/>
      <c r="I16" s="22"/>
      <c r="J16" s="123"/>
    </row>
    <row r="17" spans="1:16" s="156" customFormat="1" ht="13.15" customHeight="1" x14ac:dyDescent="0.25">
      <c r="A17" s="154" t="s">
        <v>92</v>
      </c>
      <c r="B17" s="154"/>
      <c r="C17" s="155" t="s">
        <v>116</v>
      </c>
      <c r="D17" s="22"/>
      <c r="E17" s="22"/>
      <c r="F17" s="22"/>
      <c r="G17" s="22"/>
      <c r="H17" s="22"/>
      <c r="I17" s="22"/>
      <c r="J17" s="123"/>
      <c r="L17" s="158"/>
      <c r="M17" s="158"/>
      <c r="N17" s="158"/>
      <c r="O17" s="158"/>
      <c r="P17" s="158"/>
    </row>
    <row r="18" spans="1:16" s="156" customFormat="1" ht="13.15" customHeight="1" x14ac:dyDescent="0.25">
      <c r="A18" s="154" t="s">
        <v>93</v>
      </c>
      <c r="B18" s="154"/>
      <c r="C18" s="155" t="s">
        <v>117</v>
      </c>
      <c r="D18" s="22"/>
      <c r="E18" s="22"/>
      <c r="F18" s="22"/>
      <c r="G18" s="22"/>
      <c r="H18" s="22"/>
      <c r="I18" s="22"/>
      <c r="J18" s="123"/>
      <c r="L18" s="158"/>
      <c r="M18" s="158"/>
      <c r="N18" s="158"/>
      <c r="O18" s="158"/>
      <c r="P18" s="158"/>
    </row>
    <row r="19" spans="1:16" s="156" customFormat="1" ht="13.15" customHeight="1" x14ac:dyDescent="0.25">
      <c r="A19" s="154" t="s">
        <v>94</v>
      </c>
      <c r="B19" s="154"/>
      <c r="C19" s="155" t="s">
        <v>118</v>
      </c>
      <c r="D19" s="22"/>
      <c r="E19" s="22"/>
      <c r="F19" s="22"/>
      <c r="G19" s="22"/>
      <c r="H19" s="22"/>
      <c r="I19" s="22"/>
      <c r="J19" s="123"/>
      <c r="L19" s="158"/>
      <c r="M19" s="158"/>
      <c r="N19" s="158"/>
      <c r="O19" s="158"/>
      <c r="P19" s="158"/>
    </row>
    <row r="20" spans="1:16" s="156" customFormat="1" ht="13.15" customHeight="1" x14ac:dyDescent="0.25">
      <c r="A20" s="154" t="s">
        <v>95</v>
      </c>
      <c r="B20" s="154"/>
      <c r="C20" s="155" t="s">
        <v>119</v>
      </c>
      <c r="D20" s="22"/>
      <c r="E20" s="22"/>
      <c r="F20" s="22"/>
      <c r="G20" s="22"/>
      <c r="H20" s="22"/>
      <c r="I20" s="22"/>
      <c r="J20" s="123"/>
      <c r="L20" s="158"/>
      <c r="M20" s="158"/>
      <c r="N20" s="158"/>
      <c r="O20" s="158"/>
      <c r="P20" s="158"/>
    </row>
    <row r="21" spans="1:16" s="156" customFormat="1" ht="13.15" customHeight="1" x14ac:dyDescent="0.25">
      <c r="A21" s="154" t="s">
        <v>97</v>
      </c>
      <c r="B21" s="154"/>
      <c r="C21" s="155" t="s">
        <v>120</v>
      </c>
      <c r="D21" s="22"/>
      <c r="E21" s="22"/>
      <c r="F21" s="22"/>
      <c r="G21" s="22"/>
      <c r="H21" s="22"/>
      <c r="I21" s="22"/>
      <c r="J21" s="123"/>
      <c r="L21" s="158"/>
      <c r="M21" s="158"/>
      <c r="N21" s="158"/>
      <c r="O21" s="158"/>
      <c r="P21" s="158"/>
    </row>
    <row r="22" spans="1:16" s="156" customFormat="1" ht="13.15" customHeight="1" x14ac:dyDescent="0.25">
      <c r="A22" s="154" t="s">
        <v>98</v>
      </c>
      <c r="B22" s="154"/>
      <c r="C22" s="155" t="s">
        <v>121</v>
      </c>
      <c r="D22" s="22"/>
      <c r="E22" s="22"/>
      <c r="F22" s="22"/>
      <c r="G22" s="22"/>
      <c r="H22" s="22"/>
      <c r="I22" s="22"/>
      <c r="J22" s="123"/>
      <c r="L22" s="158"/>
      <c r="M22" s="158"/>
      <c r="N22" s="158"/>
      <c r="O22" s="158"/>
      <c r="P22" s="158"/>
    </row>
    <row r="23" spans="1:16" s="156" customFormat="1" ht="13.15" customHeight="1" x14ac:dyDescent="0.25">
      <c r="A23" s="154" t="s">
        <v>100</v>
      </c>
      <c r="B23" s="154"/>
      <c r="C23" s="155" t="s">
        <v>122</v>
      </c>
      <c r="D23" s="22"/>
      <c r="E23" s="22"/>
      <c r="F23" s="22"/>
      <c r="G23" s="22"/>
      <c r="H23" s="22"/>
      <c r="I23" s="22"/>
      <c r="J23" s="123"/>
      <c r="L23" s="158"/>
      <c r="M23" s="158"/>
      <c r="N23" s="158"/>
      <c r="O23" s="158"/>
      <c r="P23" s="158"/>
    </row>
    <row r="24" spans="1:16" s="156" customFormat="1" ht="7.5" customHeight="1" x14ac:dyDescent="0.25">
      <c r="B24" s="123"/>
      <c r="C24" s="123"/>
      <c r="D24" s="123"/>
      <c r="E24" s="123"/>
      <c r="F24" s="123"/>
      <c r="G24" s="123"/>
      <c r="H24" s="123"/>
      <c r="I24" s="123"/>
      <c r="J24" s="123"/>
    </row>
    <row r="25" spans="1:16" s="156" customFormat="1" ht="14.1" customHeight="1" x14ac:dyDescent="0.25">
      <c r="A25" s="154" t="s">
        <v>105</v>
      </c>
      <c r="B25" s="154"/>
      <c r="C25" s="155"/>
      <c r="D25" s="123"/>
      <c r="E25" s="123"/>
      <c r="F25" s="123"/>
      <c r="G25" s="123"/>
      <c r="H25" s="123"/>
      <c r="I25" s="123"/>
      <c r="J25" s="123"/>
    </row>
    <row r="26" spans="1:16" s="161" customFormat="1" ht="13.15" customHeight="1" x14ac:dyDescent="0.2">
      <c r="A26" s="155" t="s">
        <v>244</v>
      </c>
      <c r="B26" s="160"/>
      <c r="C26" s="160"/>
      <c r="D26" s="160"/>
      <c r="E26" s="160"/>
      <c r="F26" s="160"/>
      <c r="G26" s="160"/>
      <c r="H26" s="160"/>
      <c r="I26" s="160"/>
      <c r="J26" s="160"/>
    </row>
    <row r="27" spans="1:16" s="163" customFormat="1" ht="18" customHeight="1" x14ac:dyDescent="0.25">
      <c r="A27" s="154" t="s">
        <v>271</v>
      </c>
      <c r="B27" s="162"/>
      <c r="C27" s="162"/>
      <c r="D27" s="162"/>
      <c r="E27" s="162"/>
      <c r="F27" s="162"/>
      <c r="G27" s="162"/>
      <c r="H27" s="162"/>
      <c r="I27" s="162"/>
      <c r="J27" s="162"/>
    </row>
    <row r="28" spans="1:16" s="161" customFormat="1" ht="13.15" customHeight="1" x14ac:dyDescent="0.2">
      <c r="A28" s="155" t="s">
        <v>263</v>
      </c>
      <c r="B28" s="160"/>
      <c r="C28" s="160"/>
      <c r="D28" s="160"/>
      <c r="E28" s="160"/>
      <c r="F28" s="160"/>
      <c r="G28" s="160"/>
      <c r="H28" s="160"/>
      <c r="I28" s="160"/>
      <c r="J28" s="160"/>
    </row>
    <row r="29" spans="1:16" s="163" customFormat="1" ht="18" customHeight="1" x14ac:dyDescent="0.25">
      <c r="A29" s="154" t="s">
        <v>108</v>
      </c>
      <c r="B29" s="162"/>
      <c r="C29" s="162"/>
      <c r="D29" s="162"/>
      <c r="E29" s="162"/>
      <c r="F29" s="162"/>
      <c r="G29" s="162"/>
      <c r="H29" s="162"/>
      <c r="I29" s="162"/>
      <c r="J29" s="162"/>
    </row>
    <row r="30" spans="1:16" s="161" customFormat="1" ht="13.15" customHeight="1" x14ac:dyDescent="0.2">
      <c r="A30" s="155" t="s">
        <v>109</v>
      </c>
      <c r="B30" s="160"/>
      <c r="C30" s="160"/>
      <c r="D30" s="160"/>
      <c r="E30" s="160"/>
      <c r="F30" s="160"/>
      <c r="G30" s="160"/>
      <c r="H30" s="160"/>
      <c r="I30" s="160"/>
      <c r="J30" s="160"/>
    </row>
    <row r="31" spans="1:16" s="163" customFormat="1" ht="18" customHeight="1" x14ac:dyDescent="0.25">
      <c r="A31" s="154" t="s">
        <v>106</v>
      </c>
      <c r="B31" s="162"/>
      <c r="C31" s="162"/>
      <c r="D31" s="162"/>
      <c r="E31" s="162"/>
      <c r="F31" s="162"/>
      <c r="G31" s="162"/>
      <c r="H31" s="162"/>
      <c r="I31" s="162"/>
      <c r="J31" s="162"/>
    </row>
    <row r="32" spans="1:16" s="161" customFormat="1" ht="13.15" customHeight="1" x14ac:dyDescent="0.2">
      <c r="A32" s="155" t="s">
        <v>110</v>
      </c>
      <c r="B32" s="160"/>
      <c r="C32" s="160"/>
      <c r="D32" s="160"/>
      <c r="E32" s="160"/>
      <c r="F32" s="160"/>
      <c r="G32" s="160"/>
      <c r="H32" s="160"/>
      <c r="I32" s="160"/>
      <c r="J32" s="160"/>
    </row>
    <row r="33" spans="1:10" s="163" customFormat="1" ht="18" customHeight="1" x14ac:dyDescent="0.25">
      <c r="A33" s="154" t="s">
        <v>306</v>
      </c>
      <c r="B33" s="162"/>
      <c r="C33" s="162"/>
      <c r="D33" s="162"/>
      <c r="E33" s="162"/>
      <c r="F33" s="162"/>
      <c r="G33" s="162"/>
      <c r="H33" s="162"/>
      <c r="I33" s="162"/>
      <c r="J33" s="162"/>
    </row>
    <row r="34" spans="1:10" s="161" customFormat="1" ht="12.75" customHeight="1" x14ac:dyDescent="0.2">
      <c r="A34" s="155" t="s">
        <v>245</v>
      </c>
      <c r="B34" s="231"/>
      <c r="C34" s="231"/>
      <c r="D34" s="231"/>
      <c r="E34" s="231"/>
      <c r="F34" s="231"/>
      <c r="G34" s="231"/>
      <c r="H34" s="231"/>
      <c r="I34" s="231"/>
      <c r="J34" s="231"/>
    </row>
    <row r="35" spans="1:10" s="163" customFormat="1" ht="18" customHeight="1" x14ac:dyDescent="0.25">
      <c r="A35" s="135" t="s">
        <v>304</v>
      </c>
      <c r="B35" s="162"/>
      <c r="C35" s="162"/>
      <c r="D35" s="162"/>
      <c r="E35" s="162"/>
      <c r="F35" s="162"/>
      <c r="G35" s="162"/>
      <c r="H35" s="162"/>
      <c r="I35" s="162"/>
      <c r="J35" s="162"/>
    </row>
    <row r="36" spans="1:10" s="156" customFormat="1" ht="12.75" customHeight="1" x14ac:dyDescent="0.25">
      <c r="A36" s="159" t="s">
        <v>303</v>
      </c>
      <c r="B36" s="231"/>
      <c r="C36" s="231"/>
      <c r="D36" s="231"/>
      <c r="E36" s="231"/>
      <c r="F36" s="231"/>
      <c r="G36" s="231"/>
      <c r="H36" s="231"/>
      <c r="I36" s="231"/>
      <c r="J36" s="231"/>
    </row>
    <row r="37" spans="1:10" s="163" customFormat="1" ht="18" customHeight="1" x14ac:dyDescent="0.25">
      <c r="A37" s="135" t="s">
        <v>107</v>
      </c>
      <c r="B37" s="162"/>
      <c r="C37" s="162"/>
      <c r="D37" s="162"/>
      <c r="E37" s="162"/>
      <c r="F37" s="162"/>
      <c r="G37" s="162"/>
      <c r="H37" s="162"/>
      <c r="I37" s="162"/>
      <c r="J37" s="162"/>
    </row>
    <row r="38" spans="1:10" s="161" customFormat="1" ht="13.15" customHeight="1" x14ac:dyDescent="0.2">
      <c r="A38" s="159" t="s">
        <v>305</v>
      </c>
      <c r="B38" s="160"/>
      <c r="C38" s="160"/>
      <c r="D38" s="160"/>
      <c r="E38" s="160"/>
      <c r="F38" s="160"/>
      <c r="G38" s="160"/>
      <c r="H38" s="160"/>
      <c r="I38" s="160"/>
      <c r="J38" s="160"/>
    </row>
    <row r="39" spans="1:10" s="163" customFormat="1" ht="18" customHeight="1" x14ac:dyDescent="0.25">
      <c r="A39" s="135" t="s">
        <v>191</v>
      </c>
      <c r="B39" s="162"/>
      <c r="C39" s="162"/>
      <c r="D39" s="162"/>
      <c r="E39" s="162"/>
      <c r="F39" s="162"/>
      <c r="G39" s="162"/>
      <c r="H39" s="162"/>
      <c r="I39" s="162"/>
      <c r="J39" s="162"/>
    </row>
    <row r="40" spans="1:10" s="161" customFormat="1" ht="13.15" customHeight="1" x14ac:dyDescent="0.2">
      <c r="A40" s="159" t="s">
        <v>192</v>
      </c>
      <c r="B40" s="160"/>
      <c r="C40" s="160"/>
      <c r="D40" s="160"/>
      <c r="E40" s="160"/>
      <c r="F40" s="160"/>
      <c r="G40" s="160"/>
      <c r="H40" s="160"/>
      <c r="I40" s="160"/>
      <c r="J40" s="160"/>
    </row>
    <row r="41" spans="1:10" s="163" customFormat="1" ht="18" customHeight="1" x14ac:dyDescent="0.25">
      <c r="A41" s="135"/>
      <c r="B41" s="162"/>
      <c r="C41" s="162"/>
      <c r="D41" s="162"/>
      <c r="E41" s="162"/>
      <c r="F41" s="162"/>
      <c r="G41" s="162"/>
      <c r="H41" s="162"/>
      <c r="I41" s="162"/>
      <c r="J41" s="162"/>
    </row>
    <row r="42" spans="1:10" s="161" customFormat="1" ht="13.5" customHeight="1" x14ac:dyDescent="0.2">
      <c r="A42" s="159"/>
      <c r="B42" s="160"/>
      <c r="C42" s="160"/>
      <c r="D42" s="160"/>
      <c r="E42" s="160"/>
      <c r="F42" s="160"/>
      <c r="G42" s="160"/>
      <c r="H42" s="160"/>
      <c r="I42" s="160"/>
      <c r="J42" s="160"/>
    </row>
    <row r="43" spans="1:10" s="163" customFormat="1" ht="18" customHeight="1" x14ac:dyDescent="0.25">
      <c r="A43" s="135"/>
      <c r="B43" s="162"/>
      <c r="C43" s="162"/>
      <c r="D43" s="162"/>
      <c r="E43" s="162"/>
      <c r="F43" s="162"/>
      <c r="G43" s="162"/>
      <c r="H43" s="162"/>
      <c r="I43" s="162"/>
      <c r="J43" s="162"/>
    </row>
    <row r="44" spans="1:10" s="161" customFormat="1" ht="13.15" customHeight="1" x14ac:dyDescent="0.2">
      <c r="A44" s="159"/>
      <c r="B44" s="160"/>
      <c r="C44" s="160"/>
      <c r="D44" s="160"/>
      <c r="E44" s="160"/>
      <c r="F44" s="160"/>
      <c r="G44" s="160"/>
      <c r="H44" s="160"/>
      <c r="I44" s="160"/>
      <c r="J44" s="160"/>
    </row>
    <row r="45" spans="1:10" s="163" customFormat="1" ht="18" customHeight="1" x14ac:dyDescent="0.25">
      <c r="A45" s="135"/>
      <c r="B45" s="162"/>
      <c r="C45" s="162"/>
      <c r="D45" s="162"/>
      <c r="E45" s="162"/>
      <c r="F45" s="162"/>
      <c r="G45" s="162"/>
      <c r="H45" s="162"/>
      <c r="I45" s="162"/>
      <c r="J45" s="162"/>
    </row>
    <row r="46" spans="1:10" s="161" customFormat="1" ht="13.15" customHeight="1" x14ac:dyDescent="0.2">
      <c r="A46" s="159"/>
      <c r="B46" s="160"/>
      <c r="C46" s="160"/>
      <c r="D46" s="160"/>
      <c r="E46" s="160"/>
      <c r="F46" s="160"/>
      <c r="G46" s="160"/>
      <c r="H46" s="160"/>
      <c r="I46" s="160"/>
      <c r="J46" s="160"/>
    </row>
    <row r="47" spans="1:10" ht="15" customHeight="1" x14ac:dyDescent="0.2">
      <c r="A47" s="135"/>
    </row>
    <row r="48" spans="1:10" ht="24.75" customHeight="1" x14ac:dyDescent="0.2">
      <c r="A48" s="230"/>
      <c r="B48" s="231"/>
      <c r="C48" s="231"/>
      <c r="D48" s="231"/>
      <c r="E48" s="231"/>
      <c r="F48" s="231"/>
      <c r="G48" s="231"/>
      <c r="H48" s="231"/>
      <c r="I48" s="231"/>
      <c r="J48" s="231"/>
    </row>
  </sheetData>
  <sortState ref="A7:C20">
    <sortCondition ref="C7:C20"/>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65</v>
      </c>
      <c r="B1" s="173"/>
      <c r="C1" s="173"/>
      <c r="D1" s="173"/>
      <c r="E1" s="173"/>
      <c r="F1" s="173"/>
      <c r="G1" s="173"/>
      <c r="H1" s="173"/>
      <c r="I1" s="173"/>
      <c r="J1" s="173"/>
      <c r="K1" s="173"/>
      <c r="L1" s="173"/>
      <c r="M1" s="165" t="str">
        <f>Obsah!$A$1</f>
        <v>2018</v>
      </c>
      <c r="N1" s="38"/>
      <c r="O1" s="38"/>
      <c r="P1" s="181"/>
    </row>
    <row r="2" spans="1:21" ht="7.5" customHeight="1" x14ac:dyDescent="0.3">
      <c r="A2" s="164"/>
      <c r="B2" s="173"/>
      <c r="C2" s="173"/>
      <c r="D2" s="173"/>
      <c r="E2" s="173"/>
      <c r="F2" s="173"/>
      <c r="G2" s="173"/>
      <c r="H2" s="173"/>
      <c r="I2" s="173"/>
      <c r="J2" s="173"/>
      <c r="K2" s="173"/>
      <c r="L2" s="173"/>
      <c r="M2" s="173"/>
      <c r="N2" s="38"/>
      <c r="O2" s="38"/>
      <c r="P2" s="181"/>
    </row>
    <row r="3" spans="1:21" x14ac:dyDescent="0.2">
      <c r="A3" s="55"/>
      <c r="B3" s="393"/>
      <c r="C3" s="393"/>
      <c r="D3" s="393"/>
      <c r="E3" s="393"/>
      <c r="F3" s="393"/>
      <c r="G3" s="394"/>
      <c r="H3" s="395"/>
      <c r="I3" s="393"/>
      <c r="J3" s="393"/>
      <c r="K3" s="393"/>
      <c r="L3" s="393"/>
      <c r="M3" s="393"/>
      <c r="N3" s="38"/>
      <c r="O3" s="181"/>
      <c r="P3" s="181"/>
    </row>
    <row r="4" spans="1:21" ht="13.5" customHeight="1" x14ac:dyDescent="0.2">
      <c r="A4" s="55"/>
      <c r="B4" s="396"/>
      <c r="C4" s="397"/>
      <c r="D4" s="397"/>
      <c r="E4" s="397"/>
      <c r="F4" s="397"/>
      <c r="G4" s="398"/>
      <c r="H4" s="396"/>
      <c r="I4" s="397"/>
      <c r="J4" s="397"/>
      <c r="K4" s="397"/>
      <c r="L4" s="397"/>
      <c r="M4" s="397"/>
      <c r="N4" s="38"/>
      <c r="O4" s="181"/>
      <c r="P4" s="181"/>
    </row>
    <row r="5" spans="1:21" x14ac:dyDescent="0.2">
      <c r="A5" s="26"/>
      <c r="B5" s="391"/>
      <c r="C5" s="399"/>
      <c r="D5" s="391"/>
      <c r="E5" s="399"/>
      <c r="F5" s="391"/>
      <c r="G5" s="399"/>
      <c r="H5" s="391"/>
      <c r="I5" s="399"/>
      <c r="J5" s="391"/>
      <c r="K5" s="399"/>
      <c r="L5" s="391"/>
      <c r="M5" s="392"/>
      <c r="N5" s="38"/>
      <c r="O5" s="181"/>
      <c r="P5" s="181"/>
    </row>
    <row r="6" spans="1:21" x14ac:dyDescent="0.2">
      <c r="A6" s="24"/>
      <c r="B6" s="95"/>
      <c r="C6" s="60"/>
      <c r="D6" s="60"/>
      <c r="E6" s="60"/>
      <c r="F6" s="60"/>
      <c r="G6" s="60"/>
      <c r="H6" s="60"/>
      <c r="I6" s="60"/>
      <c r="J6" s="60"/>
      <c r="K6" s="60"/>
      <c r="L6" s="60"/>
      <c r="M6" s="80"/>
      <c r="N6" s="38"/>
      <c r="O6" s="181"/>
      <c r="P6" s="181"/>
    </row>
    <row r="7" spans="1:21" x14ac:dyDescent="0.2">
      <c r="A7" s="388"/>
      <c r="B7" s="402"/>
      <c r="C7" s="403"/>
      <c r="D7" s="403"/>
      <c r="E7" s="403"/>
      <c r="F7" s="403"/>
      <c r="G7" s="405"/>
      <c r="H7" s="402"/>
      <c r="I7" s="403"/>
      <c r="J7" s="403"/>
      <c r="K7" s="403"/>
      <c r="L7" s="403"/>
      <c r="M7" s="403"/>
      <c r="N7" s="38"/>
      <c r="O7" s="181"/>
      <c r="P7" s="181"/>
    </row>
    <row r="8" spans="1:21" x14ac:dyDescent="0.2">
      <c r="A8" s="404"/>
      <c r="B8" s="62"/>
      <c r="C8" s="77"/>
      <c r="D8" s="63"/>
      <c r="E8" s="77"/>
      <c r="F8" s="63"/>
      <c r="G8" s="77"/>
      <c r="H8" s="62"/>
      <c r="I8" s="77"/>
      <c r="J8" s="63"/>
      <c r="K8" s="77"/>
      <c r="L8" s="63"/>
      <c r="M8" s="77"/>
      <c r="N8" s="38"/>
      <c r="O8" s="181"/>
      <c r="P8" s="181"/>
    </row>
    <row r="9" spans="1:21" x14ac:dyDescent="0.2">
      <c r="A9" s="64"/>
      <c r="B9" s="166"/>
      <c r="C9" s="167"/>
      <c r="D9" s="31"/>
      <c r="E9" s="167"/>
      <c r="F9" s="31"/>
      <c r="G9" s="167"/>
      <c r="H9" s="166"/>
      <c r="I9" s="167"/>
      <c r="J9" s="31"/>
      <c r="K9" s="167"/>
      <c r="L9" s="31"/>
      <c r="M9" s="167"/>
      <c r="N9" s="92"/>
      <c r="O9" s="182"/>
      <c r="P9" s="181"/>
    </row>
    <row r="10" spans="1:21" x14ac:dyDescent="0.2">
      <c r="A10" s="64"/>
      <c r="B10" s="166"/>
      <c r="C10" s="167"/>
      <c r="D10" s="31"/>
      <c r="E10" s="167"/>
      <c r="F10" s="31"/>
      <c r="G10" s="167"/>
      <c r="H10" s="166"/>
      <c r="I10" s="167"/>
      <c r="J10" s="31"/>
      <c r="K10" s="167"/>
      <c r="L10" s="31"/>
      <c r="M10" s="167"/>
      <c r="N10" s="92"/>
      <c r="O10" s="182"/>
      <c r="P10" s="181"/>
    </row>
    <row r="11" spans="1:21" x14ac:dyDescent="0.2">
      <c r="A11" s="54"/>
      <c r="B11" s="51"/>
      <c r="C11" s="167"/>
      <c r="D11" s="19"/>
      <c r="E11" s="167"/>
      <c r="F11" s="19"/>
      <c r="G11" s="167"/>
      <c r="H11" s="51"/>
      <c r="I11" s="167"/>
      <c r="J11" s="19"/>
      <c r="K11" s="167"/>
      <c r="L11" s="19"/>
      <c r="M11" s="167"/>
      <c r="N11" s="92"/>
      <c r="O11" s="182"/>
      <c r="P11" s="181"/>
    </row>
    <row r="12" spans="1:21" x14ac:dyDescent="0.2">
      <c r="A12" s="54"/>
      <c r="B12" s="166"/>
      <c r="C12" s="167"/>
      <c r="D12" s="31"/>
      <c r="E12" s="167"/>
      <c r="F12" s="31"/>
      <c r="G12" s="167"/>
      <c r="H12" s="166"/>
      <c r="I12" s="167"/>
      <c r="J12" s="31"/>
      <c r="K12" s="167"/>
      <c r="L12" s="31"/>
      <c r="M12" s="167"/>
      <c r="N12" s="92"/>
      <c r="O12" s="182"/>
      <c r="P12" s="181"/>
    </row>
    <row r="13" spans="1:21" x14ac:dyDescent="0.2">
      <c r="A13" s="54"/>
      <c r="B13" s="51"/>
      <c r="C13" s="167"/>
      <c r="D13" s="19"/>
      <c r="E13" s="167"/>
      <c r="F13" s="19"/>
      <c r="G13" s="167"/>
      <c r="H13" s="51"/>
      <c r="I13" s="167"/>
      <c r="J13" s="19"/>
      <c r="K13" s="167"/>
      <c r="L13" s="19"/>
      <c r="M13" s="167"/>
      <c r="N13" s="92"/>
      <c r="O13" s="182"/>
      <c r="P13" s="181"/>
    </row>
    <row r="14" spans="1:21" x14ac:dyDescent="0.2">
      <c r="A14" s="54"/>
      <c r="B14" s="166"/>
      <c r="C14" s="167"/>
      <c r="D14" s="31"/>
      <c r="E14" s="167"/>
      <c r="F14" s="31"/>
      <c r="G14" s="167"/>
      <c r="H14" s="166"/>
      <c r="I14" s="167"/>
      <c r="J14" s="31"/>
      <c r="K14" s="167"/>
      <c r="L14" s="31"/>
      <c r="M14" s="167"/>
      <c r="N14" s="92"/>
      <c r="O14" s="182"/>
      <c r="P14" s="38"/>
      <c r="Q14" s="69"/>
      <c r="R14" s="14"/>
      <c r="S14" s="14"/>
      <c r="T14" s="14"/>
      <c r="U14" s="14"/>
    </row>
    <row r="15" spans="1:21" x14ac:dyDescent="0.2">
      <c r="A15" s="54"/>
      <c r="B15" s="166"/>
      <c r="C15" s="167"/>
      <c r="D15" s="31"/>
      <c r="E15" s="169"/>
      <c r="F15" s="31"/>
      <c r="G15" s="169"/>
      <c r="H15" s="166"/>
      <c r="I15" s="169"/>
      <c r="J15" s="31"/>
      <c r="K15" s="169"/>
      <c r="L15" s="31"/>
      <c r="M15" s="169"/>
      <c r="N15" s="92"/>
      <c r="O15" s="182"/>
      <c r="P15" s="38"/>
      <c r="Q15" s="69"/>
      <c r="R15" s="14"/>
      <c r="S15" s="14"/>
      <c r="T15" s="14"/>
      <c r="U15" s="14"/>
    </row>
    <row r="16" spans="1:21" ht="12.75" thickBot="1" x14ac:dyDescent="0.25">
      <c r="A16" s="25"/>
      <c r="B16" s="44"/>
      <c r="C16" s="170"/>
      <c r="D16" s="8"/>
      <c r="E16" s="171"/>
      <c r="F16" s="8"/>
      <c r="G16" s="171"/>
      <c r="H16" s="44"/>
      <c r="I16" s="172"/>
      <c r="J16" s="8"/>
      <c r="K16" s="172"/>
      <c r="L16" s="8"/>
      <c r="M16" s="172"/>
      <c r="N16" s="92"/>
      <c r="O16" s="182"/>
      <c r="P16" s="38"/>
      <c r="Q16" s="69"/>
      <c r="R16" s="14"/>
      <c r="S16" s="14"/>
      <c r="T16" s="14"/>
      <c r="U16" s="14"/>
    </row>
    <row r="17" spans="1:20" x14ac:dyDescent="0.2">
      <c r="A17" s="28"/>
      <c r="B17" s="173"/>
      <c r="C17" s="173"/>
      <c r="D17" s="173"/>
      <c r="E17" s="173"/>
      <c r="F17" s="173"/>
      <c r="G17" s="173"/>
      <c r="H17" s="173"/>
      <c r="I17" s="173"/>
      <c r="J17" s="173"/>
      <c r="K17" s="173"/>
      <c r="L17" s="174"/>
      <c r="M17" s="174"/>
      <c r="N17" s="183"/>
      <c r="O17" s="181"/>
      <c r="P17" s="181"/>
    </row>
    <row r="18" spans="1:20" x14ac:dyDescent="0.2">
      <c r="A18" s="81"/>
      <c r="B18" s="393"/>
      <c r="C18" s="393"/>
      <c r="D18" s="393"/>
      <c r="E18" s="393"/>
      <c r="F18" s="393"/>
      <c r="G18" s="394"/>
      <c r="H18" s="13"/>
      <c r="I18" s="13"/>
      <c r="J18" s="13"/>
      <c r="K18" s="13"/>
      <c r="L18" s="13"/>
      <c r="M18" s="13"/>
      <c r="N18" s="184"/>
      <c r="O18" s="38"/>
      <c r="P18" s="93"/>
      <c r="Q18" s="69"/>
      <c r="R18" s="14"/>
      <c r="S18" s="14"/>
      <c r="T18" s="14"/>
    </row>
    <row r="19" spans="1:20" x14ac:dyDescent="0.2">
      <c r="A19" s="67"/>
      <c r="B19" s="406"/>
      <c r="C19" s="407"/>
      <c r="D19" s="407"/>
      <c r="E19" s="407"/>
      <c r="F19" s="407"/>
      <c r="G19" s="407"/>
      <c r="H19" s="176"/>
      <c r="I19" s="177"/>
      <c r="J19" s="178"/>
      <c r="K19" s="82"/>
      <c r="L19" s="178"/>
      <c r="M19" s="179"/>
      <c r="N19" s="184"/>
      <c r="O19" s="38"/>
      <c r="P19" s="93"/>
      <c r="Q19" s="69"/>
      <c r="R19" s="14"/>
      <c r="S19" s="14"/>
      <c r="T19" s="14"/>
    </row>
    <row r="20" spans="1:20" x14ac:dyDescent="0.2">
      <c r="A20" s="68"/>
      <c r="B20" s="392"/>
      <c r="C20" s="399"/>
      <c r="D20" s="392"/>
      <c r="E20" s="399"/>
      <c r="F20" s="392"/>
      <c r="G20" s="399"/>
      <c r="H20" s="176"/>
      <c r="I20" s="177"/>
      <c r="J20" s="178"/>
      <c r="K20" s="82"/>
      <c r="L20" s="178"/>
      <c r="M20" s="179"/>
      <c r="N20" s="184"/>
      <c r="O20" s="38"/>
      <c r="P20" s="93"/>
      <c r="Q20" s="69"/>
      <c r="R20" s="75"/>
      <c r="S20" s="75"/>
      <c r="T20" s="75"/>
    </row>
    <row r="21" spans="1:20" x14ac:dyDescent="0.2">
      <c r="A21" s="94"/>
      <c r="B21" s="95"/>
      <c r="C21" s="60"/>
      <c r="D21" s="60"/>
      <c r="E21" s="60"/>
      <c r="F21" s="60"/>
      <c r="G21" s="80"/>
      <c r="H21" s="176"/>
      <c r="I21" s="177"/>
      <c r="J21" s="178"/>
      <c r="K21" s="82"/>
      <c r="L21" s="178"/>
      <c r="M21" s="179"/>
      <c r="N21" s="184"/>
      <c r="O21" s="38"/>
      <c r="P21" s="93"/>
      <c r="Q21" s="69"/>
      <c r="R21" s="14"/>
      <c r="S21" s="14"/>
      <c r="T21" s="14"/>
    </row>
    <row r="22" spans="1:20" x14ac:dyDescent="0.2">
      <c r="A22" s="400"/>
      <c r="B22" s="402"/>
      <c r="C22" s="403"/>
      <c r="D22" s="403"/>
      <c r="E22" s="403"/>
      <c r="F22" s="403"/>
      <c r="G22" s="403"/>
      <c r="H22" s="176"/>
      <c r="I22" s="177"/>
      <c r="J22" s="178"/>
      <c r="K22" s="82"/>
      <c r="L22" s="178"/>
      <c r="M22" s="179"/>
      <c r="N22" s="184"/>
      <c r="O22" s="38"/>
      <c r="P22" s="93"/>
      <c r="Q22" s="69"/>
      <c r="R22" s="14"/>
      <c r="S22" s="14"/>
      <c r="T22" s="14"/>
    </row>
    <row r="23" spans="1:20" x14ac:dyDescent="0.2">
      <c r="A23" s="401"/>
      <c r="B23" s="62"/>
      <c r="C23" s="78"/>
      <c r="D23" s="63"/>
      <c r="E23" s="78"/>
      <c r="F23" s="63"/>
      <c r="G23" s="78"/>
      <c r="H23" s="173"/>
      <c r="I23" s="173"/>
      <c r="J23" s="178"/>
      <c r="K23" s="82"/>
      <c r="L23" s="178"/>
      <c r="M23" s="179"/>
      <c r="N23" s="184"/>
      <c r="O23" s="38"/>
      <c r="P23" s="93"/>
      <c r="Q23" s="69"/>
      <c r="R23" s="72"/>
      <c r="S23" s="75"/>
      <c r="T23" s="75"/>
    </row>
    <row r="24" spans="1:20" x14ac:dyDescent="0.2">
      <c r="A24" s="57"/>
      <c r="B24" s="88"/>
      <c r="C24" s="73"/>
      <c r="D24" s="33"/>
      <c r="E24" s="73"/>
      <c r="F24" s="33"/>
      <c r="G24" s="73"/>
      <c r="H24" s="173"/>
      <c r="I24" s="173"/>
      <c r="J24" s="178"/>
      <c r="K24" s="82"/>
      <c r="L24" s="178"/>
      <c r="M24" s="179"/>
      <c r="N24" s="184"/>
      <c r="O24" s="92"/>
      <c r="P24" s="181"/>
      <c r="T24" s="174"/>
    </row>
    <row r="25" spans="1:20" x14ac:dyDescent="0.2">
      <c r="A25" s="57"/>
      <c r="B25" s="88"/>
      <c r="C25" s="73"/>
      <c r="D25" s="33"/>
      <c r="E25" s="73"/>
      <c r="F25" s="33"/>
      <c r="G25" s="73"/>
      <c r="H25" s="173"/>
      <c r="I25" s="173"/>
      <c r="J25" s="178"/>
      <c r="K25" s="82"/>
      <c r="L25" s="178"/>
      <c r="M25" s="179"/>
      <c r="N25" s="184"/>
      <c r="O25" s="92"/>
      <c r="P25" s="181"/>
    </row>
    <row r="26" spans="1:20" x14ac:dyDescent="0.2">
      <c r="A26" s="57"/>
      <c r="B26" s="88"/>
      <c r="C26" s="73"/>
      <c r="D26" s="33"/>
      <c r="E26" s="73"/>
      <c r="F26" s="33"/>
      <c r="G26" s="73"/>
      <c r="H26" s="173"/>
      <c r="I26" s="173"/>
      <c r="J26" s="178"/>
      <c r="K26" s="82"/>
      <c r="L26" s="178"/>
      <c r="M26" s="179"/>
      <c r="N26" s="184"/>
      <c r="O26" s="92"/>
      <c r="P26" s="181"/>
    </row>
    <row r="27" spans="1:20" ht="12.75" thickBot="1" x14ac:dyDescent="0.25">
      <c r="A27" s="58"/>
      <c r="B27" s="89"/>
      <c r="C27" s="74"/>
      <c r="D27" s="43"/>
      <c r="E27" s="74"/>
      <c r="F27" s="43"/>
      <c r="G27" s="74"/>
      <c r="H27" s="173"/>
      <c r="I27" s="173"/>
      <c r="J27" s="173"/>
      <c r="K27" s="173"/>
      <c r="L27" s="173"/>
      <c r="M27" s="173"/>
      <c r="N27" s="184"/>
      <c r="O27" s="92"/>
      <c r="P27" s="181"/>
    </row>
    <row r="28" spans="1:20" x14ac:dyDescent="0.2">
      <c r="A28" s="30"/>
      <c r="B28" s="30"/>
      <c r="C28" s="69"/>
      <c r="D28" s="14"/>
      <c r="E28" s="14"/>
      <c r="F28" s="14"/>
      <c r="G28" s="174"/>
      <c r="H28" s="173"/>
      <c r="I28" s="173"/>
      <c r="J28" s="173"/>
      <c r="K28" s="173"/>
      <c r="L28" s="173"/>
      <c r="M28" s="173"/>
      <c r="N28" s="181"/>
      <c r="O28" s="181"/>
      <c r="P28" s="181"/>
    </row>
    <row r="29" spans="1:20" x14ac:dyDescent="0.2">
      <c r="H29" s="173"/>
      <c r="I29" s="173"/>
      <c r="J29" s="173"/>
      <c r="K29" s="173"/>
      <c r="L29" s="173"/>
      <c r="M29" s="173"/>
      <c r="N29" s="181"/>
      <c r="O29" s="181"/>
      <c r="P29" s="181"/>
    </row>
    <row r="30" spans="1:20" x14ac:dyDescent="0.2">
      <c r="J30" s="178"/>
      <c r="K30" s="178"/>
      <c r="L30" s="178"/>
      <c r="M30" s="178"/>
      <c r="N30" s="181"/>
      <c r="O30" s="181"/>
      <c r="P30" s="181"/>
    </row>
    <row r="31" spans="1:20" x14ac:dyDescent="0.2">
      <c r="H31" s="178"/>
      <c r="I31" s="180"/>
      <c r="J31" s="178"/>
      <c r="K31" s="168"/>
      <c r="L31" s="168"/>
      <c r="M31" s="168"/>
      <c r="N31" s="181"/>
      <c r="O31" s="181"/>
      <c r="P31" s="181"/>
    </row>
    <row r="32" spans="1:20" ht="12.75" customHeight="1" x14ac:dyDescent="0.2">
      <c r="H32" s="178"/>
      <c r="I32" s="180"/>
      <c r="J32" s="178"/>
      <c r="K32" s="168"/>
      <c r="L32" s="168"/>
      <c r="M32" s="168"/>
      <c r="N32" s="181"/>
      <c r="O32" s="181"/>
      <c r="P32" s="181"/>
    </row>
    <row r="33" spans="8:16" x14ac:dyDescent="0.2">
      <c r="H33" s="178"/>
      <c r="I33" s="180"/>
      <c r="J33" s="178"/>
      <c r="K33" s="168"/>
      <c r="L33" s="168"/>
      <c r="M33" s="168"/>
      <c r="N33" s="181"/>
      <c r="O33" s="181"/>
      <c r="P33" s="181"/>
    </row>
    <row r="34" spans="8:16" ht="13.5" customHeight="1" x14ac:dyDescent="0.2">
      <c r="H34" s="178"/>
      <c r="I34" s="180"/>
      <c r="J34" s="178"/>
      <c r="K34" s="168"/>
      <c r="L34" s="168"/>
      <c r="M34" s="168"/>
      <c r="N34" s="181"/>
      <c r="O34" s="181"/>
      <c r="P34" s="181"/>
    </row>
    <row r="35" spans="8:16" ht="12.75" customHeight="1" x14ac:dyDescent="0.2">
      <c r="H35" s="178"/>
      <c r="I35" s="180"/>
      <c r="J35" s="178"/>
      <c r="K35" s="168"/>
      <c r="L35" s="168"/>
      <c r="M35" s="168"/>
      <c r="N35" s="181"/>
      <c r="O35" s="181"/>
      <c r="P35" s="181"/>
    </row>
    <row r="36" spans="8:16" ht="12.75" customHeight="1" x14ac:dyDescent="0.2">
      <c r="H36" s="178"/>
      <c r="I36" s="180"/>
      <c r="J36" s="178"/>
      <c r="K36" s="168"/>
      <c r="L36" s="168"/>
      <c r="M36" s="168"/>
      <c r="N36" s="181"/>
      <c r="O36" s="181"/>
      <c r="P36" s="181"/>
    </row>
    <row r="37" spans="8:16" ht="12.75" customHeight="1" x14ac:dyDescent="0.2">
      <c r="H37" s="178"/>
      <c r="I37" s="180"/>
      <c r="J37" s="178"/>
      <c r="K37" s="168"/>
      <c r="L37" s="168"/>
      <c r="M37" s="168"/>
      <c r="N37" s="181"/>
      <c r="O37" s="181"/>
      <c r="P37" s="181"/>
    </row>
    <row r="38" spans="8:16" ht="12.75" customHeight="1" x14ac:dyDescent="0.2">
      <c r="H38" s="178"/>
      <c r="I38" s="180"/>
      <c r="J38" s="178"/>
      <c r="K38" s="168"/>
      <c r="L38" s="168"/>
      <c r="M38" s="168"/>
      <c r="N38" s="181"/>
      <c r="O38" s="181"/>
      <c r="P38" s="181"/>
    </row>
    <row r="39" spans="8:16" x14ac:dyDescent="0.2">
      <c r="N39" s="181"/>
      <c r="O39" s="181"/>
      <c r="P39" s="181"/>
    </row>
    <row r="40" spans="8:16" x14ac:dyDescent="0.2">
      <c r="N40" s="181"/>
      <c r="O40" s="181"/>
      <c r="P40" s="181"/>
    </row>
    <row r="41" spans="8:16" x14ac:dyDescent="0.2">
      <c r="N41" s="181"/>
      <c r="O41" s="181"/>
      <c r="P41" s="181"/>
    </row>
    <row r="42" spans="8:16" x14ac:dyDescent="0.2">
      <c r="N42" s="181"/>
      <c r="O42" s="181"/>
      <c r="P42" s="181"/>
    </row>
    <row r="43" spans="8:16" x14ac:dyDescent="0.2">
      <c r="N43" s="181"/>
      <c r="O43" s="181"/>
      <c r="P43" s="181"/>
    </row>
    <row r="44" spans="8:16" x14ac:dyDescent="0.2">
      <c r="N44" s="181"/>
      <c r="O44" s="181"/>
      <c r="P44" s="181"/>
    </row>
    <row r="45" spans="8:16" x14ac:dyDescent="0.2">
      <c r="N45" s="181"/>
      <c r="O45" s="181"/>
      <c r="P45" s="18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zoomScaleNormal="100" zoomScaleSheetLayoutView="100" workbookViewId="0">
      <selection activeCell="B7" sqref="B7"/>
    </sheetView>
  </sheetViews>
  <sheetFormatPr defaultRowHeight="12" x14ac:dyDescent="0.2"/>
  <cols>
    <col min="1" max="1" width="31.7109375" style="123" customWidth="1"/>
    <col min="2" max="13" width="8" style="123" customWidth="1"/>
    <col min="14" max="14" width="8.42578125" style="123" customWidth="1"/>
    <col min="15" max="15" width="7.85546875" style="123" customWidth="1"/>
    <col min="16" max="21" width="9.140625" style="123" customWidth="1"/>
    <col min="22" max="16384" width="9.140625" style="123"/>
  </cols>
  <sheetData>
    <row r="1" spans="1:21" ht="18.75" x14ac:dyDescent="0.3">
      <c r="A1" s="164" t="s">
        <v>220</v>
      </c>
      <c r="O1" s="165" t="str">
        <f>Obsah!$A$1</f>
        <v>2018</v>
      </c>
    </row>
    <row r="2" spans="1:21" ht="1.5" customHeight="1" x14ac:dyDescent="0.2">
      <c r="F2" s="178"/>
      <c r="G2" s="178"/>
      <c r="H2" s="178"/>
      <c r="I2" s="178"/>
      <c r="J2" s="178"/>
      <c r="K2" s="178"/>
    </row>
    <row r="3" spans="1:21" ht="12" customHeight="1" x14ac:dyDescent="0.2">
      <c r="F3" s="178"/>
      <c r="G3" s="178"/>
      <c r="H3" s="178"/>
      <c r="I3" s="178"/>
      <c r="J3" s="178"/>
      <c r="K3" s="178"/>
    </row>
    <row r="4" spans="1:21" x14ac:dyDescent="0.2">
      <c r="A4" s="13"/>
      <c r="B4" s="276"/>
      <c r="C4" s="276"/>
      <c r="D4" s="276"/>
      <c r="E4" s="276"/>
      <c r="F4" s="184"/>
      <c r="K4" s="184"/>
      <c r="L4" s="251"/>
    </row>
    <row r="5" spans="1:21" ht="12.75" customHeight="1" x14ac:dyDescent="0.2">
      <c r="A5" s="26"/>
      <c r="B5" s="371" t="s">
        <v>48</v>
      </c>
      <c r="C5" s="371"/>
      <c r="D5" s="371"/>
      <c r="E5" s="371" t="s">
        <v>49</v>
      </c>
      <c r="F5" s="371"/>
      <c r="G5" s="371"/>
      <c r="H5" s="371" t="s">
        <v>50</v>
      </c>
      <c r="I5" s="371"/>
      <c r="J5" s="371"/>
      <c r="K5" s="371" t="s">
        <v>51</v>
      </c>
      <c r="L5" s="371"/>
      <c r="M5" s="371"/>
      <c r="N5" s="379" t="s">
        <v>7</v>
      </c>
      <c r="O5" s="379" t="s">
        <v>52</v>
      </c>
    </row>
    <row r="6" spans="1:21" x14ac:dyDescent="0.2">
      <c r="A6" s="26"/>
      <c r="B6" s="252" t="s">
        <v>8</v>
      </c>
      <c r="C6" s="252" t="s">
        <v>9</v>
      </c>
      <c r="D6" s="252" t="s">
        <v>10</v>
      </c>
      <c r="E6" s="252" t="s">
        <v>11</v>
      </c>
      <c r="F6" s="252" t="s">
        <v>12</v>
      </c>
      <c r="G6" s="252" t="s">
        <v>13</v>
      </c>
      <c r="H6" s="252" t="s">
        <v>14</v>
      </c>
      <c r="I6" s="252" t="s">
        <v>15</v>
      </c>
      <c r="J6" s="252" t="s">
        <v>16</v>
      </c>
      <c r="K6" s="252" t="s">
        <v>17</v>
      </c>
      <c r="L6" s="252" t="s">
        <v>18</v>
      </c>
      <c r="M6" s="252" t="s">
        <v>19</v>
      </c>
      <c r="N6" s="380"/>
      <c r="O6" s="380"/>
      <c r="P6" s="184"/>
      <c r="U6" s="184"/>
    </row>
    <row r="7" spans="1:21" x14ac:dyDescent="0.2">
      <c r="A7" s="262" t="s">
        <v>246</v>
      </c>
      <c r="B7" s="220">
        <v>2008.8589999999992</v>
      </c>
      <c r="C7" s="198">
        <v>2009.4289999999992</v>
      </c>
      <c r="D7" s="198">
        <v>2005.5919999999994</v>
      </c>
      <c r="E7" s="264">
        <v>2000.7699999999993</v>
      </c>
      <c r="F7" s="265">
        <v>2001.9359999999992</v>
      </c>
      <c r="G7" s="266">
        <v>2001.9359999999992</v>
      </c>
      <c r="H7" s="198">
        <v>2000.8239999999994</v>
      </c>
      <c r="I7" s="198">
        <v>2000.8239999999994</v>
      </c>
      <c r="J7" s="198">
        <v>2000.8259999999993</v>
      </c>
      <c r="K7" s="264">
        <v>2001.6189999999992</v>
      </c>
      <c r="L7" s="265">
        <v>2001.1699999999992</v>
      </c>
      <c r="M7" s="266">
        <v>2002.944999999999</v>
      </c>
      <c r="N7" s="261">
        <v>2002.944999999999</v>
      </c>
      <c r="O7" s="278">
        <v>4.6909903262823238E-2</v>
      </c>
      <c r="P7" s="187"/>
      <c r="U7" s="92"/>
    </row>
    <row r="8" spans="1:21" x14ac:dyDescent="0.2">
      <c r="A8" s="253" t="s">
        <v>247</v>
      </c>
      <c r="B8" s="220">
        <v>1123.969254000001</v>
      </c>
      <c r="C8" s="198">
        <v>1094.4982420000008</v>
      </c>
      <c r="D8" s="198">
        <v>1029.6233930000001</v>
      </c>
      <c r="E8" s="220">
        <v>450.41885200000019</v>
      </c>
      <c r="F8" s="198">
        <v>323.42557999999985</v>
      </c>
      <c r="G8" s="267">
        <v>293.63345700000008</v>
      </c>
      <c r="H8" s="198">
        <v>285.49446399999994</v>
      </c>
      <c r="I8" s="198">
        <v>271.59025200000002</v>
      </c>
      <c r="J8" s="198">
        <v>363.52870400000018</v>
      </c>
      <c r="K8" s="220">
        <v>635.27584859999956</v>
      </c>
      <c r="L8" s="198">
        <v>904.95590620000053</v>
      </c>
      <c r="M8" s="267">
        <v>1177.5165794000002</v>
      </c>
      <c r="N8" s="255">
        <v>7953.9305322000027</v>
      </c>
      <c r="O8" s="279">
        <v>4.897459417597827E-2</v>
      </c>
      <c r="P8" s="187"/>
      <c r="U8" s="92"/>
    </row>
    <row r="9" spans="1:21" x14ac:dyDescent="0.2">
      <c r="A9" s="254" t="s">
        <v>248</v>
      </c>
      <c r="B9" s="209">
        <v>814.7659278610198</v>
      </c>
      <c r="C9" s="63">
        <v>855.35594944992431</v>
      </c>
      <c r="D9" s="63">
        <v>783.20517349274132</v>
      </c>
      <c r="E9" s="209">
        <v>277.89846800000004</v>
      </c>
      <c r="F9" s="63">
        <v>211.93432200000001</v>
      </c>
      <c r="G9" s="210">
        <v>188.227386</v>
      </c>
      <c r="H9" s="63">
        <v>182.35498646657118</v>
      </c>
      <c r="I9" s="63">
        <v>172.36887317211878</v>
      </c>
      <c r="J9" s="63">
        <v>230.64822499430915</v>
      </c>
      <c r="K9" s="209">
        <v>369.81583400000005</v>
      </c>
      <c r="L9" s="63">
        <v>603.61783200000002</v>
      </c>
      <c r="M9" s="210">
        <v>832.7557690000001</v>
      </c>
      <c r="N9" s="256">
        <v>5522.9487464366848</v>
      </c>
      <c r="O9" s="280">
        <v>6.2370563808836113E-2</v>
      </c>
      <c r="P9" s="176"/>
      <c r="U9" s="179"/>
    </row>
    <row r="10" spans="1:21" x14ac:dyDescent="0.2">
      <c r="A10" s="57" t="s">
        <v>44</v>
      </c>
      <c r="B10" s="221">
        <v>42.475899999999996</v>
      </c>
      <c r="C10" s="33">
        <v>45.844889999999999</v>
      </c>
      <c r="D10" s="33">
        <v>59.989800000000002</v>
      </c>
      <c r="E10" s="268">
        <v>30.50723</v>
      </c>
      <c r="F10" s="33">
        <v>21.263900000000003</v>
      </c>
      <c r="G10" s="269">
        <v>18.376750000000001</v>
      </c>
      <c r="H10" s="33">
        <v>17.293710000000001</v>
      </c>
      <c r="I10" s="33">
        <v>15.484399999999999</v>
      </c>
      <c r="J10" s="33">
        <v>21.052859999999999</v>
      </c>
      <c r="K10" s="268">
        <v>34.769739999999999</v>
      </c>
      <c r="L10" s="33">
        <v>52.577640000000002</v>
      </c>
      <c r="M10" s="269">
        <v>76.520679999999999</v>
      </c>
      <c r="N10" s="257">
        <v>436.15749999999991</v>
      </c>
      <c r="O10" s="274">
        <v>7.5802250375001129E-2</v>
      </c>
      <c r="P10" s="176"/>
      <c r="U10" s="277"/>
    </row>
    <row r="11" spans="1:21" x14ac:dyDescent="0.2">
      <c r="A11" s="57" t="s">
        <v>43</v>
      </c>
      <c r="B11" s="221">
        <v>8.5181830000000005</v>
      </c>
      <c r="C11" s="236">
        <v>6.3804029999999994</v>
      </c>
      <c r="D11" s="244">
        <v>7.0929220000000006</v>
      </c>
      <c r="E11" s="237">
        <v>4.0609000000000002</v>
      </c>
      <c r="F11" s="236">
        <v>2.1990910000000001</v>
      </c>
      <c r="G11" s="239">
        <v>3.160237</v>
      </c>
      <c r="H11" s="243">
        <v>2.2429099999999997</v>
      </c>
      <c r="I11" s="236">
        <v>2.8565299999999998</v>
      </c>
      <c r="J11" s="244">
        <v>5.1616</v>
      </c>
      <c r="K11" s="237">
        <v>6.1367330000000004</v>
      </c>
      <c r="L11" s="236">
        <v>8.510466000000001</v>
      </c>
      <c r="M11" s="239">
        <v>11.423496999999999</v>
      </c>
      <c r="N11" s="257">
        <v>67.743471999999997</v>
      </c>
      <c r="O11" s="274">
        <v>0.12610650881934299</v>
      </c>
      <c r="P11" s="176"/>
      <c r="U11" s="277"/>
    </row>
    <row r="12" spans="1:21" x14ac:dyDescent="0.2">
      <c r="A12" s="57" t="s">
        <v>42</v>
      </c>
      <c r="B12" s="221">
        <v>0</v>
      </c>
      <c r="C12" s="236">
        <v>0</v>
      </c>
      <c r="D12" s="244">
        <v>0</v>
      </c>
      <c r="E12" s="237">
        <v>0</v>
      </c>
      <c r="F12" s="236">
        <v>0</v>
      </c>
      <c r="G12" s="239">
        <v>0</v>
      </c>
      <c r="H12" s="243">
        <v>0</v>
      </c>
      <c r="I12" s="236">
        <v>0</v>
      </c>
      <c r="J12" s="244">
        <v>0</v>
      </c>
      <c r="K12" s="237">
        <v>0</v>
      </c>
      <c r="L12" s="236">
        <v>0</v>
      </c>
      <c r="M12" s="239">
        <v>0</v>
      </c>
      <c r="N12" s="257">
        <v>0</v>
      </c>
      <c r="O12" s="274">
        <v>0</v>
      </c>
      <c r="P12" s="176"/>
      <c r="U12" s="277"/>
    </row>
    <row r="13" spans="1:21" x14ac:dyDescent="0.2">
      <c r="A13" s="57" t="s">
        <v>67</v>
      </c>
      <c r="B13" s="221">
        <v>0.30299999999999999</v>
      </c>
      <c r="C13" s="236">
        <v>0.249</v>
      </c>
      <c r="D13" s="244">
        <v>0.28599999999999998</v>
      </c>
      <c r="E13" s="237">
        <v>0.438</v>
      </c>
      <c r="F13" s="236">
        <v>0.55800000000000005</v>
      </c>
      <c r="G13" s="239">
        <v>0.19600000000000001</v>
      </c>
      <c r="H13" s="243">
        <v>0.19</v>
      </c>
      <c r="I13" s="236">
        <v>1.337</v>
      </c>
      <c r="J13" s="244">
        <v>0.54759999999999998</v>
      </c>
      <c r="K13" s="237">
        <v>1.121</v>
      </c>
      <c r="L13" s="236">
        <v>0.88400000000000001</v>
      </c>
      <c r="M13" s="239">
        <v>0.313</v>
      </c>
      <c r="N13" s="257">
        <v>6.4226000000000001</v>
      </c>
      <c r="O13" s="274">
        <v>0.5377989981896405</v>
      </c>
      <c r="P13" s="176"/>
      <c r="U13" s="277"/>
    </row>
    <row r="14" spans="1:21" x14ac:dyDescent="0.2">
      <c r="A14" s="57" t="s">
        <v>68</v>
      </c>
      <c r="B14" s="221">
        <v>7.5999999999999998E-2</v>
      </c>
      <c r="C14" s="236">
        <v>7.8E-2</v>
      </c>
      <c r="D14" s="244">
        <v>6.8000000000000005E-2</v>
      </c>
      <c r="E14" s="237">
        <v>3.2000000000000001E-2</v>
      </c>
      <c r="F14" s="236">
        <v>1.2999999999999999E-2</v>
      </c>
      <c r="G14" s="239">
        <v>8.9999999999999993E-3</v>
      </c>
      <c r="H14" s="243">
        <v>8.0000000000000002E-3</v>
      </c>
      <c r="I14" s="236">
        <v>4.0000000000000001E-3</v>
      </c>
      <c r="J14" s="244">
        <v>3.5000000000000001E-3</v>
      </c>
      <c r="K14" s="237">
        <v>0.01</v>
      </c>
      <c r="L14" s="236">
        <v>8.3000000000000004E-2</v>
      </c>
      <c r="M14" s="239">
        <v>0.124</v>
      </c>
      <c r="N14" s="257">
        <v>0.50850000000000006</v>
      </c>
      <c r="O14" s="274">
        <v>6.851463319866323E-3</v>
      </c>
      <c r="P14" s="176"/>
      <c r="U14" s="277"/>
    </row>
    <row r="15" spans="1:21" x14ac:dyDescent="0.2">
      <c r="A15" s="57" t="s">
        <v>69</v>
      </c>
      <c r="B15" s="221">
        <v>2E-3</v>
      </c>
      <c r="C15" s="236">
        <v>5.0000000000000001E-3</v>
      </c>
      <c r="D15" s="244">
        <v>8.9999999999999993E-3</v>
      </c>
      <c r="E15" s="237">
        <v>2.5000000000000001E-2</v>
      </c>
      <c r="F15" s="236">
        <v>3.1E-2</v>
      </c>
      <c r="G15" s="239">
        <v>2.3E-2</v>
      </c>
      <c r="H15" s="243">
        <v>2.5999999999999999E-2</v>
      </c>
      <c r="I15" s="236">
        <v>2.5999999999999999E-2</v>
      </c>
      <c r="J15" s="244">
        <v>1.6E-2</v>
      </c>
      <c r="K15" s="237">
        <v>1.4E-2</v>
      </c>
      <c r="L15" s="236">
        <v>1E-3</v>
      </c>
      <c r="M15" s="239">
        <v>1E-3</v>
      </c>
      <c r="N15" s="257">
        <v>0.17899999999999999</v>
      </c>
      <c r="O15" s="274">
        <v>0.20613807796395464</v>
      </c>
      <c r="P15" s="176"/>
      <c r="U15" s="277"/>
    </row>
    <row r="16" spans="1:21" x14ac:dyDescent="0.2">
      <c r="A16" s="57" t="s">
        <v>41</v>
      </c>
      <c r="B16" s="221">
        <v>32.75844</v>
      </c>
      <c r="C16" s="236">
        <v>33.209130000000002</v>
      </c>
      <c r="D16" s="244">
        <v>15.30659</v>
      </c>
      <c r="E16" s="237">
        <v>0.19700000000000001</v>
      </c>
      <c r="F16" s="236">
        <v>0.16</v>
      </c>
      <c r="G16" s="239">
        <v>0.14799999999999999</v>
      </c>
      <c r="H16" s="243">
        <v>0.13400000000000001</v>
      </c>
      <c r="I16" s="236">
        <v>0.11700000000000001</v>
      </c>
      <c r="J16" s="244">
        <v>0.155</v>
      </c>
      <c r="K16" s="237">
        <v>0.21299999999999999</v>
      </c>
      <c r="L16" s="236">
        <v>1.2135499999999999</v>
      </c>
      <c r="M16" s="239">
        <v>0.38100000000000001</v>
      </c>
      <c r="N16" s="257">
        <v>83.992709999999988</v>
      </c>
      <c r="O16" s="274">
        <v>2.0515547039699111E-3</v>
      </c>
      <c r="P16" s="176"/>
      <c r="U16" s="277"/>
    </row>
    <row r="17" spans="1:21" x14ac:dyDescent="0.2">
      <c r="A17" s="57" t="s">
        <v>81</v>
      </c>
      <c r="B17" s="221">
        <v>0</v>
      </c>
      <c r="C17" s="236">
        <v>0</v>
      </c>
      <c r="D17" s="244">
        <v>0</v>
      </c>
      <c r="E17" s="237">
        <v>0</v>
      </c>
      <c r="F17" s="236">
        <v>0</v>
      </c>
      <c r="G17" s="239">
        <v>0</v>
      </c>
      <c r="H17" s="243">
        <v>0</v>
      </c>
      <c r="I17" s="236">
        <v>0</v>
      </c>
      <c r="J17" s="244">
        <v>0</v>
      </c>
      <c r="K17" s="237">
        <v>0</v>
      </c>
      <c r="L17" s="236">
        <v>0</v>
      </c>
      <c r="M17" s="239">
        <v>0</v>
      </c>
      <c r="N17" s="257">
        <v>0</v>
      </c>
      <c r="O17" s="274">
        <v>0</v>
      </c>
      <c r="P17" s="176"/>
      <c r="U17" s="277"/>
    </row>
    <row r="18" spans="1:21" x14ac:dyDescent="0.2">
      <c r="A18" s="57" t="s">
        <v>40</v>
      </c>
      <c r="B18" s="221">
        <v>0</v>
      </c>
      <c r="C18" s="236">
        <v>0</v>
      </c>
      <c r="D18" s="244">
        <v>0</v>
      </c>
      <c r="E18" s="237">
        <v>0</v>
      </c>
      <c r="F18" s="236">
        <v>0</v>
      </c>
      <c r="G18" s="239">
        <v>0</v>
      </c>
      <c r="H18" s="243">
        <v>0</v>
      </c>
      <c r="I18" s="236">
        <v>0</v>
      </c>
      <c r="J18" s="244">
        <v>0</v>
      </c>
      <c r="K18" s="237">
        <v>0</v>
      </c>
      <c r="L18" s="236">
        <v>0</v>
      </c>
      <c r="M18" s="239">
        <v>0</v>
      </c>
      <c r="N18" s="257">
        <v>0</v>
      </c>
      <c r="O18" s="274">
        <v>0</v>
      </c>
      <c r="P18" s="176"/>
      <c r="U18" s="277"/>
    </row>
    <row r="19" spans="1:21" x14ac:dyDescent="0.2">
      <c r="A19" s="57" t="s">
        <v>39</v>
      </c>
      <c r="B19" s="221">
        <v>10.25714</v>
      </c>
      <c r="C19" s="236">
        <v>9.0213400000000004</v>
      </c>
      <c r="D19" s="244">
        <v>9.4424799999999998</v>
      </c>
      <c r="E19" s="237">
        <v>4.32789</v>
      </c>
      <c r="F19" s="236">
        <v>2.18831</v>
      </c>
      <c r="G19" s="239">
        <v>1.8357399999999999</v>
      </c>
      <c r="H19" s="243">
        <v>1.8000999999999998</v>
      </c>
      <c r="I19" s="236">
        <v>1.66126</v>
      </c>
      <c r="J19" s="244">
        <v>1.4866300000000001</v>
      </c>
      <c r="K19" s="237">
        <v>5.39581</v>
      </c>
      <c r="L19" s="236">
        <v>8.0379100000000001</v>
      </c>
      <c r="M19" s="239">
        <v>9.3174100000000006</v>
      </c>
      <c r="N19" s="257">
        <v>64.772019999999998</v>
      </c>
      <c r="O19" s="274">
        <v>0.11986646200718812</v>
      </c>
      <c r="P19" s="176"/>
      <c r="U19" s="277"/>
    </row>
    <row r="20" spans="1:21" x14ac:dyDescent="0.2">
      <c r="A20" s="57" t="s">
        <v>38</v>
      </c>
      <c r="B20" s="221">
        <v>0</v>
      </c>
      <c r="C20" s="236">
        <v>0</v>
      </c>
      <c r="D20" s="244">
        <v>0</v>
      </c>
      <c r="E20" s="237">
        <v>0</v>
      </c>
      <c r="F20" s="236">
        <v>0</v>
      </c>
      <c r="G20" s="239">
        <v>0</v>
      </c>
      <c r="H20" s="243">
        <v>0</v>
      </c>
      <c r="I20" s="236">
        <v>0</v>
      </c>
      <c r="J20" s="244">
        <v>0</v>
      </c>
      <c r="K20" s="237">
        <v>0</v>
      </c>
      <c r="L20" s="236">
        <v>0</v>
      </c>
      <c r="M20" s="239">
        <v>0</v>
      </c>
      <c r="N20" s="257">
        <v>0</v>
      </c>
      <c r="O20" s="274">
        <v>0</v>
      </c>
      <c r="P20" s="176"/>
      <c r="U20" s="277"/>
    </row>
    <row r="21" spans="1:21" x14ac:dyDescent="0.2">
      <c r="A21" s="57" t="s">
        <v>37</v>
      </c>
      <c r="B21" s="221">
        <v>88.9</v>
      </c>
      <c r="C21" s="236">
        <v>102.316</v>
      </c>
      <c r="D21" s="244">
        <v>74.325999999999993</v>
      </c>
      <c r="E21" s="237">
        <v>41.969000000000001</v>
      </c>
      <c r="F21" s="236">
        <v>116.123</v>
      </c>
      <c r="G21" s="239">
        <v>102.04600000000001</v>
      </c>
      <c r="H21" s="243">
        <v>103.81399999999999</v>
      </c>
      <c r="I21" s="236">
        <v>97.103999999999999</v>
      </c>
      <c r="J21" s="244">
        <v>108.967</v>
      </c>
      <c r="K21" s="237">
        <v>77.296999999999997</v>
      </c>
      <c r="L21" s="236">
        <v>41.783709999999999</v>
      </c>
      <c r="M21" s="239">
        <v>73.792000000000002</v>
      </c>
      <c r="N21" s="257">
        <v>1028.4377100000002</v>
      </c>
      <c r="O21" s="274">
        <v>0.35798395341753608</v>
      </c>
      <c r="P21" s="176"/>
      <c r="U21" s="277"/>
    </row>
    <row r="22" spans="1:21" x14ac:dyDescent="0.2">
      <c r="A22" s="57" t="s">
        <v>36</v>
      </c>
      <c r="B22" s="221">
        <v>0</v>
      </c>
      <c r="C22" s="236">
        <v>0</v>
      </c>
      <c r="D22" s="244">
        <v>0</v>
      </c>
      <c r="E22" s="237">
        <v>0</v>
      </c>
      <c r="F22" s="236">
        <v>0</v>
      </c>
      <c r="G22" s="239">
        <v>0</v>
      </c>
      <c r="H22" s="243">
        <v>0</v>
      </c>
      <c r="I22" s="236">
        <v>0</v>
      </c>
      <c r="J22" s="244">
        <v>0</v>
      </c>
      <c r="K22" s="237">
        <v>0</v>
      </c>
      <c r="L22" s="236">
        <v>0</v>
      </c>
      <c r="M22" s="239">
        <v>0</v>
      </c>
      <c r="N22" s="257">
        <v>0</v>
      </c>
      <c r="O22" s="274">
        <v>0</v>
      </c>
      <c r="P22" s="176"/>
      <c r="U22" s="277"/>
    </row>
    <row r="23" spans="1:21" x14ac:dyDescent="0.2">
      <c r="A23" s="57" t="s">
        <v>3</v>
      </c>
      <c r="B23" s="221">
        <v>0</v>
      </c>
      <c r="C23" s="236">
        <v>0</v>
      </c>
      <c r="D23" s="244">
        <v>0</v>
      </c>
      <c r="E23" s="237">
        <v>0</v>
      </c>
      <c r="F23" s="236">
        <v>0</v>
      </c>
      <c r="G23" s="239">
        <v>0</v>
      </c>
      <c r="H23" s="243">
        <v>0</v>
      </c>
      <c r="I23" s="236">
        <v>0</v>
      </c>
      <c r="J23" s="244">
        <v>0</v>
      </c>
      <c r="K23" s="237">
        <v>0</v>
      </c>
      <c r="L23" s="236">
        <v>0</v>
      </c>
      <c r="M23" s="239">
        <v>0</v>
      </c>
      <c r="N23" s="257">
        <v>0</v>
      </c>
      <c r="O23" s="274">
        <v>0</v>
      </c>
      <c r="P23" s="176"/>
      <c r="U23" s="277"/>
    </row>
    <row r="24" spans="1:21" x14ac:dyDescent="0.2">
      <c r="A24" s="57" t="s">
        <v>35</v>
      </c>
      <c r="B24" s="221">
        <v>3.6503999999999995E-2</v>
      </c>
      <c r="C24" s="236">
        <v>3.0671E-2</v>
      </c>
      <c r="D24" s="244">
        <v>2.5652999999999999E-2</v>
      </c>
      <c r="E24" s="237">
        <v>1.9996E-2</v>
      </c>
      <c r="F24" s="236">
        <v>5.7899999999999998E-4</v>
      </c>
      <c r="G24" s="239">
        <v>8.933E-3</v>
      </c>
      <c r="H24" s="243">
        <v>0</v>
      </c>
      <c r="I24" s="236">
        <v>3.47E-3</v>
      </c>
      <c r="J24" s="244">
        <v>7.9740000000000002E-3</v>
      </c>
      <c r="K24" s="237">
        <v>1.6310999999999999E-2</v>
      </c>
      <c r="L24" s="236">
        <v>1.3326000000000001E-2</v>
      </c>
      <c r="M24" s="239">
        <v>3.6957999999999998E-2</v>
      </c>
      <c r="N24" s="257">
        <v>0.20037499999999997</v>
      </c>
      <c r="O24" s="274">
        <v>2.204239854121839E-3</v>
      </c>
      <c r="P24" s="176"/>
      <c r="U24" s="277"/>
    </row>
    <row r="25" spans="1:21" x14ac:dyDescent="0.2">
      <c r="A25" s="223" t="s">
        <v>34</v>
      </c>
      <c r="B25" s="224">
        <v>631.43876086101977</v>
      </c>
      <c r="C25" s="225">
        <v>658.22151544992425</v>
      </c>
      <c r="D25" s="225">
        <v>616.65872849274126</v>
      </c>
      <c r="E25" s="270">
        <v>196.32145200000005</v>
      </c>
      <c r="F25" s="225">
        <v>69.397442000000012</v>
      </c>
      <c r="G25" s="271">
        <v>62.423725999999995</v>
      </c>
      <c r="H25" s="225">
        <v>56.84626646657118</v>
      </c>
      <c r="I25" s="225">
        <v>53.775213172118775</v>
      </c>
      <c r="J25" s="225">
        <v>93.250060994309152</v>
      </c>
      <c r="K25" s="270">
        <v>244.84224000000006</v>
      </c>
      <c r="L25" s="225">
        <v>490.51323000000002</v>
      </c>
      <c r="M25" s="271">
        <v>660.84622400000012</v>
      </c>
      <c r="N25" s="258">
        <v>3834.5348594366842</v>
      </c>
      <c r="O25" s="274">
        <v>0.17369261104199657</v>
      </c>
      <c r="P25" s="176"/>
      <c r="U25" s="173"/>
    </row>
    <row r="26" spans="1:21" ht="13.5" customHeight="1" x14ac:dyDescent="0.2">
      <c r="A26" s="260" t="s">
        <v>249</v>
      </c>
      <c r="B26" s="209">
        <v>691.95822300000009</v>
      </c>
      <c r="C26" s="63">
        <v>728.35732099999996</v>
      </c>
      <c r="D26" s="63">
        <v>665.78530100000012</v>
      </c>
      <c r="E26" s="209">
        <v>221.172191</v>
      </c>
      <c r="F26" s="63">
        <v>130.254695</v>
      </c>
      <c r="G26" s="210">
        <v>115.55452199999998</v>
      </c>
      <c r="H26" s="63">
        <v>106.092367</v>
      </c>
      <c r="I26" s="63">
        <v>100.331273</v>
      </c>
      <c r="J26" s="63">
        <v>150.78381199999995</v>
      </c>
      <c r="K26" s="209">
        <v>305.699072</v>
      </c>
      <c r="L26" s="63">
        <v>512.91732038965063</v>
      </c>
      <c r="M26" s="210">
        <v>705.11025500000005</v>
      </c>
      <c r="N26" s="256">
        <v>4434.0163523896508</v>
      </c>
      <c r="O26" s="280">
        <v>5.2338141306602685E-2</v>
      </c>
      <c r="P26" s="17"/>
      <c r="U26" s="127"/>
    </row>
    <row r="27" spans="1:21" ht="12.75" customHeight="1" x14ac:dyDescent="0.2">
      <c r="A27" s="57" t="s">
        <v>29</v>
      </c>
      <c r="B27" s="221">
        <v>62.083984999999998</v>
      </c>
      <c r="C27" s="33">
        <v>65.909973999999991</v>
      </c>
      <c r="D27" s="33">
        <v>59.887239000000001</v>
      </c>
      <c r="E27" s="268">
        <v>20.899332000000001</v>
      </c>
      <c r="F27" s="33">
        <v>15.984299999999999</v>
      </c>
      <c r="G27" s="269">
        <v>14.3841</v>
      </c>
      <c r="H27" s="33">
        <v>11.429500000000001</v>
      </c>
      <c r="I27" s="33">
        <v>11.7334</v>
      </c>
      <c r="J27" s="33">
        <v>13.719704</v>
      </c>
      <c r="K27" s="268">
        <v>25.215572999999999</v>
      </c>
      <c r="L27" s="33">
        <v>44.784829000000002</v>
      </c>
      <c r="M27" s="269">
        <v>57.699945999999997</v>
      </c>
      <c r="N27" s="257">
        <v>403.73188199999998</v>
      </c>
      <c r="O27" s="274">
        <v>1.9698326970007084E-2</v>
      </c>
      <c r="P27" s="176"/>
      <c r="U27" s="127"/>
    </row>
    <row r="28" spans="1:21" ht="12.75" customHeight="1" x14ac:dyDescent="0.2">
      <c r="A28" s="57" t="s">
        <v>0</v>
      </c>
      <c r="B28" s="221">
        <v>2.2612100000000002</v>
      </c>
      <c r="C28" s="236">
        <v>2.4043800000000002</v>
      </c>
      <c r="D28" s="244">
        <v>2.4045000000000001</v>
      </c>
      <c r="E28" s="237">
        <v>1.0038099999999999</v>
      </c>
      <c r="F28" s="236">
        <v>0.38906999999999997</v>
      </c>
      <c r="G28" s="239">
        <v>0.25192999999999999</v>
      </c>
      <c r="H28" s="243">
        <v>0.19802</v>
      </c>
      <c r="I28" s="236">
        <v>0.20940999999999999</v>
      </c>
      <c r="J28" s="244">
        <v>0.25090000000000001</v>
      </c>
      <c r="K28" s="237">
        <v>0.70517000000000007</v>
      </c>
      <c r="L28" s="236">
        <v>1.3086500000000001</v>
      </c>
      <c r="M28" s="239">
        <v>2.1548499999999997</v>
      </c>
      <c r="N28" s="257">
        <v>13.5419</v>
      </c>
      <c r="O28" s="274">
        <v>8.0982338593297461E-3</v>
      </c>
      <c r="P28" s="176"/>
      <c r="U28" s="127"/>
    </row>
    <row r="29" spans="1:21" ht="12.75" customHeight="1" x14ac:dyDescent="0.2">
      <c r="A29" s="57" t="s">
        <v>1</v>
      </c>
      <c r="B29" s="221">
        <v>0</v>
      </c>
      <c r="C29" s="236">
        <v>0</v>
      </c>
      <c r="D29" s="244">
        <v>0</v>
      </c>
      <c r="E29" s="237">
        <v>0</v>
      </c>
      <c r="F29" s="236">
        <v>0</v>
      </c>
      <c r="G29" s="239">
        <v>0</v>
      </c>
      <c r="H29" s="243">
        <v>0</v>
      </c>
      <c r="I29" s="236">
        <v>0</v>
      </c>
      <c r="J29" s="244">
        <v>0</v>
      </c>
      <c r="K29" s="237">
        <v>0</v>
      </c>
      <c r="L29" s="236">
        <v>0</v>
      </c>
      <c r="M29" s="239">
        <v>0</v>
      </c>
      <c r="N29" s="257">
        <v>0</v>
      </c>
      <c r="O29" s="274">
        <v>0</v>
      </c>
      <c r="P29" s="176"/>
      <c r="U29" s="127"/>
    </row>
    <row r="30" spans="1:21" ht="12.75" customHeight="1" x14ac:dyDescent="0.2">
      <c r="A30" s="57" t="s">
        <v>2</v>
      </c>
      <c r="B30" s="221">
        <v>0</v>
      </c>
      <c r="C30" s="236">
        <v>0</v>
      </c>
      <c r="D30" s="244">
        <v>0</v>
      </c>
      <c r="E30" s="237">
        <v>0</v>
      </c>
      <c r="F30" s="236">
        <v>0</v>
      </c>
      <c r="G30" s="239">
        <v>0</v>
      </c>
      <c r="H30" s="243">
        <v>0</v>
      </c>
      <c r="I30" s="236">
        <v>0</v>
      </c>
      <c r="J30" s="244">
        <v>0</v>
      </c>
      <c r="K30" s="237">
        <v>0</v>
      </c>
      <c r="L30" s="236">
        <v>0</v>
      </c>
      <c r="M30" s="239">
        <v>0</v>
      </c>
      <c r="N30" s="257">
        <v>0</v>
      </c>
      <c r="O30" s="274">
        <v>0</v>
      </c>
      <c r="P30" s="176"/>
    </row>
    <row r="31" spans="1:21" x14ac:dyDescent="0.2">
      <c r="A31" s="57" t="s">
        <v>6</v>
      </c>
      <c r="B31" s="221">
        <v>2.0150000000000001</v>
      </c>
      <c r="C31" s="236">
        <v>1.827</v>
      </c>
      <c r="D31" s="244">
        <v>1.8089999999999999</v>
      </c>
      <c r="E31" s="237">
        <v>1.329</v>
      </c>
      <c r="F31" s="236">
        <v>0.73599999999999999</v>
      </c>
      <c r="G31" s="239">
        <v>0.60599999999999998</v>
      </c>
      <c r="H31" s="243">
        <v>0.47599999999999998</v>
      </c>
      <c r="I31" s="236">
        <v>0.88800000000000001</v>
      </c>
      <c r="J31" s="244">
        <v>1.7569999999999999</v>
      </c>
      <c r="K31" s="237">
        <v>2.3780000000000001</v>
      </c>
      <c r="L31" s="236">
        <v>2.0609999999999999</v>
      </c>
      <c r="M31" s="239">
        <v>2.9969999999999999</v>
      </c>
      <c r="N31" s="257">
        <v>18.878999999999998</v>
      </c>
      <c r="O31" s="274">
        <v>9.1830014146170716E-2</v>
      </c>
      <c r="P31" s="176"/>
    </row>
    <row r="32" spans="1:21" x14ac:dyDescent="0.2">
      <c r="A32" s="57" t="s">
        <v>28</v>
      </c>
      <c r="B32" s="221">
        <v>397.44109900000012</v>
      </c>
      <c r="C32" s="236">
        <v>413.70557899999994</v>
      </c>
      <c r="D32" s="244">
        <v>382.09373600000004</v>
      </c>
      <c r="E32" s="237">
        <v>131.772302</v>
      </c>
      <c r="F32" s="236">
        <v>82.601078000000015</v>
      </c>
      <c r="G32" s="239">
        <v>73.762465999999989</v>
      </c>
      <c r="H32" s="243">
        <v>71.262034999999983</v>
      </c>
      <c r="I32" s="236">
        <v>65.238813000000007</v>
      </c>
      <c r="J32" s="244">
        <v>92.87196099999997</v>
      </c>
      <c r="K32" s="237">
        <v>179.04529300000002</v>
      </c>
      <c r="L32" s="236">
        <v>292.39513179655023</v>
      </c>
      <c r="M32" s="239">
        <v>414.61966999999999</v>
      </c>
      <c r="N32" s="257">
        <v>2596.8091637965504</v>
      </c>
      <c r="O32" s="274">
        <v>0.10198563287517687</v>
      </c>
      <c r="P32" s="176"/>
    </row>
    <row r="33" spans="1:16" x14ac:dyDescent="0.2">
      <c r="A33" s="57" t="s">
        <v>5</v>
      </c>
      <c r="B33" s="221">
        <v>112.283475</v>
      </c>
      <c r="C33" s="236">
        <v>119.53805</v>
      </c>
      <c r="D33" s="244">
        <v>105.94468200000001</v>
      </c>
      <c r="E33" s="237">
        <v>33.491532999999997</v>
      </c>
      <c r="F33" s="236">
        <v>17.736380999999998</v>
      </c>
      <c r="G33" s="239">
        <v>15.204445</v>
      </c>
      <c r="H33" s="243">
        <v>13.394523</v>
      </c>
      <c r="I33" s="236">
        <v>12.891179000000001</v>
      </c>
      <c r="J33" s="244">
        <v>20.898311999999997</v>
      </c>
      <c r="K33" s="237">
        <v>49.049869999999984</v>
      </c>
      <c r="L33" s="236">
        <v>86.231880593100328</v>
      </c>
      <c r="M33" s="239">
        <v>113.90352000000001</v>
      </c>
      <c r="N33" s="257">
        <v>700.56785059310027</v>
      </c>
      <c r="O33" s="274">
        <v>4.829822432850913E-2</v>
      </c>
      <c r="P33" s="176"/>
    </row>
    <row r="34" spans="1:16" ht="12.75" thickBot="1" x14ac:dyDescent="0.25">
      <c r="A34" s="58" t="s">
        <v>3</v>
      </c>
      <c r="B34" s="222">
        <v>115.873454</v>
      </c>
      <c r="C34" s="43">
        <v>124.97233799999999</v>
      </c>
      <c r="D34" s="43">
        <v>113.64614400000001</v>
      </c>
      <c r="E34" s="272">
        <v>32.676214000000002</v>
      </c>
      <c r="F34" s="43">
        <v>12.807866000000001</v>
      </c>
      <c r="G34" s="273">
        <v>11.345580999999999</v>
      </c>
      <c r="H34" s="43">
        <v>9.3322890000000012</v>
      </c>
      <c r="I34" s="43">
        <v>9.3704710000000002</v>
      </c>
      <c r="J34" s="43">
        <v>21.285934999999998</v>
      </c>
      <c r="K34" s="272">
        <v>49.305166</v>
      </c>
      <c r="L34" s="43">
        <v>86.135829000000015</v>
      </c>
      <c r="M34" s="273">
        <v>113.73526899999999</v>
      </c>
      <c r="N34" s="259">
        <v>700.48655600000006</v>
      </c>
      <c r="O34" s="275">
        <v>0.46801621311969654</v>
      </c>
      <c r="P34" s="176"/>
    </row>
    <row r="35" spans="1:16" ht="18" customHeight="1" x14ac:dyDescent="0.2">
      <c r="A35" s="263" t="s">
        <v>266</v>
      </c>
      <c r="B35" s="263"/>
      <c r="C35" s="263"/>
      <c r="D35" s="14"/>
      <c r="F35" s="17"/>
      <c r="G35" s="178"/>
      <c r="H35" s="178"/>
      <c r="I35" s="178"/>
      <c r="J35" s="178"/>
      <c r="K35" s="178"/>
      <c r="O35" s="4" t="s">
        <v>83</v>
      </c>
    </row>
    <row r="36" spans="1:16" x14ac:dyDescent="0.2">
      <c r="A36" s="119"/>
      <c r="B36" s="119"/>
      <c r="C36" s="119"/>
    </row>
    <row r="37" spans="1:16" x14ac:dyDescent="0.2">
      <c r="B37" s="127"/>
      <c r="C37" s="127"/>
      <c r="D37" s="127"/>
    </row>
    <row r="38" spans="1:16" x14ac:dyDescent="0.2">
      <c r="B38" s="127"/>
      <c r="C38" s="127"/>
      <c r="D38" s="127"/>
    </row>
    <row r="39" spans="1:16" x14ac:dyDescent="0.2">
      <c r="B39" s="127"/>
      <c r="C39" s="127"/>
      <c r="D39" s="127"/>
      <c r="M39" s="184" t="s">
        <v>259</v>
      </c>
      <c r="N39" s="226">
        <f>O7</f>
        <v>4.6909903262823238E-2</v>
      </c>
    </row>
    <row r="40" spans="1:16" x14ac:dyDescent="0.2">
      <c r="B40" s="233"/>
      <c r="C40" s="233"/>
      <c r="D40" s="233"/>
      <c r="M40" s="184" t="s">
        <v>66</v>
      </c>
      <c r="N40" s="226">
        <f>O8</f>
        <v>4.897459417597827E-2</v>
      </c>
    </row>
    <row r="41" spans="1:16" x14ac:dyDescent="0.2">
      <c r="B41" s="127"/>
      <c r="C41" s="127"/>
      <c r="D41" s="127"/>
      <c r="M41" s="184" t="s">
        <v>183</v>
      </c>
      <c r="N41" s="226">
        <f>O9</f>
        <v>6.2370563808836113E-2</v>
      </c>
    </row>
  </sheetData>
  <mergeCells count="6">
    <mergeCell ref="O5:O6"/>
    <mergeCell ref="B5:D5"/>
    <mergeCell ref="E5:G5"/>
    <mergeCell ref="H5:J5"/>
    <mergeCell ref="K5:M5"/>
    <mergeCell ref="N5:N6"/>
  </mergeCells>
  <conditionalFormatting sqref="O10:O25 O27:O34">
    <cfRule type="dataBar" priority="1">
      <dataBar>
        <cfvo type="num" val="0"/>
        <cfvo type="num" val="1"/>
        <color rgb="FF63C384"/>
      </dataBar>
      <extLst>
        <ext xmlns:x14="http://schemas.microsoft.com/office/spreadsheetml/2009/9/main" uri="{B025F937-C7B1-47D3-B67F-A62EFF666E3E}">
          <x14:id>{863E4D9F-0E73-4BFA-B242-ADA87C734717}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863E4D9F-0E73-4BFA-B242-ADA87C734717}">
            <x14:dataBar minLength="0" maxLength="100" gradient="0" direction="rightToLeft">
              <x14:cfvo type="num">
                <xm:f>0</xm:f>
              </x14:cfvo>
              <x14:cfvo type="num">
                <xm:f>1</xm:f>
              </x14:cfvo>
              <x14:negativeFillColor rgb="FFFF0000"/>
              <x14:axisColor rgb="FF000000"/>
            </x14:dataBar>
          </x14:cfRule>
          <xm:sqref>O10:O25 O27:O34</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zoomScaleNormal="100" zoomScaleSheetLayoutView="100" workbookViewId="0"/>
  </sheetViews>
  <sheetFormatPr defaultRowHeight="12" x14ac:dyDescent="0.2"/>
  <cols>
    <col min="1" max="1" width="31.7109375" style="123" customWidth="1"/>
    <col min="2" max="13" width="8" style="123" customWidth="1"/>
    <col min="14" max="14" width="8.42578125" style="123" customWidth="1"/>
    <col min="15" max="15" width="7.85546875" style="123" customWidth="1"/>
    <col min="16" max="21" width="9.140625" style="123" customWidth="1"/>
    <col min="22" max="16384" width="9.140625" style="123"/>
  </cols>
  <sheetData>
    <row r="1" spans="1:21" ht="18.75" x14ac:dyDescent="0.3">
      <c r="A1" s="164" t="s">
        <v>221</v>
      </c>
      <c r="O1" s="165" t="str">
        <f>Obsah!$A$1</f>
        <v>2018</v>
      </c>
    </row>
    <row r="2" spans="1:21" ht="1.5" customHeight="1" x14ac:dyDescent="0.2">
      <c r="F2" s="178"/>
      <c r="G2" s="178"/>
      <c r="H2" s="178"/>
      <c r="I2" s="178"/>
      <c r="J2" s="178"/>
      <c r="K2" s="178"/>
    </row>
    <row r="3" spans="1:21" ht="12" customHeight="1" x14ac:dyDescent="0.2">
      <c r="F3" s="178"/>
      <c r="G3" s="178"/>
      <c r="H3" s="178"/>
      <c r="I3" s="178"/>
      <c r="J3" s="178"/>
      <c r="K3" s="178"/>
    </row>
    <row r="4" spans="1:21" x14ac:dyDescent="0.2">
      <c r="A4" s="13"/>
      <c r="B4" s="276"/>
      <c r="C4" s="276"/>
      <c r="D4" s="276"/>
      <c r="E4" s="276"/>
      <c r="F4" s="184"/>
      <c r="K4" s="184"/>
      <c r="L4" s="251"/>
    </row>
    <row r="5" spans="1:21" ht="12.75" customHeight="1" x14ac:dyDescent="0.2">
      <c r="A5" s="26"/>
      <c r="B5" s="371" t="s">
        <v>48</v>
      </c>
      <c r="C5" s="371"/>
      <c r="D5" s="371"/>
      <c r="E5" s="371" t="s">
        <v>49</v>
      </c>
      <c r="F5" s="371"/>
      <c r="G5" s="371"/>
      <c r="H5" s="371" t="s">
        <v>50</v>
      </c>
      <c r="I5" s="371"/>
      <c r="J5" s="371"/>
      <c r="K5" s="371" t="s">
        <v>51</v>
      </c>
      <c r="L5" s="371"/>
      <c r="M5" s="371"/>
      <c r="N5" s="379" t="s">
        <v>7</v>
      </c>
      <c r="O5" s="379" t="s">
        <v>52</v>
      </c>
    </row>
    <row r="6" spans="1:21" x14ac:dyDescent="0.2">
      <c r="A6" s="26"/>
      <c r="B6" s="252" t="s">
        <v>8</v>
      </c>
      <c r="C6" s="252" t="s">
        <v>9</v>
      </c>
      <c r="D6" s="252" t="s">
        <v>10</v>
      </c>
      <c r="E6" s="252" t="s">
        <v>11</v>
      </c>
      <c r="F6" s="252" t="s">
        <v>12</v>
      </c>
      <c r="G6" s="252" t="s">
        <v>13</v>
      </c>
      <c r="H6" s="252" t="s">
        <v>14</v>
      </c>
      <c r="I6" s="252" t="s">
        <v>15</v>
      </c>
      <c r="J6" s="252" t="s">
        <v>16</v>
      </c>
      <c r="K6" s="252" t="s">
        <v>17</v>
      </c>
      <c r="L6" s="252" t="s">
        <v>18</v>
      </c>
      <c r="M6" s="252" t="s">
        <v>19</v>
      </c>
      <c r="N6" s="380"/>
      <c r="O6" s="380"/>
      <c r="P6" s="184"/>
      <c r="U6" s="184"/>
    </row>
    <row r="7" spans="1:21" x14ac:dyDescent="0.2">
      <c r="A7" s="262" t="s">
        <v>246</v>
      </c>
      <c r="B7" s="220">
        <v>3156.9580000000005</v>
      </c>
      <c r="C7" s="198">
        <v>3156.9580000000005</v>
      </c>
      <c r="D7" s="198">
        <v>3156.9580000000005</v>
      </c>
      <c r="E7" s="264">
        <v>3156.9580000000005</v>
      </c>
      <c r="F7" s="265">
        <v>3151.6580000000004</v>
      </c>
      <c r="G7" s="266">
        <v>3151.6580000000004</v>
      </c>
      <c r="H7" s="198">
        <v>3150.1070000000004</v>
      </c>
      <c r="I7" s="198">
        <v>3150.1070000000004</v>
      </c>
      <c r="J7" s="198">
        <v>3150.1070000000004</v>
      </c>
      <c r="K7" s="264">
        <v>3166.28</v>
      </c>
      <c r="L7" s="265">
        <v>3165.9010000000003</v>
      </c>
      <c r="M7" s="266">
        <v>3165.9010000000003</v>
      </c>
      <c r="N7" s="261">
        <v>3165.9010000000003</v>
      </c>
      <c r="O7" s="278">
        <v>7.414687355353014E-2</v>
      </c>
      <c r="P7" s="187"/>
      <c r="U7" s="92"/>
    </row>
    <row r="8" spans="1:21" x14ac:dyDescent="0.2">
      <c r="A8" s="253" t="s">
        <v>247</v>
      </c>
      <c r="B8" s="220">
        <v>1616.687124</v>
      </c>
      <c r="C8" s="198">
        <v>1558.7859179999998</v>
      </c>
      <c r="D8" s="198">
        <v>1646.3622890000004</v>
      </c>
      <c r="E8" s="220">
        <v>1308.6381370000001</v>
      </c>
      <c r="F8" s="198">
        <v>1241.0993020000001</v>
      </c>
      <c r="G8" s="267">
        <v>1128.3611410000001</v>
      </c>
      <c r="H8" s="198">
        <v>864.92363199999988</v>
      </c>
      <c r="I8" s="198">
        <v>932.08393899999987</v>
      </c>
      <c r="J8" s="198">
        <v>1127.3122669999998</v>
      </c>
      <c r="K8" s="220">
        <v>1374.9306280000001</v>
      </c>
      <c r="L8" s="198">
        <v>1510.3357590000001</v>
      </c>
      <c r="M8" s="267">
        <v>1624.4295500000005</v>
      </c>
      <c r="N8" s="255">
        <v>15933.949686</v>
      </c>
      <c r="O8" s="279">
        <v>9.8109823355028034E-2</v>
      </c>
      <c r="P8" s="187"/>
      <c r="U8" s="92"/>
    </row>
    <row r="9" spans="1:21" x14ac:dyDescent="0.2">
      <c r="A9" s="254" t="s">
        <v>248</v>
      </c>
      <c r="B9" s="209">
        <v>586.11348899999996</v>
      </c>
      <c r="C9" s="63">
        <v>588.30282099999999</v>
      </c>
      <c r="D9" s="63">
        <v>556.67725700000005</v>
      </c>
      <c r="E9" s="209">
        <v>254.75070699999998</v>
      </c>
      <c r="F9" s="63">
        <v>183.467221</v>
      </c>
      <c r="G9" s="210">
        <v>110.75421900000001</v>
      </c>
      <c r="H9" s="63">
        <v>114.62573100000002</v>
      </c>
      <c r="I9" s="63">
        <v>108.39837600000001</v>
      </c>
      <c r="J9" s="63">
        <v>147.157656</v>
      </c>
      <c r="K9" s="209">
        <v>296.15709400000003</v>
      </c>
      <c r="L9" s="63">
        <v>411.27678799999995</v>
      </c>
      <c r="M9" s="210">
        <v>502.18985499999991</v>
      </c>
      <c r="N9" s="256">
        <v>3859.8712140000002</v>
      </c>
      <c r="O9" s="280">
        <v>4.3589458258507234E-2</v>
      </c>
      <c r="P9" s="176"/>
      <c r="U9" s="179"/>
    </row>
    <row r="10" spans="1:21" x14ac:dyDescent="0.2">
      <c r="A10" s="57" t="s">
        <v>44</v>
      </c>
      <c r="B10" s="221">
        <v>25.801223999999998</v>
      </c>
      <c r="C10" s="33">
        <v>25.254404000000001</v>
      </c>
      <c r="D10" s="33">
        <v>29.287754</v>
      </c>
      <c r="E10" s="268">
        <v>19.642844</v>
      </c>
      <c r="F10" s="33">
        <v>19.64236</v>
      </c>
      <c r="G10" s="269">
        <v>12.789782000000001</v>
      </c>
      <c r="H10" s="33">
        <v>8.1503530000000008</v>
      </c>
      <c r="I10" s="33">
        <v>11.487631</v>
      </c>
      <c r="J10" s="33">
        <v>14.677659</v>
      </c>
      <c r="K10" s="268">
        <v>39.270358000000002</v>
      </c>
      <c r="L10" s="33">
        <v>38.254873000000003</v>
      </c>
      <c r="M10" s="269">
        <v>34.924246999999994</v>
      </c>
      <c r="N10" s="257">
        <v>279.18348900000001</v>
      </c>
      <c r="O10" s="274">
        <v>4.8520859399974504E-2</v>
      </c>
      <c r="P10" s="176"/>
      <c r="U10" s="277"/>
    </row>
    <row r="11" spans="1:21" x14ac:dyDescent="0.2">
      <c r="A11" s="57" t="s">
        <v>43</v>
      </c>
      <c r="B11" s="221">
        <v>1.083</v>
      </c>
      <c r="C11" s="236">
        <v>0.59399999999999997</v>
      </c>
      <c r="D11" s="244">
        <v>1.1279999999999999</v>
      </c>
      <c r="E11" s="237">
        <v>0.65400000000000003</v>
      </c>
      <c r="F11" s="236">
        <v>0.44</v>
      </c>
      <c r="G11" s="239">
        <v>0.51200000000000001</v>
      </c>
      <c r="H11" s="243">
        <v>0.38200000000000001</v>
      </c>
      <c r="I11" s="236">
        <v>0.375</v>
      </c>
      <c r="J11" s="244">
        <v>0.64600000000000002</v>
      </c>
      <c r="K11" s="237">
        <v>0.73699999999999999</v>
      </c>
      <c r="L11" s="236">
        <v>0.66</v>
      </c>
      <c r="M11" s="239">
        <v>0.90500000000000003</v>
      </c>
      <c r="N11" s="257">
        <v>8.1159999999999997</v>
      </c>
      <c r="O11" s="274">
        <v>1.5108177885801126E-2</v>
      </c>
      <c r="P11" s="176"/>
      <c r="U11" s="277"/>
    </row>
    <row r="12" spans="1:21" x14ac:dyDescent="0.2">
      <c r="A12" s="57" t="s">
        <v>42</v>
      </c>
      <c r="B12" s="221">
        <v>0</v>
      </c>
      <c r="C12" s="236">
        <v>0</v>
      </c>
      <c r="D12" s="244">
        <v>0</v>
      </c>
      <c r="E12" s="237">
        <v>0</v>
      </c>
      <c r="F12" s="236">
        <v>0</v>
      </c>
      <c r="G12" s="239">
        <v>0</v>
      </c>
      <c r="H12" s="243">
        <v>0</v>
      </c>
      <c r="I12" s="236">
        <v>0</v>
      </c>
      <c r="J12" s="244">
        <v>0</v>
      </c>
      <c r="K12" s="237">
        <v>0</v>
      </c>
      <c r="L12" s="236">
        <v>0</v>
      </c>
      <c r="M12" s="239">
        <v>0</v>
      </c>
      <c r="N12" s="257">
        <v>0</v>
      </c>
      <c r="O12" s="274">
        <v>0</v>
      </c>
      <c r="P12" s="176"/>
      <c r="U12" s="277"/>
    </row>
    <row r="13" spans="1:21" x14ac:dyDescent="0.2">
      <c r="A13" s="57" t="s">
        <v>67</v>
      </c>
      <c r="B13" s="221">
        <v>0</v>
      </c>
      <c r="C13" s="236">
        <v>0</v>
      </c>
      <c r="D13" s="244">
        <v>0</v>
      </c>
      <c r="E13" s="237">
        <v>0</v>
      </c>
      <c r="F13" s="236">
        <v>0</v>
      </c>
      <c r="G13" s="239">
        <v>5.0099999999999997E-3</v>
      </c>
      <c r="H13" s="243">
        <v>1.5349999999999999E-3</v>
      </c>
      <c r="I13" s="236">
        <v>1.4479999999999999E-3</v>
      </c>
      <c r="J13" s="244">
        <v>6.5700000000000003E-4</v>
      </c>
      <c r="K13" s="237">
        <v>0</v>
      </c>
      <c r="L13" s="236">
        <v>0</v>
      </c>
      <c r="M13" s="239">
        <v>0</v>
      </c>
      <c r="N13" s="257">
        <v>8.6499999999999997E-3</v>
      </c>
      <c r="O13" s="274">
        <v>7.2431123444405537E-4</v>
      </c>
      <c r="P13" s="176"/>
      <c r="U13" s="277"/>
    </row>
    <row r="14" spans="1:21" x14ac:dyDescent="0.2">
      <c r="A14" s="57" t="s">
        <v>68</v>
      </c>
      <c r="B14" s="221">
        <v>0.35095999999999999</v>
      </c>
      <c r="C14" s="236">
        <v>0.22681000000000001</v>
      </c>
      <c r="D14" s="244">
        <v>0.29913000000000001</v>
      </c>
      <c r="E14" s="237">
        <v>6.0000000000000001E-3</v>
      </c>
      <c r="F14" s="236">
        <v>0.43879000000000001</v>
      </c>
      <c r="G14" s="239">
        <v>0.36436000000000002</v>
      </c>
      <c r="H14" s="243">
        <v>0.27333999999999997</v>
      </c>
      <c r="I14" s="236">
        <v>0.22213999999999998</v>
      </c>
      <c r="J14" s="244">
        <v>0.22272999999999998</v>
      </c>
      <c r="K14" s="237">
        <v>0.42884</v>
      </c>
      <c r="L14" s="236">
        <v>0.37801000000000001</v>
      </c>
      <c r="M14" s="239">
        <v>0.35811999999999999</v>
      </c>
      <c r="N14" s="257">
        <v>3.5692300000000001</v>
      </c>
      <c r="O14" s="274">
        <v>4.8091344002293951E-2</v>
      </c>
      <c r="P14" s="176"/>
      <c r="U14" s="277"/>
    </row>
    <row r="15" spans="1:21" x14ac:dyDescent="0.2">
      <c r="A15" s="57" t="s">
        <v>69</v>
      </c>
      <c r="B15" s="221">
        <v>1E-3</v>
      </c>
      <c r="C15" s="236">
        <v>1E-3</v>
      </c>
      <c r="D15" s="244">
        <v>2E-3</v>
      </c>
      <c r="E15" s="237">
        <v>0.37995999999999996</v>
      </c>
      <c r="F15" s="236">
        <v>5.5399999999999998E-3</v>
      </c>
      <c r="G15" s="239">
        <v>1.1710000000000002E-2</v>
      </c>
      <c r="H15" s="243">
        <v>1.2960000000000001E-2</v>
      </c>
      <c r="I15" s="236">
        <v>8.9499999999999996E-3</v>
      </c>
      <c r="J15" s="244">
        <v>3.0000000000000001E-3</v>
      </c>
      <c r="K15" s="237">
        <v>3.0000000000000001E-3</v>
      </c>
      <c r="L15" s="236">
        <v>1E-3</v>
      </c>
      <c r="M15" s="239">
        <v>1E-3</v>
      </c>
      <c r="N15" s="257">
        <v>0.43112</v>
      </c>
      <c r="O15" s="274">
        <v>0.49648183336212359</v>
      </c>
      <c r="P15" s="176"/>
      <c r="U15" s="277"/>
    </row>
    <row r="16" spans="1:21" x14ac:dyDescent="0.2">
      <c r="A16" s="57" t="s">
        <v>41</v>
      </c>
      <c r="B16" s="221">
        <v>421.28575999999998</v>
      </c>
      <c r="C16" s="236">
        <v>430.21352999999999</v>
      </c>
      <c r="D16" s="244">
        <v>396.84463</v>
      </c>
      <c r="E16" s="237">
        <v>181.96133</v>
      </c>
      <c r="F16" s="236">
        <v>110.85863999999999</v>
      </c>
      <c r="G16" s="239">
        <v>79.537790000000001</v>
      </c>
      <c r="H16" s="243">
        <v>82.068160000000006</v>
      </c>
      <c r="I16" s="236">
        <v>65.298580000000001</v>
      </c>
      <c r="J16" s="244">
        <v>100.00289000000001</v>
      </c>
      <c r="K16" s="237">
        <v>201.60216800000001</v>
      </c>
      <c r="L16" s="236">
        <v>292.70977199999999</v>
      </c>
      <c r="M16" s="239">
        <v>365.64167799999996</v>
      </c>
      <c r="N16" s="257">
        <v>2728.0249280000003</v>
      </c>
      <c r="O16" s="274">
        <v>6.6633072960565018E-2</v>
      </c>
      <c r="P16" s="176"/>
      <c r="U16" s="277"/>
    </row>
    <row r="17" spans="1:21" x14ac:dyDescent="0.2">
      <c r="A17" s="57" t="s">
        <v>81</v>
      </c>
      <c r="B17" s="221">
        <v>0</v>
      </c>
      <c r="C17" s="236">
        <v>0</v>
      </c>
      <c r="D17" s="244">
        <v>0</v>
      </c>
      <c r="E17" s="237">
        <v>0</v>
      </c>
      <c r="F17" s="236">
        <v>0</v>
      </c>
      <c r="G17" s="239">
        <v>0</v>
      </c>
      <c r="H17" s="243">
        <v>0</v>
      </c>
      <c r="I17" s="236">
        <v>0</v>
      </c>
      <c r="J17" s="244">
        <v>0</v>
      </c>
      <c r="K17" s="237">
        <v>0</v>
      </c>
      <c r="L17" s="236">
        <v>0</v>
      </c>
      <c r="M17" s="239">
        <v>0</v>
      </c>
      <c r="N17" s="257">
        <v>0</v>
      </c>
      <c r="O17" s="274">
        <v>0</v>
      </c>
      <c r="P17" s="176"/>
      <c r="U17" s="277"/>
    </row>
    <row r="18" spans="1:21" x14ac:dyDescent="0.2">
      <c r="A18" s="57" t="s">
        <v>40</v>
      </c>
      <c r="B18" s="221">
        <v>0</v>
      </c>
      <c r="C18" s="236">
        <v>0</v>
      </c>
      <c r="D18" s="244">
        <v>0</v>
      </c>
      <c r="E18" s="237">
        <v>0</v>
      </c>
      <c r="F18" s="236">
        <v>0</v>
      </c>
      <c r="G18" s="239">
        <v>0</v>
      </c>
      <c r="H18" s="243">
        <v>0</v>
      </c>
      <c r="I18" s="236">
        <v>0</v>
      </c>
      <c r="J18" s="244">
        <v>0</v>
      </c>
      <c r="K18" s="237">
        <v>0</v>
      </c>
      <c r="L18" s="236">
        <v>0</v>
      </c>
      <c r="M18" s="239">
        <v>0</v>
      </c>
      <c r="N18" s="257">
        <v>0</v>
      </c>
      <c r="O18" s="274">
        <v>0</v>
      </c>
      <c r="P18" s="176"/>
      <c r="U18" s="277"/>
    </row>
    <row r="19" spans="1:21" x14ac:dyDescent="0.2">
      <c r="A19" s="57" t="s">
        <v>39</v>
      </c>
      <c r="B19" s="221">
        <v>0</v>
      </c>
      <c r="C19" s="236">
        <v>0</v>
      </c>
      <c r="D19" s="244">
        <v>0</v>
      </c>
      <c r="E19" s="237">
        <v>0</v>
      </c>
      <c r="F19" s="236">
        <v>3.1940000000000003E-2</v>
      </c>
      <c r="G19" s="239">
        <v>3.1879999999999999E-2</v>
      </c>
      <c r="H19" s="243">
        <v>2.768E-2</v>
      </c>
      <c r="I19" s="236">
        <v>1.8949999999999998E-2</v>
      </c>
      <c r="J19" s="244">
        <v>3.4680000000000002E-2</v>
      </c>
      <c r="K19" s="237">
        <v>0</v>
      </c>
      <c r="L19" s="236">
        <v>0</v>
      </c>
      <c r="M19" s="239">
        <v>0</v>
      </c>
      <c r="N19" s="257">
        <v>0.14512999999999998</v>
      </c>
      <c r="O19" s="274">
        <v>2.6857614802044478E-4</v>
      </c>
      <c r="P19" s="176"/>
      <c r="U19" s="277"/>
    </row>
    <row r="20" spans="1:21" x14ac:dyDescent="0.2">
      <c r="A20" s="57" t="s">
        <v>38</v>
      </c>
      <c r="B20" s="221">
        <v>0</v>
      </c>
      <c r="C20" s="236">
        <v>0</v>
      </c>
      <c r="D20" s="244">
        <v>0</v>
      </c>
      <c r="E20" s="237">
        <v>0</v>
      </c>
      <c r="F20" s="236">
        <v>0</v>
      </c>
      <c r="G20" s="239">
        <v>0</v>
      </c>
      <c r="H20" s="243">
        <v>0</v>
      </c>
      <c r="I20" s="236">
        <v>0</v>
      </c>
      <c r="J20" s="244">
        <v>0</v>
      </c>
      <c r="K20" s="237">
        <v>0</v>
      </c>
      <c r="L20" s="236">
        <v>0</v>
      </c>
      <c r="M20" s="239">
        <v>0</v>
      </c>
      <c r="N20" s="257">
        <v>0</v>
      </c>
      <c r="O20" s="274">
        <v>0</v>
      </c>
      <c r="P20" s="176"/>
      <c r="U20" s="277"/>
    </row>
    <row r="21" spans="1:21" x14ac:dyDescent="0.2">
      <c r="A21" s="57" t="s">
        <v>37</v>
      </c>
      <c r="B21" s="221">
        <v>0</v>
      </c>
      <c r="C21" s="236">
        <v>0</v>
      </c>
      <c r="D21" s="244">
        <v>0</v>
      </c>
      <c r="E21" s="237">
        <v>0</v>
      </c>
      <c r="F21" s="236">
        <v>0</v>
      </c>
      <c r="G21" s="239">
        <v>0</v>
      </c>
      <c r="H21" s="243">
        <v>0</v>
      </c>
      <c r="I21" s="236">
        <v>0</v>
      </c>
      <c r="J21" s="244">
        <v>0</v>
      </c>
      <c r="K21" s="237">
        <v>0</v>
      </c>
      <c r="L21" s="236">
        <v>0</v>
      </c>
      <c r="M21" s="239">
        <v>0</v>
      </c>
      <c r="N21" s="257">
        <v>0</v>
      </c>
      <c r="O21" s="274">
        <v>0</v>
      </c>
      <c r="P21" s="176"/>
      <c r="U21" s="277"/>
    </row>
    <row r="22" spans="1:21" x14ac:dyDescent="0.2">
      <c r="A22" s="57" t="s">
        <v>36</v>
      </c>
      <c r="B22" s="221">
        <v>39.035519999999998</v>
      </c>
      <c r="C22" s="236">
        <v>29.369490000000003</v>
      </c>
      <c r="D22" s="244">
        <v>34.186300000000003</v>
      </c>
      <c r="E22" s="237">
        <v>9.390130000000001</v>
      </c>
      <c r="F22" s="236">
        <v>28.147760000000002</v>
      </c>
      <c r="G22" s="239">
        <v>2.6476000000000002</v>
      </c>
      <c r="H22" s="243">
        <v>4.4090400000000001</v>
      </c>
      <c r="I22" s="236">
        <v>2.2891900000000001</v>
      </c>
      <c r="J22" s="244">
        <v>10.541040000000001</v>
      </c>
      <c r="K22" s="237">
        <v>6.3048899999999994</v>
      </c>
      <c r="L22" s="236">
        <v>7.8975899999999992</v>
      </c>
      <c r="M22" s="239">
        <v>9.0366599999999995</v>
      </c>
      <c r="N22" s="257">
        <v>183.25521000000003</v>
      </c>
      <c r="O22" s="274">
        <v>4.5517044094517588E-2</v>
      </c>
      <c r="P22" s="176"/>
      <c r="U22" s="277"/>
    </row>
    <row r="23" spans="1:21" x14ac:dyDescent="0.2">
      <c r="A23" s="57" t="s">
        <v>3</v>
      </c>
      <c r="B23" s="221">
        <v>0</v>
      </c>
      <c r="C23" s="236">
        <v>0</v>
      </c>
      <c r="D23" s="244">
        <v>0</v>
      </c>
      <c r="E23" s="237">
        <v>0</v>
      </c>
      <c r="F23" s="236">
        <v>0</v>
      </c>
      <c r="G23" s="239">
        <v>0</v>
      </c>
      <c r="H23" s="243">
        <v>0</v>
      </c>
      <c r="I23" s="236">
        <v>0</v>
      </c>
      <c r="J23" s="244">
        <v>0</v>
      </c>
      <c r="K23" s="237">
        <v>0</v>
      </c>
      <c r="L23" s="236">
        <v>0</v>
      </c>
      <c r="M23" s="239">
        <v>0</v>
      </c>
      <c r="N23" s="257">
        <v>0</v>
      </c>
      <c r="O23" s="274">
        <v>0</v>
      </c>
      <c r="P23" s="176"/>
      <c r="U23" s="277"/>
    </row>
    <row r="24" spans="1:21" x14ac:dyDescent="0.2">
      <c r="A24" s="57" t="s">
        <v>35</v>
      </c>
      <c r="B24" s="221">
        <v>0.13</v>
      </c>
      <c r="C24" s="236">
        <v>9.1999999999999998E-2</v>
      </c>
      <c r="D24" s="244">
        <v>0.1</v>
      </c>
      <c r="E24" s="237">
        <v>0.13500000000000001</v>
      </c>
      <c r="F24" s="236">
        <v>0</v>
      </c>
      <c r="G24" s="239">
        <v>0</v>
      </c>
      <c r="H24" s="243">
        <v>0</v>
      </c>
      <c r="I24" s="236">
        <v>0</v>
      </c>
      <c r="J24" s="244">
        <v>0</v>
      </c>
      <c r="K24" s="237">
        <v>0</v>
      </c>
      <c r="L24" s="236">
        <v>0</v>
      </c>
      <c r="M24" s="239">
        <v>0</v>
      </c>
      <c r="N24" s="257">
        <v>0.45700000000000002</v>
      </c>
      <c r="O24" s="274">
        <v>5.0272619505111948E-3</v>
      </c>
      <c r="P24" s="176"/>
      <c r="U24" s="277"/>
    </row>
    <row r="25" spans="1:21" x14ac:dyDescent="0.2">
      <c r="A25" s="223" t="s">
        <v>34</v>
      </c>
      <c r="B25" s="224">
        <v>98.42602500000001</v>
      </c>
      <c r="C25" s="225">
        <v>102.551587</v>
      </c>
      <c r="D25" s="225">
        <v>94.829443000000012</v>
      </c>
      <c r="E25" s="270">
        <v>42.581442999999993</v>
      </c>
      <c r="F25" s="225">
        <v>23.902191000000002</v>
      </c>
      <c r="G25" s="271">
        <v>14.854087000000002</v>
      </c>
      <c r="H25" s="225">
        <v>19.300663</v>
      </c>
      <c r="I25" s="225">
        <v>28.696487000000001</v>
      </c>
      <c r="J25" s="225">
        <v>21.029</v>
      </c>
      <c r="K25" s="270">
        <v>47.810837999999997</v>
      </c>
      <c r="L25" s="225">
        <v>71.375542999999993</v>
      </c>
      <c r="M25" s="271">
        <v>91.323149999999998</v>
      </c>
      <c r="N25" s="258">
        <v>656.68045699999993</v>
      </c>
      <c r="O25" s="274">
        <v>2.9745600803675495E-2</v>
      </c>
      <c r="P25" s="176"/>
      <c r="U25" s="173"/>
    </row>
    <row r="26" spans="1:21" ht="13.5" customHeight="1" x14ac:dyDescent="0.2">
      <c r="A26" s="260" t="s">
        <v>249</v>
      </c>
      <c r="B26" s="209">
        <v>299.13007599999997</v>
      </c>
      <c r="C26" s="63">
        <v>318.22323599999999</v>
      </c>
      <c r="D26" s="63">
        <v>307.60706800000003</v>
      </c>
      <c r="E26" s="209">
        <v>211.50527499999998</v>
      </c>
      <c r="F26" s="63">
        <v>190.00529700000001</v>
      </c>
      <c r="G26" s="210">
        <v>170.51083199999999</v>
      </c>
      <c r="H26" s="63">
        <v>59.953217000000002</v>
      </c>
      <c r="I26" s="63">
        <v>62.433878</v>
      </c>
      <c r="J26" s="63">
        <v>84.374331999999995</v>
      </c>
      <c r="K26" s="209">
        <v>179.30524000000003</v>
      </c>
      <c r="L26" s="63">
        <v>251.38455300000001</v>
      </c>
      <c r="M26" s="210">
        <v>301.20937399999997</v>
      </c>
      <c r="N26" s="256">
        <v>2435.642378</v>
      </c>
      <c r="O26" s="280">
        <v>2.8749780068675627E-2</v>
      </c>
      <c r="P26" s="17"/>
      <c r="U26" s="127"/>
    </row>
    <row r="27" spans="1:21" ht="12.75" customHeight="1" x14ac:dyDescent="0.2">
      <c r="A27" s="57" t="s">
        <v>29</v>
      </c>
      <c r="B27" s="221">
        <v>15.966610000000001</v>
      </c>
      <c r="C27" s="33">
        <v>17.699280000000002</v>
      </c>
      <c r="D27" s="33">
        <v>17.095014000000003</v>
      </c>
      <c r="E27" s="268">
        <v>12.289216</v>
      </c>
      <c r="F27" s="33">
        <v>11.970514</v>
      </c>
      <c r="G27" s="269">
        <v>11.533601999999998</v>
      </c>
      <c r="H27" s="33">
        <v>2.1050500000000003</v>
      </c>
      <c r="I27" s="33">
        <v>2.1524399999999999</v>
      </c>
      <c r="J27" s="33">
        <v>3.3735300000000001</v>
      </c>
      <c r="K27" s="268">
        <v>8.6050719999999998</v>
      </c>
      <c r="L27" s="33">
        <v>13.520290000000001</v>
      </c>
      <c r="M27" s="269">
        <v>15.822263999999999</v>
      </c>
      <c r="N27" s="257">
        <v>132.13288200000002</v>
      </c>
      <c r="O27" s="274">
        <v>6.4468446242879679E-3</v>
      </c>
      <c r="P27" s="176"/>
      <c r="U27" s="127"/>
    </row>
    <row r="28" spans="1:21" ht="12.75" customHeight="1" x14ac:dyDescent="0.2">
      <c r="A28" s="57" t="s">
        <v>0</v>
      </c>
      <c r="B28" s="221">
        <v>1.64767</v>
      </c>
      <c r="C28" s="236">
        <v>1.4852400000000001</v>
      </c>
      <c r="D28" s="244">
        <v>1.6161099999999999</v>
      </c>
      <c r="E28" s="237">
        <v>1.6214500000000001</v>
      </c>
      <c r="F28" s="236">
        <v>2.17963</v>
      </c>
      <c r="G28" s="239">
        <v>1.6550499999999999</v>
      </c>
      <c r="H28" s="243">
        <v>6.25434</v>
      </c>
      <c r="I28" s="236">
        <v>11.34197</v>
      </c>
      <c r="J28" s="244">
        <v>6.9533100000000001</v>
      </c>
      <c r="K28" s="237">
        <v>1.4598</v>
      </c>
      <c r="L28" s="236">
        <v>2.1100300000000001</v>
      </c>
      <c r="M28" s="239">
        <v>1.62906</v>
      </c>
      <c r="N28" s="257">
        <v>39.953660000000006</v>
      </c>
      <c r="O28" s="274">
        <v>2.3892812841340472E-2</v>
      </c>
      <c r="P28" s="176"/>
      <c r="U28" s="127"/>
    </row>
    <row r="29" spans="1:21" ht="12.75" customHeight="1" x14ac:dyDescent="0.2">
      <c r="A29" s="57" t="s">
        <v>1</v>
      </c>
      <c r="B29" s="221">
        <v>2.3895249999999999</v>
      </c>
      <c r="C29" s="236">
        <v>2.7165749999999997</v>
      </c>
      <c r="D29" s="244">
        <v>2.641375</v>
      </c>
      <c r="E29" s="237">
        <v>2.1663299999999999</v>
      </c>
      <c r="F29" s="236">
        <v>2.2236750000000001</v>
      </c>
      <c r="G29" s="239">
        <v>2.0554999999999999</v>
      </c>
      <c r="H29" s="243">
        <v>0.32703499999999996</v>
      </c>
      <c r="I29" s="236">
        <v>0.32082299999999997</v>
      </c>
      <c r="J29" s="244">
        <v>0.60730700000000004</v>
      </c>
      <c r="K29" s="237">
        <v>1.4506430000000001</v>
      </c>
      <c r="L29" s="236">
        <v>2.2988400000000002</v>
      </c>
      <c r="M29" s="239">
        <v>2.6932930000000002</v>
      </c>
      <c r="N29" s="257">
        <v>21.890921000000002</v>
      </c>
      <c r="O29" s="274">
        <v>3.905520823196771E-2</v>
      </c>
      <c r="P29" s="176"/>
      <c r="U29" s="127"/>
    </row>
    <row r="30" spans="1:21" ht="12.75" customHeight="1" x14ac:dyDescent="0.2">
      <c r="A30" s="57" t="s">
        <v>2</v>
      </c>
      <c r="B30" s="221">
        <v>2.1035599999999999</v>
      </c>
      <c r="C30" s="236">
        <v>2.2347399999999999</v>
      </c>
      <c r="D30" s="244">
        <v>2.0928400000000003</v>
      </c>
      <c r="E30" s="237">
        <v>1.6987699999999999</v>
      </c>
      <c r="F30" s="236">
        <v>1.66659</v>
      </c>
      <c r="G30" s="239">
        <v>1.54573</v>
      </c>
      <c r="H30" s="243">
        <v>0.26700000000000002</v>
      </c>
      <c r="I30" s="236">
        <v>0.35622000000000004</v>
      </c>
      <c r="J30" s="244">
        <v>0.54864999999999997</v>
      </c>
      <c r="K30" s="237">
        <v>1.37097</v>
      </c>
      <c r="L30" s="236">
        <v>1.92913</v>
      </c>
      <c r="M30" s="239">
        <v>2.2112500000000002</v>
      </c>
      <c r="N30" s="257">
        <v>18.025450000000003</v>
      </c>
      <c r="O30" s="274">
        <v>5.13546031752381E-2</v>
      </c>
      <c r="P30" s="176"/>
    </row>
    <row r="31" spans="1:21" x14ac:dyDescent="0.2">
      <c r="A31" s="57" t="s">
        <v>6</v>
      </c>
      <c r="B31" s="221">
        <v>0.95974000000000004</v>
      </c>
      <c r="C31" s="236">
        <v>0.58228000000000002</v>
      </c>
      <c r="D31" s="244">
        <v>1.1351099999999998</v>
      </c>
      <c r="E31" s="237">
        <v>0.58165</v>
      </c>
      <c r="F31" s="236">
        <v>0.44901999999999997</v>
      </c>
      <c r="G31" s="239">
        <v>0.51744000000000001</v>
      </c>
      <c r="H31" s="243">
        <v>0.39406000000000002</v>
      </c>
      <c r="I31" s="236">
        <v>0.38732</v>
      </c>
      <c r="J31" s="244">
        <v>0.55861000000000005</v>
      </c>
      <c r="K31" s="237">
        <v>0.75036999999999998</v>
      </c>
      <c r="L31" s="236">
        <v>0.64978000000000002</v>
      </c>
      <c r="M31" s="239">
        <v>0.89088999999999996</v>
      </c>
      <c r="N31" s="257">
        <v>7.8562699999999985</v>
      </c>
      <c r="O31" s="274">
        <v>3.8213961821925768E-2</v>
      </c>
      <c r="P31" s="176"/>
    </row>
    <row r="32" spans="1:21" x14ac:dyDescent="0.2">
      <c r="A32" s="57" t="s">
        <v>28</v>
      </c>
      <c r="B32" s="221">
        <v>160.83567599999995</v>
      </c>
      <c r="C32" s="236">
        <v>168.60137899999998</v>
      </c>
      <c r="D32" s="244">
        <v>162.00801800000002</v>
      </c>
      <c r="E32" s="237">
        <v>105.44850700000001</v>
      </c>
      <c r="F32" s="236">
        <v>90.127807000000004</v>
      </c>
      <c r="G32" s="239">
        <v>78.927802999999997</v>
      </c>
      <c r="H32" s="243">
        <v>29.070971999999998</v>
      </c>
      <c r="I32" s="236">
        <v>27.860484</v>
      </c>
      <c r="J32" s="244">
        <v>41.771013999999994</v>
      </c>
      <c r="K32" s="237">
        <v>95.876907000000003</v>
      </c>
      <c r="L32" s="236">
        <v>133.288802</v>
      </c>
      <c r="M32" s="239">
        <v>161.88148199999998</v>
      </c>
      <c r="N32" s="257">
        <v>1255.6988509999999</v>
      </c>
      <c r="O32" s="274">
        <v>4.9315615411891951E-2</v>
      </c>
      <c r="P32" s="176"/>
    </row>
    <row r="33" spans="1:16" x14ac:dyDescent="0.2">
      <c r="A33" s="57" t="s">
        <v>5</v>
      </c>
      <c r="B33" s="221">
        <v>95.544844999999995</v>
      </c>
      <c r="C33" s="236">
        <v>103.472022</v>
      </c>
      <c r="D33" s="244">
        <v>99.458411000000012</v>
      </c>
      <c r="E33" s="237">
        <v>68.739231999999987</v>
      </c>
      <c r="F33" s="236">
        <v>60.889801000000006</v>
      </c>
      <c r="G33" s="239">
        <v>54.14680700000001</v>
      </c>
      <c r="H33" s="243">
        <v>17.472190000000001</v>
      </c>
      <c r="I33" s="236">
        <v>15.955731000000002</v>
      </c>
      <c r="J33" s="244">
        <v>24.559301000000001</v>
      </c>
      <c r="K33" s="237">
        <v>57.230829</v>
      </c>
      <c r="L33" s="236">
        <v>79.600860999999995</v>
      </c>
      <c r="M33" s="239">
        <v>96.074564999999993</v>
      </c>
      <c r="N33" s="257">
        <v>773.14459500000009</v>
      </c>
      <c r="O33" s="274">
        <v>5.3301776631729594E-2</v>
      </c>
      <c r="P33" s="176"/>
    </row>
    <row r="34" spans="1:16" ht="12.75" thickBot="1" x14ac:dyDescent="0.25">
      <c r="A34" s="58" t="s">
        <v>3</v>
      </c>
      <c r="B34" s="222">
        <v>19.682449999999999</v>
      </c>
      <c r="C34" s="43">
        <v>21.431720000000002</v>
      </c>
      <c r="D34" s="43">
        <v>21.560190000000002</v>
      </c>
      <c r="E34" s="272">
        <v>18.96012</v>
      </c>
      <c r="F34" s="43">
        <v>20.498259999999998</v>
      </c>
      <c r="G34" s="273">
        <v>20.128899999999998</v>
      </c>
      <c r="H34" s="43">
        <v>4.06257</v>
      </c>
      <c r="I34" s="43">
        <v>4.0588899999999999</v>
      </c>
      <c r="J34" s="43">
        <v>6.0026099999999998</v>
      </c>
      <c r="K34" s="272">
        <v>12.560649</v>
      </c>
      <c r="L34" s="43">
        <v>17.986819999999998</v>
      </c>
      <c r="M34" s="273">
        <v>20.00657</v>
      </c>
      <c r="N34" s="259">
        <v>186.93974900000003</v>
      </c>
      <c r="O34" s="275">
        <v>0.12490008931524245</v>
      </c>
      <c r="P34" s="176"/>
    </row>
    <row r="35" spans="1:16" ht="18" customHeight="1" x14ac:dyDescent="0.2">
      <c r="A35" s="263" t="s">
        <v>266</v>
      </c>
      <c r="B35" s="263"/>
      <c r="C35" s="263"/>
      <c r="D35" s="14"/>
      <c r="F35" s="17"/>
      <c r="G35" s="178"/>
      <c r="H35" s="178"/>
      <c r="I35" s="178"/>
      <c r="J35" s="178"/>
      <c r="K35" s="178"/>
      <c r="O35" s="4" t="s">
        <v>83</v>
      </c>
    </row>
    <row r="36" spans="1:16" x14ac:dyDescent="0.2">
      <c r="A36" s="119"/>
      <c r="B36" s="119"/>
      <c r="C36" s="119"/>
    </row>
    <row r="37" spans="1:16" x14ac:dyDescent="0.2">
      <c r="B37" s="127"/>
      <c r="C37" s="127"/>
      <c r="D37" s="127"/>
    </row>
    <row r="38" spans="1:16" x14ac:dyDescent="0.2">
      <c r="B38" s="127"/>
      <c r="C38" s="127"/>
      <c r="D38" s="127"/>
    </row>
    <row r="39" spans="1:16" x14ac:dyDescent="0.2">
      <c r="B39" s="127"/>
      <c r="C39" s="127"/>
      <c r="D39" s="127"/>
      <c r="M39" s="184" t="s">
        <v>259</v>
      </c>
      <c r="N39" s="226">
        <f>O7</f>
        <v>7.414687355353014E-2</v>
      </c>
    </row>
    <row r="40" spans="1:16" x14ac:dyDescent="0.2">
      <c r="B40" s="233"/>
      <c r="C40" s="233"/>
      <c r="D40" s="233"/>
      <c r="M40" s="184" t="s">
        <v>66</v>
      </c>
      <c r="N40" s="226">
        <f>O8</f>
        <v>9.8109823355028034E-2</v>
      </c>
    </row>
    <row r="41" spans="1:16" x14ac:dyDescent="0.2">
      <c r="B41" s="127"/>
      <c r="C41" s="127"/>
      <c r="D41" s="127"/>
      <c r="M41" s="184" t="s">
        <v>183</v>
      </c>
      <c r="N41" s="226">
        <f>O9</f>
        <v>4.3589458258507234E-2</v>
      </c>
    </row>
  </sheetData>
  <mergeCells count="6">
    <mergeCell ref="O5:O6"/>
    <mergeCell ref="B5:D5"/>
    <mergeCell ref="E5:G5"/>
    <mergeCell ref="H5:J5"/>
    <mergeCell ref="K5:M5"/>
    <mergeCell ref="N5:N6"/>
  </mergeCells>
  <conditionalFormatting sqref="O10:O25 O27:O34">
    <cfRule type="dataBar" priority="1">
      <dataBar>
        <cfvo type="num" val="0"/>
        <cfvo type="num" val="1"/>
        <color rgb="FF63C384"/>
      </dataBar>
      <extLst>
        <ext xmlns:x14="http://schemas.microsoft.com/office/spreadsheetml/2009/9/main" uri="{B025F937-C7B1-47D3-B67F-A62EFF666E3E}">
          <x14:id>{AEA8BA17-C5E5-493C-920B-4FEF140B35FD}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AEA8BA17-C5E5-493C-920B-4FEF140B35FD}">
            <x14:dataBar minLength="0" maxLength="100" gradient="0" direction="rightToLeft">
              <x14:cfvo type="num">
                <xm:f>0</xm:f>
              </x14:cfvo>
              <x14:cfvo type="num">
                <xm:f>1</xm:f>
              </x14:cfvo>
              <x14:negativeFillColor rgb="FFFF0000"/>
              <x14:axisColor rgb="FF000000"/>
            </x14:dataBar>
          </x14:cfRule>
          <xm:sqref>O10:O25 O27:O34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zoomScaleNormal="100" zoomScaleSheetLayoutView="100" workbookViewId="0">
      <selection activeCell="B10" sqref="B10"/>
    </sheetView>
  </sheetViews>
  <sheetFormatPr defaultRowHeight="12" x14ac:dyDescent="0.2"/>
  <cols>
    <col min="1" max="1" width="31.7109375" style="123" customWidth="1"/>
    <col min="2" max="13" width="8" style="123" customWidth="1"/>
    <col min="14" max="14" width="8.42578125" style="123" customWidth="1"/>
    <col min="15" max="15" width="7.85546875" style="123" customWidth="1"/>
    <col min="16" max="21" width="9.140625" style="123" customWidth="1"/>
    <col min="22" max="16384" width="9.140625" style="123"/>
  </cols>
  <sheetData>
    <row r="1" spans="1:21" ht="18.75" x14ac:dyDescent="0.3">
      <c r="A1" s="164" t="s">
        <v>215</v>
      </c>
      <c r="O1" s="165" t="str">
        <f>Obsah!$A$1</f>
        <v>2018</v>
      </c>
    </row>
    <row r="2" spans="1:21" ht="1.5" customHeight="1" x14ac:dyDescent="0.2">
      <c r="F2" s="178"/>
      <c r="G2" s="178"/>
      <c r="H2" s="178"/>
      <c r="I2" s="178"/>
      <c r="J2" s="178"/>
      <c r="K2" s="178"/>
    </row>
    <row r="3" spans="1:21" ht="12" customHeight="1" x14ac:dyDescent="0.2">
      <c r="F3" s="178"/>
      <c r="G3" s="178"/>
      <c r="H3" s="178"/>
      <c r="I3" s="178"/>
      <c r="J3" s="178"/>
      <c r="K3" s="178"/>
    </row>
    <row r="4" spans="1:21" x14ac:dyDescent="0.2">
      <c r="A4" s="13"/>
      <c r="B4" s="276"/>
      <c r="C4" s="276"/>
      <c r="D4" s="276"/>
      <c r="E4" s="276"/>
      <c r="F4" s="184"/>
      <c r="K4" s="184"/>
      <c r="L4" s="251"/>
    </row>
    <row r="5" spans="1:21" ht="12.75" customHeight="1" x14ac:dyDescent="0.2">
      <c r="A5" s="26"/>
      <c r="B5" s="371" t="s">
        <v>48</v>
      </c>
      <c r="C5" s="371"/>
      <c r="D5" s="371"/>
      <c r="E5" s="371" t="s">
        <v>49</v>
      </c>
      <c r="F5" s="371"/>
      <c r="G5" s="371"/>
      <c r="H5" s="371" t="s">
        <v>50</v>
      </c>
      <c r="I5" s="371"/>
      <c r="J5" s="371"/>
      <c r="K5" s="371" t="s">
        <v>51</v>
      </c>
      <c r="L5" s="371"/>
      <c r="M5" s="371"/>
      <c r="N5" s="379" t="s">
        <v>7</v>
      </c>
      <c r="O5" s="379" t="s">
        <v>52</v>
      </c>
    </row>
    <row r="6" spans="1:21" x14ac:dyDescent="0.2">
      <c r="A6" s="26"/>
      <c r="B6" s="252" t="s">
        <v>8</v>
      </c>
      <c r="C6" s="252" t="s">
        <v>9</v>
      </c>
      <c r="D6" s="252" t="s">
        <v>10</v>
      </c>
      <c r="E6" s="252" t="s">
        <v>11</v>
      </c>
      <c r="F6" s="252" t="s">
        <v>12</v>
      </c>
      <c r="G6" s="252" t="s">
        <v>13</v>
      </c>
      <c r="H6" s="252" t="s">
        <v>14</v>
      </c>
      <c r="I6" s="252" t="s">
        <v>15</v>
      </c>
      <c r="J6" s="252" t="s">
        <v>16</v>
      </c>
      <c r="K6" s="252" t="s">
        <v>17</v>
      </c>
      <c r="L6" s="252" t="s">
        <v>18</v>
      </c>
      <c r="M6" s="252" t="s">
        <v>19</v>
      </c>
      <c r="N6" s="380"/>
      <c r="O6" s="380"/>
      <c r="P6" s="184"/>
      <c r="U6" s="184"/>
    </row>
    <row r="7" spans="1:21" x14ac:dyDescent="0.2">
      <c r="A7" s="262" t="s">
        <v>246</v>
      </c>
      <c r="B7" s="220">
        <v>607.78700000000049</v>
      </c>
      <c r="C7" s="198">
        <v>609.64100000000042</v>
      </c>
      <c r="D7" s="198">
        <v>609.66600000000039</v>
      </c>
      <c r="E7" s="264">
        <v>607.68600000000049</v>
      </c>
      <c r="F7" s="265">
        <v>607.68600000000049</v>
      </c>
      <c r="G7" s="266">
        <v>607.68600000000049</v>
      </c>
      <c r="H7" s="198">
        <v>607.68600000000049</v>
      </c>
      <c r="I7" s="198">
        <v>607.68600000000049</v>
      </c>
      <c r="J7" s="198">
        <v>587.48200000000043</v>
      </c>
      <c r="K7" s="264">
        <v>598.09100000000046</v>
      </c>
      <c r="L7" s="265">
        <v>598.34100000000046</v>
      </c>
      <c r="M7" s="266">
        <v>598.42200000000048</v>
      </c>
      <c r="N7" s="261">
        <v>598.42200000000048</v>
      </c>
      <c r="O7" s="278">
        <v>1.4015321504257603E-2</v>
      </c>
      <c r="P7" s="187"/>
      <c r="U7" s="92"/>
    </row>
    <row r="8" spans="1:21" x14ac:dyDescent="0.2">
      <c r="A8" s="253" t="s">
        <v>247</v>
      </c>
      <c r="B8" s="220">
        <v>467.60125617365605</v>
      </c>
      <c r="C8" s="198">
        <v>467.90170663021513</v>
      </c>
      <c r="D8" s="198">
        <v>455.83584171343369</v>
      </c>
      <c r="E8" s="220">
        <v>239.6779929999999</v>
      </c>
      <c r="F8" s="198">
        <v>182.355628</v>
      </c>
      <c r="G8" s="267">
        <v>172.48085099999997</v>
      </c>
      <c r="H8" s="198">
        <v>158.26563540662596</v>
      </c>
      <c r="I8" s="198">
        <v>142.48896296789923</v>
      </c>
      <c r="J8" s="198">
        <v>178.0478253245966</v>
      </c>
      <c r="K8" s="220">
        <v>288.8014821999999</v>
      </c>
      <c r="L8" s="198">
        <v>379.6720815999999</v>
      </c>
      <c r="M8" s="267">
        <v>450.34005280000008</v>
      </c>
      <c r="N8" s="255">
        <v>3583.4693168164263</v>
      </c>
      <c r="O8" s="279">
        <v>2.2064431518816995E-2</v>
      </c>
      <c r="P8" s="187"/>
      <c r="U8" s="92"/>
    </row>
    <row r="9" spans="1:21" x14ac:dyDescent="0.2">
      <c r="A9" s="254" t="s">
        <v>248</v>
      </c>
      <c r="B9" s="209">
        <v>225.77693899999997</v>
      </c>
      <c r="C9" s="63">
        <v>229.64147500000001</v>
      </c>
      <c r="D9" s="63">
        <v>219.45345400000002</v>
      </c>
      <c r="E9" s="209">
        <v>86.951261000000002</v>
      </c>
      <c r="F9" s="63">
        <v>46.994385000000008</v>
      </c>
      <c r="G9" s="210">
        <v>39.891422000000006</v>
      </c>
      <c r="H9" s="63">
        <v>36.639319999999998</v>
      </c>
      <c r="I9" s="63">
        <v>33.056497</v>
      </c>
      <c r="J9" s="63">
        <v>46.468740000000004</v>
      </c>
      <c r="K9" s="209">
        <v>109.83331899999999</v>
      </c>
      <c r="L9" s="63">
        <v>169.6276684</v>
      </c>
      <c r="M9" s="210">
        <v>217.83150000000001</v>
      </c>
      <c r="N9" s="256">
        <v>1462.1659804000001</v>
      </c>
      <c r="O9" s="280">
        <v>1.6512214899420504E-2</v>
      </c>
      <c r="P9" s="176"/>
      <c r="U9" s="179"/>
    </row>
    <row r="10" spans="1:21" x14ac:dyDescent="0.2">
      <c r="A10" s="57" t="s">
        <v>44</v>
      </c>
      <c r="B10" s="221">
        <v>83.424050000000008</v>
      </c>
      <c r="C10" s="33">
        <v>88.82932000000001</v>
      </c>
      <c r="D10" s="33">
        <v>85.358418</v>
      </c>
      <c r="E10" s="268">
        <v>30.253600000000002</v>
      </c>
      <c r="F10" s="33">
        <v>12.05439</v>
      </c>
      <c r="G10" s="269">
        <v>10.341430000000001</v>
      </c>
      <c r="H10" s="33">
        <v>8.8840000000000003</v>
      </c>
      <c r="I10" s="33">
        <v>7.3570000000000002</v>
      </c>
      <c r="J10" s="33">
        <v>10.9594</v>
      </c>
      <c r="K10" s="268">
        <v>34.935290000000002</v>
      </c>
      <c r="L10" s="33">
        <v>65.246160000000003</v>
      </c>
      <c r="M10" s="269">
        <v>82.402079999999998</v>
      </c>
      <c r="N10" s="257">
        <v>520.04513800000007</v>
      </c>
      <c r="O10" s="274">
        <v>9.0381551978306066E-2</v>
      </c>
      <c r="P10" s="176"/>
      <c r="U10" s="277"/>
    </row>
    <row r="11" spans="1:21" x14ac:dyDescent="0.2">
      <c r="A11" s="57" t="s">
        <v>43</v>
      </c>
      <c r="B11" s="221">
        <v>8.2870380000000008</v>
      </c>
      <c r="C11" s="236">
        <v>9.1982550000000014</v>
      </c>
      <c r="D11" s="244">
        <v>9.5061989999999987</v>
      </c>
      <c r="E11" s="237">
        <v>6.3827110000000005</v>
      </c>
      <c r="F11" s="236">
        <v>5.2614930000000006</v>
      </c>
      <c r="G11" s="239">
        <v>4.2708930000000001</v>
      </c>
      <c r="H11" s="243">
        <v>3.7255460000000005</v>
      </c>
      <c r="I11" s="236">
        <v>3.1108020000000001</v>
      </c>
      <c r="J11" s="244">
        <v>3.4817650000000002</v>
      </c>
      <c r="K11" s="237">
        <v>4.554697</v>
      </c>
      <c r="L11" s="236">
        <v>5.4246730000000003</v>
      </c>
      <c r="M11" s="239">
        <v>6.2027520000000003</v>
      </c>
      <c r="N11" s="257">
        <v>69.406824</v>
      </c>
      <c r="O11" s="274">
        <v>0.12920288855107084</v>
      </c>
      <c r="P11" s="176"/>
      <c r="U11" s="277"/>
    </row>
    <row r="12" spans="1:21" x14ac:dyDescent="0.2">
      <c r="A12" s="57" t="s">
        <v>42</v>
      </c>
      <c r="B12" s="221">
        <v>0</v>
      </c>
      <c r="C12" s="236">
        <v>0</v>
      </c>
      <c r="D12" s="244">
        <v>0</v>
      </c>
      <c r="E12" s="237">
        <v>0</v>
      </c>
      <c r="F12" s="236">
        <v>0</v>
      </c>
      <c r="G12" s="239">
        <v>0</v>
      </c>
      <c r="H12" s="243">
        <v>0</v>
      </c>
      <c r="I12" s="236">
        <v>0</v>
      </c>
      <c r="J12" s="244">
        <v>0</v>
      </c>
      <c r="K12" s="237">
        <v>0</v>
      </c>
      <c r="L12" s="236">
        <v>0</v>
      </c>
      <c r="M12" s="239">
        <v>0</v>
      </c>
      <c r="N12" s="257">
        <v>0</v>
      </c>
      <c r="O12" s="274">
        <v>0</v>
      </c>
      <c r="P12" s="176"/>
      <c r="U12" s="277"/>
    </row>
    <row r="13" spans="1:21" x14ac:dyDescent="0.2">
      <c r="A13" s="57" t="s">
        <v>67</v>
      </c>
      <c r="B13" s="221">
        <v>8.9999999999999993E-3</v>
      </c>
      <c r="C13" s="236">
        <v>2.1000000000000001E-2</v>
      </c>
      <c r="D13" s="244">
        <v>0.02</v>
      </c>
      <c r="E13" s="237">
        <v>1.4E-2</v>
      </c>
      <c r="F13" s="236">
        <v>1E-3</v>
      </c>
      <c r="G13" s="239">
        <v>0</v>
      </c>
      <c r="H13" s="243">
        <v>1E-3</v>
      </c>
      <c r="I13" s="236">
        <v>4.0000000000000001E-3</v>
      </c>
      <c r="J13" s="244">
        <v>8.9999999999999993E-3</v>
      </c>
      <c r="K13" s="237">
        <v>1.2E-2</v>
      </c>
      <c r="L13" s="236">
        <v>5.0000000000000001E-3</v>
      </c>
      <c r="M13" s="239">
        <v>0.01</v>
      </c>
      <c r="N13" s="257">
        <v>0.106</v>
      </c>
      <c r="O13" s="274">
        <v>8.87595269954565E-3</v>
      </c>
      <c r="P13" s="176"/>
      <c r="U13" s="277"/>
    </row>
    <row r="14" spans="1:21" x14ac:dyDescent="0.2">
      <c r="A14" s="57" t="s">
        <v>68</v>
      </c>
      <c r="B14" s="221">
        <v>0</v>
      </c>
      <c r="C14" s="236">
        <v>0</v>
      </c>
      <c r="D14" s="244">
        <v>0</v>
      </c>
      <c r="E14" s="237">
        <v>0</v>
      </c>
      <c r="F14" s="236">
        <v>0</v>
      </c>
      <c r="G14" s="239">
        <v>0</v>
      </c>
      <c r="H14" s="243">
        <v>0</v>
      </c>
      <c r="I14" s="236">
        <v>0</v>
      </c>
      <c r="J14" s="244">
        <v>0</v>
      </c>
      <c r="K14" s="237">
        <v>0</v>
      </c>
      <c r="L14" s="236">
        <v>0</v>
      </c>
      <c r="M14" s="239">
        <v>0</v>
      </c>
      <c r="N14" s="257">
        <v>0</v>
      </c>
      <c r="O14" s="274">
        <v>0</v>
      </c>
      <c r="P14" s="176"/>
      <c r="U14" s="277"/>
    </row>
    <row r="15" spans="1:21" x14ac:dyDescent="0.2">
      <c r="A15" s="57" t="s">
        <v>69</v>
      </c>
      <c r="B15" s="221">
        <v>2.2000000000000001E-3</v>
      </c>
      <c r="C15" s="236">
        <v>6.7000000000000002E-3</v>
      </c>
      <c r="D15" s="244">
        <v>9.4000000000000004E-3</v>
      </c>
      <c r="E15" s="237">
        <v>2.4E-2</v>
      </c>
      <c r="F15" s="236">
        <v>2.69E-2</v>
      </c>
      <c r="G15" s="239">
        <v>2.1700000000000001E-2</v>
      </c>
      <c r="H15" s="243">
        <v>2.18E-2</v>
      </c>
      <c r="I15" s="236">
        <v>2.35E-2</v>
      </c>
      <c r="J15" s="244">
        <v>1.77E-2</v>
      </c>
      <c r="K15" s="237">
        <v>1.1800000000000001E-2</v>
      </c>
      <c r="L15" s="236">
        <v>4.0999999999999995E-3</v>
      </c>
      <c r="M15" s="239">
        <v>2.7000000000000001E-3</v>
      </c>
      <c r="N15" s="257">
        <v>0.17250000000000001</v>
      </c>
      <c r="O15" s="274">
        <v>0.19865261703230266</v>
      </c>
      <c r="P15" s="176"/>
      <c r="U15" s="277"/>
    </row>
    <row r="16" spans="1:21" x14ac:dyDescent="0.2">
      <c r="A16" s="57" t="s">
        <v>41</v>
      </c>
      <c r="B16" s="221">
        <v>41.777723999999999</v>
      </c>
      <c r="C16" s="236">
        <v>42.561444999999999</v>
      </c>
      <c r="D16" s="244">
        <v>40.907668999999999</v>
      </c>
      <c r="E16" s="237">
        <v>13.735888000000001</v>
      </c>
      <c r="F16" s="236">
        <v>5.9179629999999994</v>
      </c>
      <c r="G16" s="239">
        <v>0.51500000000000001</v>
      </c>
      <c r="H16" s="243">
        <v>0.46800000000000003</v>
      </c>
      <c r="I16" s="236">
        <v>0.44700000000000001</v>
      </c>
      <c r="J16" s="244">
        <v>4.5771980000000001</v>
      </c>
      <c r="K16" s="237">
        <v>16.329097999999998</v>
      </c>
      <c r="L16" s="236">
        <v>30.985959999999999</v>
      </c>
      <c r="M16" s="239">
        <v>42.539589999999997</v>
      </c>
      <c r="N16" s="257">
        <v>240.76253499999996</v>
      </c>
      <c r="O16" s="274">
        <v>5.8807188292766162E-3</v>
      </c>
      <c r="P16" s="176"/>
      <c r="U16" s="277"/>
    </row>
    <row r="17" spans="1:21" x14ac:dyDescent="0.2">
      <c r="A17" s="57" t="s">
        <v>81</v>
      </c>
      <c r="B17" s="221">
        <v>6.8339099999999995</v>
      </c>
      <c r="C17" s="236">
        <v>6.0559200000000004</v>
      </c>
      <c r="D17" s="244">
        <v>5.2776699999999996</v>
      </c>
      <c r="E17" s="237">
        <v>3.7907899999999999</v>
      </c>
      <c r="F17" s="236">
        <v>1.8517300000000001</v>
      </c>
      <c r="G17" s="239">
        <v>1.3153699999999999</v>
      </c>
      <c r="H17" s="243">
        <v>1.31419</v>
      </c>
      <c r="I17" s="236">
        <v>1.31148</v>
      </c>
      <c r="J17" s="244">
        <v>1.5772999999999999</v>
      </c>
      <c r="K17" s="237">
        <v>3.5277699999999999</v>
      </c>
      <c r="L17" s="236">
        <v>5.2109700000000005</v>
      </c>
      <c r="M17" s="239">
        <v>6.0895000000000001</v>
      </c>
      <c r="N17" s="257">
        <v>44.156600000000005</v>
      </c>
      <c r="O17" s="274">
        <v>0.18676675925078431</v>
      </c>
      <c r="P17" s="176"/>
      <c r="U17" s="277"/>
    </row>
    <row r="18" spans="1:21" x14ac:dyDescent="0.2">
      <c r="A18" s="57" t="s">
        <v>40</v>
      </c>
      <c r="B18" s="221">
        <v>0</v>
      </c>
      <c r="C18" s="236">
        <v>0</v>
      </c>
      <c r="D18" s="244">
        <v>0</v>
      </c>
      <c r="E18" s="237">
        <v>0</v>
      </c>
      <c r="F18" s="236">
        <v>0</v>
      </c>
      <c r="G18" s="239">
        <v>0</v>
      </c>
      <c r="H18" s="243">
        <v>0</v>
      </c>
      <c r="I18" s="236">
        <v>0</v>
      </c>
      <c r="J18" s="244">
        <v>0</v>
      </c>
      <c r="K18" s="237">
        <v>0</v>
      </c>
      <c r="L18" s="236">
        <v>0</v>
      </c>
      <c r="M18" s="239">
        <v>0</v>
      </c>
      <c r="N18" s="257">
        <v>0</v>
      </c>
      <c r="O18" s="274">
        <v>0</v>
      </c>
      <c r="P18" s="176"/>
      <c r="U18" s="277"/>
    </row>
    <row r="19" spans="1:21" x14ac:dyDescent="0.2">
      <c r="A19" s="57" t="s">
        <v>39</v>
      </c>
      <c r="B19" s="221">
        <v>1.9262080000000001</v>
      </c>
      <c r="C19" s="236">
        <v>1.712377</v>
      </c>
      <c r="D19" s="244">
        <v>2.096282</v>
      </c>
      <c r="E19" s="237">
        <v>2.420013</v>
      </c>
      <c r="F19" s="236">
        <v>1.595604</v>
      </c>
      <c r="G19" s="239">
        <v>3.245301</v>
      </c>
      <c r="H19" s="243">
        <v>1.4736289999999999</v>
      </c>
      <c r="I19" s="236">
        <v>2.1228189999999998</v>
      </c>
      <c r="J19" s="244">
        <v>2.075005</v>
      </c>
      <c r="K19" s="237">
        <v>2.1694830000000001</v>
      </c>
      <c r="L19" s="236">
        <v>2.3695120000000003</v>
      </c>
      <c r="M19" s="239">
        <v>0.86827900000000002</v>
      </c>
      <c r="N19" s="257">
        <v>24.074511999999999</v>
      </c>
      <c r="O19" s="274">
        <v>4.4552054698766448E-2</v>
      </c>
      <c r="P19" s="176"/>
      <c r="U19" s="277"/>
    </row>
    <row r="20" spans="1:21" x14ac:dyDescent="0.2">
      <c r="A20" s="57" t="s">
        <v>38</v>
      </c>
      <c r="B20" s="221">
        <v>0</v>
      </c>
      <c r="C20" s="236">
        <v>0</v>
      </c>
      <c r="D20" s="244">
        <v>0</v>
      </c>
      <c r="E20" s="237">
        <v>0</v>
      </c>
      <c r="F20" s="236">
        <v>0</v>
      </c>
      <c r="G20" s="239">
        <v>0</v>
      </c>
      <c r="H20" s="243">
        <v>0</v>
      </c>
      <c r="I20" s="236">
        <v>0</v>
      </c>
      <c r="J20" s="244">
        <v>0</v>
      </c>
      <c r="K20" s="237">
        <v>0</v>
      </c>
      <c r="L20" s="236">
        <v>0</v>
      </c>
      <c r="M20" s="239">
        <v>0</v>
      </c>
      <c r="N20" s="257">
        <v>0</v>
      </c>
      <c r="O20" s="274">
        <v>0</v>
      </c>
      <c r="P20" s="176"/>
      <c r="U20" s="277"/>
    </row>
    <row r="21" spans="1:21" x14ac:dyDescent="0.2">
      <c r="A21" s="57" t="s">
        <v>37</v>
      </c>
      <c r="B21" s="221">
        <v>0.84699999999999998</v>
      </c>
      <c r="C21" s="236">
        <v>0.68</v>
      </c>
      <c r="D21" s="244">
        <v>0.64800000000000002</v>
      </c>
      <c r="E21" s="237">
        <v>0.14000000000000001</v>
      </c>
      <c r="F21" s="236">
        <v>0.122</v>
      </c>
      <c r="G21" s="239">
        <v>0.13300000000000001</v>
      </c>
      <c r="H21" s="243">
        <v>0.14499999999999999</v>
      </c>
      <c r="I21" s="236">
        <v>0.122</v>
      </c>
      <c r="J21" s="244">
        <v>0.13200000000000001</v>
      </c>
      <c r="K21" s="237">
        <v>1.01</v>
      </c>
      <c r="L21" s="236">
        <v>0.88200000000000001</v>
      </c>
      <c r="M21" s="239">
        <v>0.66300000000000003</v>
      </c>
      <c r="N21" s="257">
        <v>5.524</v>
      </c>
      <c r="O21" s="274">
        <v>1.9228226847870728E-3</v>
      </c>
      <c r="P21" s="176"/>
      <c r="U21" s="277"/>
    </row>
    <row r="22" spans="1:21" x14ac:dyDescent="0.2">
      <c r="A22" s="57" t="s">
        <v>36</v>
      </c>
      <c r="B22" s="221">
        <v>0</v>
      </c>
      <c r="C22" s="236">
        <v>0</v>
      </c>
      <c r="D22" s="244">
        <v>0</v>
      </c>
      <c r="E22" s="237">
        <v>0</v>
      </c>
      <c r="F22" s="236">
        <v>0</v>
      </c>
      <c r="G22" s="239">
        <v>0</v>
      </c>
      <c r="H22" s="243">
        <v>0</v>
      </c>
      <c r="I22" s="236">
        <v>0</v>
      </c>
      <c r="J22" s="244">
        <v>0</v>
      </c>
      <c r="K22" s="237">
        <v>0</v>
      </c>
      <c r="L22" s="236">
        <v>0</v>
      </c>
      <c r="M22" s="239">
        <v>0</v>
      </c>
      <c r="N22" s="257">
        <v>0</v>
      </c>
      <c r="O22" s="274">
        <v>0</v>
      </c>
      <c r="P22" s="176"/>
      <c r="U22" s="277"/>
    </row>
    <row r="23" spans="1:21" x14ac:dyDescent="0.2">
      <c r="A23" s="57" t="s">
        <v>3</v>
      </c>
      <c r="B23" s="221">
        <v>0</v>
      </c>
      <c r="C23" s="236">
        <v>0</v>
      </c>
      <c r="D23" s="244">
        <v>0</v>
      </c>
      <c r="E23" s="237">
        <v>0</v>
      </c>
      <c r="F23" s="236">
        <v>0</v>
      </c>
      <c r="G23" s="239">
        <v>0</v>
      </c>
      <c r="H23" s="243">
        <v>0</v>
      </c>
      <c r="I23" s="236">
        <v>0</v>
      </c>
      <c r="J23" s="244">
        <v>0</v>
      </c>
      <c r="K23" s="237">
        <v>0</v>
      </c>
      <c r="L23" s="236">
        <v>0</v>
      </c>
      <c r="M23" s="239">
        <v>0</v>
      </c>
      <c r="N23" s="257">
        <v>0</v>
      </c>
      <c r="O23" s="274">
        <v>0</v>
      </c>
      <c r="P23" s="176"/>
      <c r="U23" s="277"/>
    </row>
    <row r="24" spans="1:21" x14ac:dyDescent="0.2">
      <c r="A24" s="57" t="s">
        <v>35</v>
      </c>
      <c r="B24" s="221">
        <v>2.8730230000000003</v>
      </c>
      <c r="C24" s="236">
        <v>0.83704600000000007</v>
      </c>
      <c r="D24" s="244">
        <v>0.38700000000000001</v>
      </c>
      <c r="E24" s="237">
        <v>6.0000000000000001E-3</v>
      </c>
      <c r="F24" s="236">
        <v>0.378</v>
      </c>
      <c r="G24" s="239">
        <v>1.3080000000000001</v>
      </c>
      <c r="H24" s="243">
        <v>1.099</v>
      </c>
      <c r="I24" s="236">
        <v>0.94699999999999995</v>
      </c>
      <c r="J24" s="244">
        <v>0.45400000000000001</v>
      </c>
      <c r="K24" s="237">
        <v>1.7000000000000001E-2</v>
      </c>
      <c r="L24" s="236">
        <v>2.3E-2</v>
      </c>
      <c r="M24" s="239">
        <v>2.9000000000000001E-2</v>
      </c>
      <c r="N24" s="257">
        <v>8.3580690000000004</v>
      </c>
      <c r="O24" s="274">
        <v>9.1943549810606456E-2</v>
      </c>
      <c r="P24" s="176"/>
      <c r="U24" s="277"/>
    </row>
    <row r="25" spans="1:21" x14ac:dyDescent="0.2">
      <c r="A25" s="223" t="s">
        <v>34</v>
      </c>
      <c r="B25" s="224">
        <v>79.796785999999983</v>
      </c>
      <c r="C25" s="225">
        <v>79.739412000000002</v>
      </c>
      <c r="D25" s="225">
        <v>75.242816000000019</v>
      </c>
      <c r="E25" s="270">
        <v>30.18425899999999</v>
      </c>
      <c r="F25" s="225">
        <v>19.785305000000001</v>
      </c>
      <c r="G25" s="271">
        <v>18.740728000000001</v>
      </c>
      <c r="H25" s="225">
        <v>19.507154999999994</v>
      </c>
      <c r="I25" s="225">
        <v>17.610896</v>
      </c>
      <c r="J25" s="225">
        <v>23.185371999999997</v>
      </c>
      <c r="K25" s="270">
        <v>47.266180999999996</v>
      </c>
      <c r="L25" s="225">
        <v>59.476293400000003</v>
      </c>
      <c r="M25" s="271">
        <v>79.024598999999995</v>
      </c>
      <c r="N25" s="258">
        <v>549.55980239999997</v>
      </c>
      <c r="O25" s="274">
        <v>2.489336529766286E-2</v>
      </c>
      <c r="P25" s="176"/>
      <c r="U25" s="173"/>
    </row>
    <row r="26" spans="1:21" ht="13.5" customHeight="1" x14ac:dyDescent="0.2">
      <c r="A26" s="260" t="s">
        <v>249</v>
      </c>
      <c r="B26" s="209">
        <v>173.029347</v>
      </c>
      <c r="C26" s="63">
        <v>178.083924</v>
      </c>
      <c r="D26" s="63">
        <v>163.65050599999998</v>
      </c>
      <c r="E26" s="209">
        <v>62.845796000000007</v>
      </c>
      <c r="F26" s="63">
        <v>30.335573999999998</v>
      </c>
      <c r="G26" s="210">
        <v>25.504207000000001</v>
      </c>
      <c r="H26" s="63">
        <v>23.542997</v>
      </c>
      <c r="I26" s="63">
        <v>22.249236000000003</v>
      </c>
      <c r="J26" s="63">
        <v>31.736866999999993</v>
      </c>
      <c r="K26" s="209">
        <v>77.574158000000011</v>
      </c>
      <c r="L26" s="63">
        <v>129.35908944073535</v>
      </c>
      <c r="M26" s="210">
        <v>169.313062</v>
      </c>
      <c r="N26" s="256">
        <v>1087.2247634407352</v>
      </c>
      <c r="O26" s="280">
        <v>1.283335891856412E-2</v>
      </c>
      <c r="P26" s="17"/>
      <c r="U26" s="127"/>
    </row>
    <row r="27" spans="1:21" ht="12.75" customHeight="1" x14ac:dyDescent="0.2">
      <c r="A27" s="57" t="s">
        <v>29</v>
      </c>
      <c r="B27" s="221">
        <v>16.204879999999999</v>
      </c>
      <c r="C27" s="33">
        <v>15.330714999999998</v>
      </c>
      <c r="D27" s="33">
        <v>14.988719999999999</v>
      </c>
      <c r="E27" s="268">
        <v>3.8715499999999996</v>
      </c>
      <c r="F27" s="33">
        <v>2.1831799999999997</v>
      </c>
      <c r="G27" s="269">
        <v>1.914566</v>
      </c>
      <c r="H27" s="33">
        <v>1.6523709999999998</v>
      </c>
      <c r="I27" s="33">
        <v>1.259862</v>
      </c>
      <c r="J27" s="33">
        <v>1.658274</v>
      </c>
      <c r="K27" s="268">
        <v>6.1082420000000015</v>
      </c>
      <c r="L27" s="33">
        <v>10.283037999999999</v>
      </c>
      <c r="M27" s="269">
        <v>12.991992</v>
      </c>
      <c r="N27" s="257">
        <v>88.447389999999999</v>
      </c>
      <c r="O27" s="274">
        <v>4.3154025865703985E-3</v>
      </c>
      <c r="P27" s="176"/>
      <c r="U27" s="127"/>
    </row>
    <row r="28" spans="1:21" ht="12.75" customHeight="1" x14ac:dyDescent="0.2">
      <c r="A28" s="57" t="s">
        <v>0</v>
      </c>
      <c r="B28" s="221">
        <v>6.8339099999999995</v>
      </c>
      <c r="C28" s="236">
        <v>6.0559200000000004</v>
      </c>
      <c r="D28" s="244">
        <v>5.2776699999999996</v>
      </c>
      <c r="E28" s="237">
        <v>3.7907899999999999</v>
      </c>
      <c r="F28" s="236">
        <v>1.8517300000000001</v>
      </c>
      <c r="G28" s="239">
        <v>1.3153699999999999</v>
      </c>
      <c r="H28" s="243">
        <v>1.31419</v>
      </c>
      <c r="I28" s="236">
        <v>1.31148</v>
      </c>
      <c r="J28" s="244">
        <v>1.5772999999999999</v>
      </c>
      <c r="K28" s="237">
        <v>3.5277699999999999</v>
      </c>
      <c r="L28" s="236">
        <v>5.2109700000000005</v>
      </c>
      <c r="M28" s="239">
        <v>6.0895000000000001</v>
      </c>
      <c r="N28" s="257">
        <v>44.156600000000005</v>
      </c>
      <c r="O28" s="274">
        <v>2.6406226100686013E-2</v>
      </c>
      <c r="P28" s="176"/>
      <c r="U28" s="127"/>
    </row>
    <row r="29" spans="1:21" ht="12.75" customHeight="1" x14ac:dyDescent="0.2">
      <c r="A29" s="57" t="s">
        <v>1</v>
      </c>
      <c r="B29" s="221">
        <v>0.44196999999999997</v>
      </c>
      <c r="C29" s="236">
        <v>0.53803000000000001</v>
      </c>
      <c r="D29" s="244">
        <v>0.42704999999999993</v>
      </c>
      <c r="E29" s="237">
        <v>0.12103</v>
      </c>
      <c r="F29" s="236">
        <v>1.7999999999999999E-2</v>
      </c>
      <c r="G29" s="239">
        <v>1.6449999999999999E-2</v>
      </c>
      <c r="H29" s="243">
        <v>1.4630000000000001E-2</v>
      </c>
      <c r="I29" s="236">
        <v>1.5990000000000001E-2</v>
      </c>
      <c r="J29" s="244">
        <v>1.704E-2</v>
      </c>
      <c r="K29" s="237">
        <v>0.12445000000000001</v>
      </c>
      <c r="L29" s="236">
        <v>0.36253999999999997</v>
      </c>
      <c r="M29" s="239">
        <v>0.48842000000000002</v>
      </c>
      <c r="N29" s="257">
        <v>2.5855999999999999</v>
      </c>
      <c r="O29" s="274">
        <v>4.6129236136102135E-3</v>
      </c>
      <c r="P29" s="176"/>
      <c r="U29" s="127"/>
    </row>
    <row r="30" spans="1:21" ht="12.75" customHeight="1" x14ac:dyDescent="0.2">
      <c r="A30" s="57" t="s">
        <v>2</v>
      </c>
      <c r="B30" s="221">
        <v>0.35960000000000003</v>
      </c>
      <c r="C30" s="236">
        <v>0.38769999999999999</v>
      </c>
      <c r="D30" s="244">
        <v>0.36069999999999997</v>
      </c>
      <c r="E30" s="237">
        <v>0.1158</v>
      </c>
      <c r="F30" s="236">
        <v>2.7399999999999997E-2</v>
      </c>
      <c r="G30" s="239">
        <v>2.2200000000000001E-2</v>
      </c>
      <c r="H30" s="243">
        <v>1.3800000000000002E-2</v>
      </c>
      <c r="I30" s="236">
        <v>1.44E-2</v>
      </c>
      <c r="J30" s="244">
        <v>5.8799999999999998E-2</v>
      </c>
      <c r="K30" s="237">
        <v>0.1414</v>
      </c>
      <c r="L30" s="236">
        <v>0.2432</v>
      </c>
      <c r="M30" s="239">
        <v>0.36506</v>
      </c>
      <c r="N30" s="257">
        <v>2.1100600000000003</v>
      </c>
      <c r="O30" s="274">
        <v>6.0115721924247608E-3</v>
      </c>
      <c r="P30" s="176"/>
    </row>
    <row r="31" spans="1:21" x14ac:dyDescent="0.2">
      <c r="A31" s="57" t="s">
        <v>6</v>
      </c>
      <c r="B31" s="221">
        <v>1.4760140000000002</v>
      </c>
      <c r="C31" s="236">
        <v>1.516176</v>
      </c>
      <c r="D31" s="244">
        <v>1.943608</v>
      </c>
      <c r="E31" s="237">
        <v>1.350725</v>
      </c>
      <c r="F31" s="236">
        <v>0.91402299999999992</v>
      </c>
      <c r="G31" s="239">
        <v>0.4511</v>
      </c>
      <c r="H31" s="243">
        <v>0.50905</v>
      </c>
      <c r="I31" s="236">
        <v>0.62748000000000004</v>
      </c>
      <c r="J31" s="244">
        <v>0.61876399999999998</v>
      </c>
      <c r="K31" s="237">
        <v>0.94850600000000007</v>
      </c>
      <c r="L31" s="236">
        <v>1.296726</v>
      </c>
      <c r="M31" s="239">
        <v>1.527549</v>
      </c>
      <c r="N31" s="257">
        <v>13.179721000000001</v>
      </c>
      <c r="O31" s="274">
        <v>6.4107948825286476E-2</v>
      </c>
      <c r="P31" s="176"/>
    </row>
    <row r="32" spans="1:21" x14ac:dyDescent="0.2">
      <c r="A32" s="57" t="s">
        <v>28</v>
      </c>
      <c r="B32" s="221">
        <v>106.82773499999999</v>
      </c>
      <c r="C32" s="236">
        <v>108.09571800000001</v>
      </c>
      <c r="D32" s="244">
        <v>104.26981499999998</v>
      </c>
      <c r="E32" s="237">
        <v>40.530108000000006</v>
      </c>
      <c r="F32" s="236">
        <v>19.503530999999999</v>
      </c>
      <c r="G32" s="239">
        <v>17.068395000000002</v>
      </c>
      <c r="H32" s="243">
        <v>15.825564999999999</v>
      </c>
      <c r="I32" s="236">
        <v>14.981374000000002</v>
      </c>
      <c r="J32" s="244">
        <v>20.748314999999995</v>
      </c>
      <c r="K32" s="237">
        <v>50.571357000000006</v>
      </c>
      <c r="L32" s="236">
        <v>81.261979000000011</v>
      </c>
      <c r="M32" s="239">
        <v>108.146891</v>
      </c>
      <c r="N32" s="257">
        <v>687.830783</v>
      </c>
      <c r="O32" s="274">
        <v>2.701348204298748E-2</v>
      </c>
      <c r="P32" s="176"/>
    </row>
    <row r="33" spans="1:16" x14ac:dyDescent="0.2">
      <c r="A33" s="57" t="s">
        <v>5</v>
      </c>
      <c r="B33" s="221">
        <v>40.823088000000006</v>
      </c>
      <c r="C33" s="236">
        <v>46.092535000000005</v>
      </c>
      <c r="D33" s="244">
        <v>36.319282999999999</v>
      </c>
      <c r="E33" s="237">
        <v>13.052883000000001</v>
      </c>
      <c r="F33" s="236">
        <v>5.8371200000000005</v>
      </c>
      <c r="G33" s="239">
        <v>4.716126</v>
      </c>
      <c r="H33" s="243">
        <v>4.2133910000000006</v>
      </c>
      <c r="I33" s="236">
        <v>4.0386500000000005</v>
      </c>
      <c r="J33" s="244">
        <v>7.0576739999999996</v>
      </c>
      <c r="K33" s="237">
        <v>16.122733</v>
      </c>
      <c r="L33" s="236">
        <v>30.649386440735331</v>
      </c>
      <c r="M33" s="239">
        <v>39.625720000000001</v>
      </c>
      <c r="N33" s="257">
        <v>248.54858944073533</v>
      </c>
      <c r="O33" s="274">
        <v>1.7135321752461501E-2</v>
      </c>
      <c r="P33" s="176"/>
    </row>
    <row r="34" spans="1:16" ht="12.75" thickBot="1" x14ac:dyDescent="0.25">
      <c r="A34" s="58" t="s">
        <v>3</v>
      </c>
      <c r="B34" s="222">
        <v>6.2150000000000004E-2</v>
      </c>
      <c r="C34" s="43">
        <v>6.7129999999999995E-2</v>
      </c>
      <c r="D34" s="43">
        <v>6.3660000000000008E-2</v>
      </c>
      <c r="E34" s="272">
        <v>1.291E-2</v>
      </c>
      <c r="F34" s="43">
        <v>5.8999999999999992E-4</v>
      </c>
      <c r="G34" s="273">
        <v>0</v>
      </c>
      <c r="H34" s="43">
        <v>0</v>
      </c>
      <c r="I34" s="43">
        <v>0</v>
      </c>
      <c r="J34" s="43">
        <v>6.9999999999999999E-4</v>
      </c>
      <c r="K34" s="272">
        <v>2.9700000000000004E-2</v>
      </c>
      <c r="L34" s="43">
        <v>5.1249999999999997E-2</v>
      </c>
      <c r="M34" s="273">
        <v>7.7929999999999999E-2</v>
      </c>
      <c r="N34" s="259">
        <v>0.36602000000000001</v>
      </c>
      <c r="O34" s="275">
        <v>2.4454901076798296E-4</v>
      </c>
      <c r="P34" s="176"/>
    </row>
    <row r="35" spans="1:16" ht="18" customHeight="1" x14ac:dyDescent="0.2">
      <c r="A35" s="263" t="s">
        <v>266</v>
      </c>
      <c r="B35" s="263"/>
      <c r="C35" s="263"/>
      <c r="D35" s="14"/>
      <c r="F35" s="17"/>
      <c r="G35" s="178"/>
      <c r="H35" s="178"/>
      <c r="I35" s="178"/>
      <c r="J35" s="178"/>
      <c r="K35" s="178"/>
      <c r="O35" s="4" t="s">
        <v>83</v>
      </c>
    </row>
    <row r="36" spans="1:16" x14ac:dyDescent="0.2">
      <c r="A36" s="119"/>
      <c r="B36" s="119"/>
      <c r="C36" s="119"/>
    </row>
    <row r="37" spans="1:16" x14ac:dyDescent="0.2">
      <c r="B37" s="127"/>
      <c r="C37" s="127"/>
      <c r="D37" s="127"/>
    </row>
    <row r="38" spans="1:16" x14ac:dyDescent="0.2">
      <c r="B38" s="127"/>
      <c r="C38" s="127"/>
      <c r="D38" s="127"/>
    </row>
    <row r="39" spans="1:16" x14ac:dyDescent="0.2">
      <c r="B39" s="127"/>
      <c r="C39" s="127"/>
      <c r="D39" s="127"/>
      <c r="M39" s="184" t="s">
        <v>259</v>
      </c>
      <c r="N39" s="226">
        <f>O7</f>
        <v>1.4015321504257603E-2</v>
      </c>
    </row>
    <row r="40" spans="1:16" x14ac:dyDescent="0.2">
      <c r="B40" s="233"/>
      <c r="C40" s="233"/>
      <c r="D40" s="233"/>
      <c r="M40" s="184" t="s">
        <v>66</v>
      </c>
      <c r="N40" s="226">
        <f>O8</f>
        <v>2.2064431518816995E-2</v>
      </c>
    </row>
    <row r="41" spans="1:16" x14ac:dyDescent="0.2">
      <c r="B41" s="127"/>
      <c r="C41" s="127"/>
      <c r="D41" s="127"/>
      <c r="M41" s="184" t="s">
        <v>183</v>
      </c>
      <c r="N41" s="226">
        <f>O9</f>
        <v>1.6512214899420504E-2</v>
      </c>
    </row>
  </sheetData>
  <mergeCells count="6">
    <mergeCell ref="O5:O6"/>
    <mergeCell ref="B5:D5"/>
    <mergeCell ref="E5:G5"/>
    <mergeCell ref="H5:J5"/>
    <mergeCell ref="K5:M5"/>
    <mergeCell ref="N5:N6"/>
  </mergeCells>
  <conditionalFormatting sqref="O10:O25 O27:O34">
    <cfRule type="dataBar" priority="1">
      <dataBar>
        <cfvo type="num" val="0"/>
        <cfvo type="num" val="1"/>
        <color rgb="FF63C384"/>
      </dataBar>
      <extLst>
        <ext xmlns:x14="http://schemas.microsoft.com/office/spreadsheetml/2009/9/main" uri="{B025F937-C7B1-47D3-B67F-A62EFF666E3E}">
          <x14:id>{F8394BEE-CFA3-48C5-AEE8-EF2DBA986E2D}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F8394BEE-CFA3-48C5-AEE8-EF2DBA986E2D}">
            <x14:dataBar minLength="0" maxLength="100" gradient="0" direction="rightToLeft">
              <x14:cfvo type="num">
                <xm:f>0</xm:f>
              </x14:cfvo>
              <x14:cfvo type="num">
                <xm:f>1</xm:f>
              </x14:cfvo>
              <x14:negativeFillColor rgb="FFFF0000"/>
              <x14:axisColor rgb="FF000000"/>
            </x14:dataBar>
          </x14:cfRule>
          <xm:sqref>O10:O25 O27:O34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zoomScaleNormal="100" zoomScaleSheetLayoutView="100" workbookViewId="0">
      <selection activeCell="B7" sqref="B7"/>
    </sheetView>
  </sheetViews>
  <sheetFormatPr defaultRowHeight="12" x14ac:dyDescent="0.2"/>
  <cols>
    <col min="1" max="1" width="31.7109375" style="123" customWidth="1"/>
    <col min="2" max="13" width="8" style="123" customWidth="1"/>
    <col min="14" max="14" width="8.42578125" style="123" customWidth="1"/>
    <col min="15" max="15" width="7.85546875" style="123" customWidth="1"/>
    <col min="16" max="21" width="9.140625" style="123" customWidth="1"/>
    <col min="22" max="16384" width="9.140625" style="123"/>
  </cols>
  <sheetData>
    <row r="1" spans="1:21" ht="18.75" x14ac:dyDescent="0.3">
      <c r="A1" s="164" t="s">
        <v>216</v>
      </c>
      <c r="O1" s="165" t="str">
        <f>Obsah!$A$1</f>
        <v>2018</v>
      </c>
    </row>
    <row r="2" spans="1:21" ht="1.5" customHeight="1" x14ac:dyDescent="0.2">
      <c r="F2" s="178"/>
      <c r="G2" s="178"/>
      <c r="H2" s="178"/>
      <c r="I2" s="178"/>
      <c r="J2" s="178"/>
      <c r="K2" s="178"/>
    </row>
    <row r="3" spans="1:21" ht="12" customHeight="1" x14ac:dyDescent="0.2">
      <c r="F3" s="178"/>
      <c r="G3" s="178"/>
      <c r="H3" s="178"/>
      <c r="I3" s="178"/>
      <c r="J3" s="178"/>
      <c r="K3" s="178"/>
    </row>
    <row r="4" spans="1:21" x14ac:dyDescent="0.2">
      <c r="A4" s="13"/>
      <c r="B4" s="276"/>
      <c r="C4" s="276"/>
      <c r="D4" s="276"/>
      <c r="E4" s="276"/>
      <c r="F4" s="184"/>
      <c r="K4" s="184"/>
      <c r="L4" s="251"/>
    </row>
    <row r="5" spans="1:21" ht="12.75" customHeight="1" x14ac:dyDescent="0.2">
      <c r="A5" s="26"/>
      <c r="B5" s="371" t="s">
        <v>48</v>
      </c>
      <c r="C5" s="371"/>
      <c r="D5" s="371"/>
      <c r="E5" s="371" t="s">
        <v>49</v>
      </c>
      <c r="F5" s="371"/>
      <c r="G5" s="371"/>
      <c r="H5" s="371" t="s">
        <v>50</v>
      </c>
      <c r="I5" s="371"/>
      <c r="J5" s="371"/>
      <c r="K5" s="371" t="s">
        <v>51</v>
      </c>
      <c r="L5" s="371"/>
      <c r="M5" s="371"/>
      <c r="N5" s="379" t="s">
        <v>7</v>
      </c>
      <c r="O5" s="379" t="s">
        <v>52</v>
      </c>
    </row>
    <row r="6" spans="1:21" x14ac:dyDescent="0.2">
      <c r="A6" s="26"/>
      <c r="B6" s="252" t="s">
        <v>8</v>
      </c>
      <c r="C6" s="252" t="s">
        <v>9</v>
      </c>
      <c r="D6" s="252" t="s">
        <v>10</v>
      </c>
      <c r="E6" s="252" t="s">
        <v>11</v>
      </c>
      <c r="F6" s="252" t="s">
        <v>12</v>
      </c>
      <c r="G6" s="252" t="s">
        <v>13</v>
      </c>
      <c r="H6" s="252" t="s">
        <v>14</v>
      </c>
      <c r="I6" s="252" t="s">
        <v>15</v>
      </c>
      <c r="J6" s="252" t="s">
        <v>16</v>
      </c>
      <c r="K6" s="252" t="s">
        <v>17</v>
      </c>
      <c r="L6" s="252" t="s">
        <v>18</v>
      </c>
      <c r="M6" s="252" t="s">
        <v>19</v>
      </c>
      <c r="N6" s="380"/>
      <c r="O6" s="380"/>
      <c r="P6" s="184"/>
      <c r="U6" s="184"/>
    </row>
    <row r="7" spans="1:21" x14ac:dyDescent="0.2">
      <c r="A7" s="262" t="s">
        <v>246</v>
      </c>
      <c r="B7" s="220">
        <v>1059.0534999999998</v>
      </c>
      <c r="C7" s="198">
        <v>1059.0774999999996</v>
      </c>
      <c r="D7" s="198">
        <v>1059.0774999999996</v>
      </c>
      <c r="E7" s="264">
        <v>1062.2594999999997</v>
      </c>
      <c r="F7" s="265">
        <v>1062.2594999999997</v>
      </c>
      <c r="G7" s="266">
        <v>1062.2594999999997</v>
      </c>
      <c r="H7" s="198">
        <v>1083.8014999999994</v>
      </c>
      <c r="I7" s="198">
        <v>1083.8014999999994</v>
      </c>
      <c r="J7" s="198">
        <v>1080.6254999999992</v>
      </c>
      <c r="K7" s="264">
        <v>1067.7154999999993</v>
      </c>
      <c r="L7" s="265">
        <v>1072.2644999999995</v>
      </c>
      <c r="M7" s="266">
        <v>1072.4474999999995</v>
      </c>
      <c r="N7" s="261">
        <v>1072.4474999999995</v>
      </c>
      <c r="O7" s="278">
        <v>2.5117219134552685E-2</v>
      </c>
      <c r="P7" s="187"/>
      <c r="U7" s="92"/>
    </row>
    <row r="8" spans="1:21" x14ac:dyDescent="0.2">
      <c r="A8" s="253" t="s">
        <v>247</v>
      </c>
      <c r="B8" s="220">
        <v>630.71478648837694</v>
      </c>
      <c r="C8" s="198">
        <v>528.90405765204616</v>
      </c>
      <c r="D8" s="198">
        <v>540.70098318646887</v>
      </c>
      <c r="E8" s="220">
        <v>288.28155000000004</v>
      </c>
      <c r="F8" s="198">
        <v>215.90926299999998</v>
      </c>
      <c r="G8" s="267">
        <v>194.22498000000002</v>
      </c>
      <c r="H8" s="198">
        <v>182.81968599999999</v>
      </c>
      <c r="I8" s="198">
        <v>178.14016400000008</v>
      </c>
      <c r="J8" s="198">
        <v>222.57208300000002</v>
      </c>
      <c r="K8" s="220">
        <v>456.45637800000009</v>
      </c>
      <c r="L8" s="198">
        <v>547.25839299999984</v>
      </c>
      <c r="M8" s="267">
        <v>645.99864099999991</v>
      </c>
      <c r="N8" s="255">
        <v>4631.9809653268921</v>
      </c>
      <c r="O8" s="279">
        <v>2.8520413535092271E-2</v>
      </c>
      <c r="P8" s="187"/>
      <c r="U8" s="92"/>
    </row>
    <row r="9" spans="1:21" x14ac:dyDescent="0.2">
      <c r="A9" s="254" t="s">
        <v>248</v>
      </c>
      <c r="B9" s="209">
        <v>411.3102854883773</v>
      </c>
      <c r="C9" s="63">
        <v>414.6325196520462</v>
      </c>
      <c r="D9" s="63">
        <v>418.46942018646894</v>
      </c>
      <c r="E9" s="209">
        <v>194.49120500000001</v>
      </c>
      <c r="F9" s="63">
        <v>136.24000799999999</v>
      </c>
      <c r="G9" s="210">
        <v>119.10570700000002</v>
      </c>
      <c r="H9" s="63">
        <v>109.14805100000001</v>
      </c>
      <c r="I9" s="63">
        <v>106.255674</v>
      </c>
      <c r="J9" s="63">
        <v>134.43010199999998</v>
      </c>
      <c r="K9" s="209">
        <v>239.29895900000002</v>
      </c>
      <c r="L9" s="63">
        <v>319.95841700000005</v>
      </c>
      <c r="M9" s="210">
        <v>401.15428299999996</v>
      </c>
      <c r="N9" s="256">
        <v>3004.494631326892</v>
      </c>
      <c r="O9" s="280">
        <v>3.3929705438128809E-2</v>
      </c>
      <c r="P9" s="176"/>
      <c r="U9" s="179"/>
    </row>
    <row r="10" spans="1:21" x14ac:dyDescent="0.2">
      <c r="A10" s="57" t="s">
        <v>44</v>
      </c>
      <c r="B10" s="221">
        <v>29.131689999999999</v>
      </c>
      <c r="C10" s="33">
        <v>45.06456</v>
      </c>
      <c r="D10" s="33">
        <v>42.385210000000008</v>
      </c>
      <c r="E10" s="268">
        <v>30.074420000000003</v>
      </c>
      <c r="F10" s="33">
        <v>22.40587</v>
      </c>
      <c r="G10" s="269">
        <v>28.45543</v>
      </c>
      <c r="H10" s="33">
        <v>6.6695099999999998</v>
      </c>
      <c r="I10" s="33">
        <v>0.14000000000000001</v>
      </c>
      <c r="J10" s="33">
        <v>33.904220000000002</v>
      </c>
      <c r="K10" s="268">
        <v>45.083229999999993</v>
      </c>
      <c r="L10" s="33">
        <v>44.347639999999998</v>
      </c>
      <c r="M10" s="269">
        <v>76.616720000000001</v>
      </c>
      <c r="N10" s="257">
        <v>404.27850000000001</v>
      </c>
      <c r="O10" s="274">
        <v>7.0261820737302236E-2</v>
      </c>
      <c r="P10" s="176"/>
      <c r="U10" s="277"/>
    </row>
    <row r="11" spans="1:21" x14ac:dyDescent="0.2">
      <c r="A11" s="57" t="s">
        <v>43</v>
      </c>
      <c r="B11" s="221">
        <v>6.2309190000000001</v>
      </c>
      <c r="C11" s="236">
        <v>5.1818739999999996</v>
      </c>
      <c r="D11" s="244">
        <v>5.9311400000000001</v>
      </c>
      <c r="E11" s="237">
        <v>3.7575509999999999</v>
      </c>
      <c r="F11" s="236">
        <v>3.6046170000000002</v>
      </c>
      <c r="G11" s="239">
        <v>3.5105280000000003</v>
      </c>
      <c r="H11" s="243">
        <v>4.2118899999999995</v>
      </c>
      <c r="I11" s="236">
        <v>2.6667480000000001</v>
      </c>
      <c r="J11" s="244">
        <v>3.7852579999999998</v>
      </c>
      <c r="K11" s="237">
        <v>4.9769880000000004</v>
      </c>
      <c r="L11" s="236">
        <v>6.0262450000000003</v>
      </c>
      <c r="M11" s="239">
        <v>6.9190710000000006</v>
      </c>
      <c r="N11" s="257">
        <v>56.802829000000003</v>
      </c>
      <c r="O11" s="274">
        <v>0.10574017310851934</v>
      </c>
      <c r="P11" s="176"/>
      <c r="U11" s="277"/>
    </row>
    <row r="12" spans="1:21" x14ac:dyDescent="0.2">
      <c r="A12" s="57" t="s">
        <v>42</v>
      </c>
      <c r="B12" s="221">
        <v>0</v>
      </c>
      <c r="C12" s="236">
        <v>0</v>
      </c>
      <c r="D12" s="244">
        <v>0</v>
      </c>
      <c r="E12" s="237">
        <v>1.40605</v>
      </c>
      <c r="F12" s="236">
        <v>0</v>
      </c>
      <c r="G12" s="239">
        <v>0</v>
      </c>
      <c r="H12" s="243">
        <v>0</v>
      </c>
      <c r="I12" s="236">
        <v>0</v>
      </c>
      <c r="J12" s="244">
        <v>0</v>
      </c>
      <c r="K12" s="237">
        <v>1.5328299999999999</v>
      </c>
      <c r="L12" s="236">
        <v>0</v>
      </c>
      <c r="M12" s="239">
        <v>2.2346699999999999</v>
      </c>
      <c r="N12" s="257">
        <v>5.1735500000000005</v>
      </c>
      <c r="O12" s="274">
        <v>4.5868826021827868E-4</v>
      </c>
      <c r="P12" s="176"/>
      <c r="U12" s="277"/>
    </row>
    <row r="13" spans="1:21" x14ac:dyDescent="0.2">
      <c r="A13" s="57" t="s">
        <v>67</v>
      </c>
      <c r="B13" s="221">
        <v>0</v>
      </c>
      <c r="C13" s="236">
        <v>0</v>
      </c>
      <c r="D13" s="244">
        <v>0</v>
      </c>
      <c r="E13" s="237">
        <v>0</v>
      </c>
      <c r="F13" s="236">
        <v>0</v>
      </c>
      <c r="G13" s="239">
        <v>0</v>
      </c>
      <c r="H13" s="243">
        <v>0</v>
      </c>
      <c r="I13" s="236">
        <v>0</v>
      </c>
      <c r="J13" s="244">
        <v>0</v>
      </c>
      <c r="K13" s="237">
        <v>0</v>
      </c>
      <c r="L13" s="236">
        <v>0</v>
      </c>
      <c r="M13" s="239">
        <v>0</v>
      </c>
      <c r="N13" s="257">
        <v>0</v>
      </c>
      <c r="O13" s="274">
        <v>0</v>
      </c>
      <c r="P13" s="176"/>
      <c r="U13" s="277"/>
    </row>
    <row r="14" spans="1:21" x14ac:dyDescent="0.2">
      <c r="A14" s="57" t="s">
        <v>68</v>
      </c>
      <c r="B14" s="221">
        <v>0</v>
      </c>
      <c r="C14" s="236">
        <v>0</v>
      </c>
      <c r="D14" s="244">
        <v>0</v>
      </c>
      <c r="E14" s="237">
        <v>0</v>
      </c>
      <c r="F14" s="236">
        <v>0</v>
      </c>
      <c r="G14" s="239">
        <v>0</v>
      </c>
      <c r="H14" s="243">
        <v>0</v>
      </c>
      <c r="I14" s="236">
        <v>0</v>
      </c>
      <c r="J14" s="244">
        <v>0</v>
      </c>
      <c r="K14" s="237">
        <v>0</v>
      </c>
      <c r="L14" s="236">
        <v>0</v>
      </c>
      <c r="M14" s="239">
        <v>0</v>
      </c>
      <c r="N14" s="257">
        <v>0</v>
      </c>
      <c r="O14" s="274">
        <v>0</v>
      </c>
      <c r="P14" s="176"/>
      <c r="U14" s="277"/>
    </row>
    <row r="15" spans="1:21" x14ac:dyDescent="0.2">
      <c r="A15" s="57" t="s">
        <v>69</v>
      </c>
      <c r="B15" s="221">
        <v>0</v>
      </c>
      <c r="C15" s="236">
        <v>0</v>
      </c>
      <c r="D15" s="244">
        <v>0</v>
      </c>
      <c r="E15" s="237">
        <v>0</v>
      </c>
      <c r="F15" s="236">
        <v>0</v>
      </c>
      <c r="G15" s="239">
        <v>0</v>
      </c>
      <c r="H15" s="243">
        <v>0</v>
      </c>
      <c r="I15" s="236">
        <v>0</v>
      </c>
      <c r="J15" s="244">
        <v>0</v>
      </c>
      <c r="K15" s="237">
        <v>0</v>
      </c>
      <c r="L15" s="236">
        <v>0</v>
      </c>
      <c r="M15" s="239">
        <v>0</v>
      </c>
      <c r="N15" s="257">
        <v>0</v>
      </c>
      <c r="O15" s="274">
        <v>0</v>
      </c>
      <c r="P15" s="176"/>
      <c r="U15" s="277"/>
    </row>
    <row r="16" spans="1:21" x14ac:dyDescent="0.2">
      <c r="A16" s="57" t="s">
        <v>41</v>
      </c>
      <c r="B16" s="221">
        <v>220.29285999999999</v>
      </c>
      <c r="C16" s="236">
        <v>207.95969999999997</v>
      </c>
      <c r="D16" s="244">
        <v>212.66329000000002</v>
      </c>
      <c r="E16" s="237">
        <v>97.663250000000005</v>
      </c>
      <c r="F16" s="236">
        <v>70.376249999999999</v>
      </c>
      <c r="G16" s="239">
        <v>47.651360000000004</v>
      </c>
      <c r="H16" s="243">
        <v>60.284080000000003</v>
      </c>
      <c r="I16" s="236">
        <v>67.675629999999998</v>
      </c>
      <c r="J16" s="244">
        <v>56.210320000000003</v>
      </c>
      <c r="K16" s="237">
        <v>105.87936000000001</v>
      </c>
      <c r="L16" s="236">
        <v>152.04325</v>
      </c>
      <c r="M16" s="239">
        <v>168.10132000000002</v>
      </c>
      <c r="N16" s="257">
        <v>1466.8006699999996</v>
      </c>
      <c r="O16" s="274">
        <v>3.5827178505428825E-2</v>
      </c>
      <c r="P16" s="176"/>
      <c r="U16" s="277"/>
    </row>
    <row r="17" spans="1:21" x14ac:dyDescent="0.2">
      <c r="A17" s="57" t="s">
        <v>81</v>
      </c>
      <c r="B17" s="221">
        <v>0</v>
      </c>
      <c r="C17" s="236">
        <v>0</v>
      </c>
      <c r="D17" s="244">
        <v>0</v>
      </c>
      <c r="E17" s="237">
        <v>0</v>
      </c>
      <c r="F17" s="236">
        <v>0</v>
      </c>
      <c r="G17" s="239">
        <v>0</v>
      </c>
      <c r="H17" s="243">
        <v>0</v>
      </c>
      <c r="I17" s="236">
        <v>0</v>
      </c>
      <c r="J17" s="244">
        <v>0</v>
      </c>
      <c r="K17" s="237">
        <v>0</v>
      </c>
      <c r="L17" s="236">
        <v>0</v>
      </c>
      <c r="M17" s="239">
        <v>0</v>
      </c>
      <c r="N17" s="257">
        <v>0</v>
      </c>
      <c r="O17" s="274">
        <v>0</v>
      </c>
      <c r="P17" s="176"/>
      <c r="U17" s="277"/>
    </row>
    <row r="18" spans="1:21" x14ac:dyDescent="0.2">
      <c r="A18" s="57" t="s">
        <v>40</v>
      </c>
      <c r="B18" s="221">
        <v>0</v>
      </c>
      <c r="C18" s="236">
        <v>0</v>
      </c>
      <c r="D18" s="244">
        <v>0</v>
      </c>
      <c r="E18" s="237">
        <v>0</v>
      </c>
      <c r="F18" s="236">
        <v>0</v>
      </c>
      <c r="G18" s="239">
        <v>0</v>
      </c>
      <c r="H18" s="243">
        <v>0</v>
      </c>
      <c r="I18" s="236">
        <v>0</v>
      </c>
      <c r="J18" s="244">
        <v>0</v>
      </c>
      <c r="K18" s="237">
        <v>0</v>
      </c>
      <c r="L18" s="236">
        <v>0</v>
      </c>
      <c r="M18" s="239">
        <v>0</v>
      </c>
      <c r="N18" s="257">
        <v>0</v>
      </c>
      <c r="O18" s="274">
        <v>0</v>
      </c>
      <c r="P18" s="176"/>
      <c r="U18" s="277"/>
    </row>
    <row r="19" spans="1:21" x14ac:dyDescent="0.2">
      <c r="A19" s="57" t="s">
        <v>39</v>
      </c>
      <c r="B19" s="221">
        <v>0</v>
      </c>
      <c r="C19" s="236">
        <v>0</v>
      </c>
      <c r="D19" s="244">
        <v>0</v>
      </c>
      <c r="E19" s="237">
        <v>0</v>
      </c>
      <c r="F19" s="236">
        <v>0</v>
      </c>
      <c r="G19" s="239">
        <v>0</v>
      </c>
      <c r="H19" s="243">
        <v>0</v>
      </c>
      <c r="I19" s="236">
        <v>0</v>
      </c>
      <c r="J19" s="244">
        <v>0</v>
      </c>
      <c r="K19" s="237">
        <v>0</v>
      </c>
      <c r="L19" s="236">
        <v>0</v>
      </c>
      <c r="M19" s="239">
        <v>0</v>
      </c>
      <c r="N19" s="257">
        <v>0</v>
      </c>
      <c r="O19" s="274">
        <v>0</v>
      </c>
      <c r="P19" s="176"/>
      <c r="U19" s="277"/>
    </row>
    <row r="20" spans="1:21" x14ac:dyDescent="0.2">
      <c r="A20" s="57" t="s">
        <v>38</v>
      </c>
      <c r="B20" s="221">
        <v>0</v>
      </c>
      <c r="C20" s="236">
        <v>0</v>
      </c>
      <c r="D20" s="244">
        <v>0</v>
      </c>
      <c r="E20" s="237">
        <v>0</v>
      </c>
      <c r="F20" s="236">
        <v>0</v>
      </c>
      <c r="G20" s="239">
        <v>0</v>
      </c>
      <c r="H20" s="243">
        <v>0</v>
      </c>
      <c r="I20" s="236">
        <v>0</v>
      </c>
      <c r="J20" s="244">
        <v>0</v>
      </c>
      <c r="K20" s="237">
        <v>0</v>
      </c>
      <c r="L20" s="236">
        <v>0</v>
      </c>
      <c r="M20" s="239">
        <v>0</v>
      </c>
      <c r="N20" s="257">
        <v>0</v>
      </c>
      <c r="O20" s="274">
        <v>0</v>
      </c>
      <c r="P20" s="176"/>
      <c r="U20" s="277"/>
    </row>
    <row r="21" spans="1:21" x14ac:dyDescent="0.2">
      <c r="A21" s="57" t="s">
        <v>37</v>
      </c>
      <c r="B21" s="221">
        <v>0</v>
      </c>
      <c r="C21" s="236">
        <v>0</v>
      </c>
      <c r="D21" s="244">
        <v>0</v>
      </c>
      <c r="E21" s="237">
        <v>0</v>
      </c>
      <c r="F21" s="236">
        <v>0</v>
      </c>
      <c r="G21" s="239">
        <v>0</v>
      </c>
      <c r="H21" s="243">
        <v>0</v>
      </c>
      <c r="I21" s="236">
        <v>0</v>
      </c>
      <c r="J21" s="244">
        <v>0</v>
      </c>
      <c r="K21" s="237">
        <v>0</v>
      </c>
      <c r="L21" s="236">
        <v>0</v>
      </c>
      <c r="M21" s="239">
        <v>0</v>
      </c>
      <c r="N21" s="257">
        <v>0</v>
      </c>
      <c r="O21" s="274">
        <v>0</v>
      </c>
      <c r="P21" s="176"/>
      <c r="U21" s="277"/>
    </row>
    <row r="22" spans="1:21" x14ac:dyDescent="0.2">
      <c r="A22" s="57" t="s">
        <v>36</v>
      </c>
      <c r="B22" s="221">
        <v>0</v>
      </c>
      <c r="C22" s="236">
        <v>0</v>
      </c>
      <c r="D22" s="244">
        <v>0</v>
      </c>
      <c r="E22" s="237">
        <v>0</v>
      </c>
      <c r="F22" s="236">
        <v>0</v>
      </c>
      <c r="G22" s="239">
        <v>0</v>
      </c>
      <c r="H22" s="243">
        <v>0</v>
      </c>
      <c r="I22" s="236">
        <v>0</v>
      </c>
      <c r="J22" s="244">
        <v>0</v>
      </c>
      <c r="K22" s="237">
        <v>0</v>
      </c>
      <c r="L22" s="236">
        <v>0</v>
      </c>
      <c r="M22" s="239">
        <v>0</v>
      </c>
      <c r="N22" s="257">
        <v>0</v>
      </c>
      <c r="O22" s="274">
        <v>0</v>
      </c>
      <c r="P22" s="176"/>
      <c r="U22" s="277"/>
    </row>
    <row r="23" spans="1:21" x14ac:dyDescent="0.2">
      <c r="A23" s="57" t="s">
        <v>3</v>
      </c>
      <c r="B23" s="221">
        <v>0</v>
      </c>
      <c r="C23" s="236">
        <v>0</v>
      </c>
      <c r="D23" s="244">
        <v>0</v>
      </c>
      <c r="E23" s="237">
        <v>0</v>
      </c>
      <c r="F23" s="236">
        <v>0</v>
      </c>
      <c r="G23" s="239">
        <v>0</v>
      </c>
      <c r="H23" s="243">
        <v>0</v>
      </c>
      <c r="I23" s="236">
        <v>0</v>
      </c>
      <c r="J23" s="244">
        <v>0</v>
      </c>
      <c r="K23" s="237">
        <v>0</v>
      </c>
      <c r="L23" s="236">
        <v>0</v>
      </c>
      <c r="M23" s="239">
        <v>0</v>
      </c>
      <c r="N23" s="257">
        <v>0</v>
      </c>
      <c r="O23" s="274">
        <v>0</v>
      </c>
      <c r="P23" s="176"/>
      <c r="U23" s="277"/>
    </row>
    <row r="24" spans="1:21" x14ac:dyDescent="0.2">
      <c r="A24" s="57" t="s">
        <v>35</v>
      </c>
      <c r="B24" s="221">
        <v>0.62239999999999995</v>
      </c>
      <c r="C24" s="236">
        <v>1.7434000000000001</v>
      </c>
      <c r="D24" s="244">
        <v>2.1215000000000002</v>
      </c>
      <c r="E24" s="237">
        <v>0.16519999999999999</v>
      </c>
      <c r="F24" s="236">
        <v>0</v>
      </c>
      <c r="G24" s="239">
        <v>0</v>
      </c>
      <c r="H24" s="243">
        <v>0</v>
      </c>
      <c r="I24" s="236">
        <v>0</v>
      </c>
      <c r="J24" s="244">
        <v>0</v>
      </c>
      <c r="K24" s="237">
        <v>0</v>
      </c>
      <c r="L24" s="236">
        <v>0</v>
      </c>
      <c r="M24" s="239">
        <v>0</v>
      </c>
      <c r="N24" s="257">
        <v>4.6524999999999999</v>
      </c>
      <c r="O24" s="274">
        <v>5.1180166793770965E-2</v>
      </c>
      <c r="P24" s="176"/>
      <c r="U24" s="277"/>
    </row>
    <row r="25" spans="1:21" x14ac:dyDescent="0.2">
      <c r="A25" s="223" t="s">
        <v>34</v>
      </c>
      <c r="B25" s="224">
        <v>155.03241648837729</v>
      </c>
      <c r="C25" s="225">
        <v>154.68298565204626</v>
      </c>
      <c r="D25" s="225">
        <v>155.36828018646889</v>
      </c>
      <c r="E25" s="270">
        <v>61.424733999999994</v>
      </c>
      <c r="F25" s="225">
        <v>39.853270999999999</v>
      </c>
      <c r="G25" s="271">
        <v>39.488389000000005</v>
      </c>
      <c r="H25" s="225">
        <v>37.982571</v>
      </c>
      <c r="I25" s="225">
        <v>35.773296000000002</v>
      </c>
      <c r="J25" s="225">
        <v>40.530303999999987</v>
      </c>
      <c r="K25" s="270">
        <v>81.826551000000009</v>
      </c>
      <c r="L25" s="225">
        <v>117.54128200000002</v>
      </c>
      <c r="M25" s="271">
        <v>147.28250199999997</v>
      </c>
      <c r="N25" s="258">
        <v>1066.7865823268924</v>
      </c>
      <c r="O25" s="274">
        <v>4.8322144328124948E-2</v>
      </c>
      <c r="P25" s="176"/>
      <c r="U25" s="173"/>
    </row>
    <row r="26" spans="1:21" ht="13.5" customHeight="1" x14ac:dyDescent="0.2">
      <c r="A26" s="260" t="s">
        <v>249</v>
      </c>
      <c r="B26" s="209">
        <v>233.2175404883773</v>
      </c>
      <c r="C26" s="63">
        <v>232.6834686520462</v>
      </c>
      <c r="D26" s="63">
        <v>234.5946711864689</v>
      </c>
      <c r="E26" s="209">
        <v>102.67159700000001</v>
      </c>
      <c r="F26" s="63">
        <v>71.959489000000005</v>
      </c>
      <c r="G26" s="210">
        <v>62.751917999999989</v>
      </c>
      <c r="H26" s="63">
        <v>60.955010999999992</v>
      </c>
      <c r="I26" s="63">
        <v>51.444552999999992</v>
      </c>
      <c r="J26" s="63">
        <v>70.606791999999999</v>
      </c>
      <c r="K26" s="209">
        <v>128.51898500000001</v>
      </c>
      <c r="L26" s="63">
        <v>177.93680493089974</v>
      </c>
      <c r="M26" s="210">
        <v>223.757608</v>
      </c>
      <c r="N26" s="256">
        <v>1651.0984382577922</v>
      </c>
      <c r="O26" s="280">
        <v>1.9489198168174314E-2</v>
      </c>
      <c r="P26" s="17"/>
      <c r="U26" s="127"/>
    </row>
    <row r="27" spans="1:21" ht="12.75" customHeight="1" x14ac:dyDescent="0.2">
      <c r="A27" s="57" t="s">
        <v>29</v>
      </c>
      <c r="B27" s="221">
        <v>78.4799724883773</v>
      </c>
      <c r="C27" s="33">
        <v>77.619920652046218</v>
      </c>
      <c r="D27" s="33">
        <v>80.283316186468895</v>
      </c>
      <c r="E27" s="268">
        <v>50.953746999999993</v>
      </c>
      <c r="F27" s="33">
        <v>45.932524000000008</v>
      </c>
      <c r="G27" s="269">
        <v>39.909391999999997</v>
      </c>
      <c r="H27" s="33">
        <v>36.431428999999994</v>
      </c>
      <c r="I27" s="33">
        <v>30.881034</v>
      </c>
      <c r="J27" s="33">
        <v>38.959783999999999</v>
      </c>
      <c r="K27" s="268">
        <v>57.553476000000003</v>
      </c>
      <c r="L27" s="33">
        <v>67.539455419469832</v>
      </c>
      <c r="M27" s="269">
        <v>69.074146999999996</v>
      </c>
      <c r="N27" s="257">
        <v>673.61819774636228</v>
      </c>
      <c r="O27" s="274">
        <v>3.2866246397045093E-2</v>
      </c>
      <c r="P27" s="176"/>
      <c r="U27" s="127"/>
    </row>
    <row r="28" spans="1:21" ht="12.75" customHeight="1" x14ac:dyDescent="0.2">
      <c r="A28" s="57" t="s">
        <v>0</v>
      </c>
      <c r="B28" s="221">
        <v>1.74224</v>
      </c>
      <c r="C28" s="236">
        <v>1.79596</v>
      </c>
      <c r="D28" s="244">
        <v>1.8086199999999999</v>
      </c>
      <c r="E28" s="237">
        <v>0.90303999999999995</v>
      </c>
      <c r="F28" s="236">
        <v>0.61727999999999994</v>
      </c>
      <c r="G28" s="239">
        <v>0.53398000000000001</v>
      </c>
      <c r="H28" s="243">
        <v>0.44133999999999995</v>
      </c>
      <c r="I28" s="236">
        <v>0.52105999999999997</v>
      </c>
      <c r="J28" s="244">
        <v>0.60726999999999998</v>
      </c>
      <c r="K28" s="237">
        <v>1.0672000000000001</v>
      </c>
      <c r="L28" s="236">
        <v>1.3708399999999998</v>
      </c>
      <c r="M28" s="239">
        <v>1.7120899999999999</v>
      </c>
      <c r="N28" s="257">
        <v>13.120919999999998</v>
      </c>
      <c r="O28" s="274">
        <v>7.8464822963953979E-3</v>
      </c>
      <c r="P28" s="176"/>
      <c r="U28" s="127"/>
    </row>
    <row r="29" spans="1:21" ht="12.75" customHeight="1" x14ac:dyDescent="0.2">
      <c r="A29" s="57" t="s">
        <v>1</v>
      </c>
      <c r="B29" s="221">
        <v>0.29919999999999997</v>
      </c>
      <c r="C29" s="236">
        <v>0.29310000000000003</v>
      </c>
      <c r="D29" s="244">
        <v>0.28439999999999999</v>
      </c>
      <c r="E29" s="237">
        <v>0.1711</v>
      </c>
      <c r="F29" s="236">
        <v>8.4599999999999995E-2</v>
      </c>
      <c r="G29" s="239">
        <v>8.7900000000000006E-2</v>
      </c>
      <c r="H29" s="243">
        <v>9.3200000000000005E-2</v>
      </c>
      <c r="I29" s="236">
        <v>7.1900000000000006E-2</v>
      </c>
      <c r="J29" s="244">
        <v>8.7599999999999997E-2</v>
      </c>
      <c r="K29" s="237">
        <v>0.13650000000000001</v>
      </c>
      <c r="L29" s="236">
        <v>0.2094</v>
      </c>
      <c r="M29" s="239">
        <v>0.26389999999999997</v>
      </c>
      <c r="N29" s="257">
        <v>2.0828000000000002</v>
      </c>
      <c r="O29" s="274">
        <v>3.7158869517432522E-3</v>
      </c>
      <c r="P29" s="176"/>
      <c r="U29" s="127"/>
    </row>
    <row r="30" spans="1:21" ht="12.75" customHeight="1" x14ac:dyDescent="0.2">
      <c r="A30" s="57" t="s">
        <v>2</v>
      </c>
      <c r="B30" s="221">
        <v>0.28029999999999999</v>
      </c>
      <c r="C30" s="236">
        <v>0.29830000000000001</v>
      </c>
      <c r="D30" s="244">
        <v>0.15609999999999999</v>
      </c>
      <c r="E30" s="237">
        <v>0.1019</v>
      </c>
      <c r="F30" s="236">
        <v>2.1999999999999999E-2</v>
      </c>
      <c r="G30" s="239">
        <v>7.0000000000000001E-3</v>
      </c>
      <c r="H30" s="243">
        <v>7.0000000000000001E-3</v>
      </c>
      <c r="I30" s="236">
        <v>7.0000000000000001E-3</v>
      </c>
      <c r="J30" s="244">
        <v>3.2000000000000001E-2</v>
      </c>
      <c r="K30" s="237">
        <v>0.14930000000000002</v>
      </c>
      <c r="L30" s="236">
        <v>0.21559999999999999</v>
      </c>
      <c r="M30" s="239">
        <v>0.13290000000000002</v>
      </c>
      <c r="N30" s="257">
        <v>1.4094000000000002</v>
      </c>
      <c r="O30" s="274">
        <v>4.0153881159793832E-3</v>
      </c>
      <c r="P30" s="176"/>
    </row>
    <row r="31" spans="1:21" x14ac:dyDescent="0.2">
      <c r="A31" s="57" t="s">
        <v>6</v>
      </c>
      <c r="B31" s="221">
        <v>0</v>
      </c>
      <c r="C31" s="236">
        <v>0</v>
      </c>
      <c r="D31" s="244">
        <v>0</v>
      </c>
      <c r="E31" s="237">
        <v>0</v>
      </c>
      <c r="F31" s="236">
        <v>0</v>
      </c>
      <c r="G31" s="239">
        <v>0</v>
      </c>
      <c r="H31" s="243">
        <v>0</v>
      </c>
      <c r="I31" s="236">
        <v>0</v>
      </c>
      <c r="J31" s="244">
        <v>0</v>
      </c>
      <c r="K31" s="237">
        <v>0</v>
      </c>
      <c r="L31" s="236">
        <v>0</v>
      </c>
      <c r="M31" s="239">
        <v>0</v>
      </c>
      <c r="N31" s="257">
        <v>0</v>
      </c>
      <c r="O31" s="274">
        <v>0</v>
      </c>
      <c r="P31" s="176"/>
    </row>
    <row r="32" spans="1:21" x14ac:dyDescent="0.2">
      <c r="A32" s="57" t="s">
        <v>28</v>
      </c>
      <c r="B32" s="221">
        <v>99.779079999999993</v>
      </c>
      <c r="C32" s="236">
        <v>100.01759299999998</v>
      </c>
      <c r="D32" s="244">
        <v>99.994027999999986</v>
      </c>
      <c r="E32" s="237">
        <v>32.860104</v>
      </c>
      <c r="F32" s="236">
        <v>16.671887999999999</v>
      </c>
      <c r="G32" s="239">
        <v>13.95865</v>
      </c>
      <c r="H32" s="243">
        <v>16.360959999999999</v>
      </c>
      <c r="I32" s="236">
        <v>13.478870000000001</v>
      </c>
      <c r="J32" s="244">
        <v>20.332459999999998</v>
      </c>
      <c r="K32" s="237">
        <v>44.914121000000016</v>
      </c>
      <c r="L32" s="236">
        <v>70.412897614565068</v>
      </c>
      <c r="M32" s="239">
        <v>100.87455799999999</v>
      </c>
      <c r="N32" s="257">
        <v>629.65520961456491</v>
      </c>
      <c r="O32" s="274">
        <v>2.4728727062796444E-2</v>
      </c>
      <c r="P32" s="176"/>
    </row>
    <row r="33" spans="1:16" x14ac:dyDescent="0.2">
      <c r="A33" s="57" t="s">
        <v>5</v>
      </c>
      <c r="B33" s="221">
        <v>48.696471999999993</v>
      </c>
      <c r="C33" s="236">
        <v>48.698989000000012</v>
      </c>
      <c r="D33" s="244">
        <v>48.280293</v>
      </c>
      <c r="E33" s="237">
        <v>15.804446000000004</v>
      </c>
      <c r="F33" s="236">
        <v>7.9864039999999994</v>
      </c>
      <c r="G33" s="239">
        <v>7.6929789999999993</v>
      </c>
      <c r="H33" s="243">
        <v>7.0432129999999997</v>
      </c>
      <c r="I33" s="236">
        <v>6.0849899999999995</v>
      </c>
      <c r="J33" s="244">
        <v>9.6375100000000007</v>
      </c>
      <c r="K33" s="237">
        <v>21.703190999999997</v>
      </c>
      <c r="L33" s="236">
        <v>33.506744896864838</v>
      </c>
      <c r="M33" s="239">
        <v>45.703933999999997</v>
      </c>
      <c r="N33" s="257">
        <v>300.83916589686487</v>
      </c>
      <c r="O33" s="274">
        <v>2.074031445917375E-2</v>
      </c>
      <c r="P33" s="176"/>
    </row>
    <row r="34" spans="1:16" ht="12.75" thickBot="1" x14ac:dyDescent="0.25">
      <c r="A34" s="58" t="s">
        <v>3</v>
      </c>
      <c r="B34" s="222">
        <v>3.9402759999999999</v>
      </c>
      <c r="C34" s="43">
        <v>3.9596060000000004</v>
      </c>
      <c r="D34" s="43">
        <v>3.7879139999999998</v>
      </c>
      <c r="E34" s="272">
        <v>1.8772599999999999</v>
      </c>
      <c r="F34" s="43">
        <v>0.64479300000000006</v>
      </c>
      <c r="G34" s="273">
        <v>0.5620170000000001</v>
      </c>
      <c r="H34" s="43">
        <v>0.57786900000000008</v>
      </c>
      <c r="I34" s="43">
        <v>0.39969900000000003</v>
      </c>
      <c r="J34" s="43">
        <v>0.9501679999999999</v>
      </c>
      <c r="K34" s="272">
        <v>2.9951969999999997</v>
      </c>
      <c r="L34" s="43">
        <v>4.6818669999999996</v>
      </c>
      <c r="M34" s="273">
        <v>5.9960790000000008</v>
      </c>
      <c r="N34" s="259">
        <v>30.372745000000002</v>
      </c>
      <c r="O34" s="275">
        <v>2.0292947773504731E-2</v>
      </c>
      <c r="P34" s="176"/>
    </row>
    <row r="35" spans="1:16" ht="18" customHeight="1" x14ac:dyDescent="0.2">
      <c r="A35" s="263" t="s">
        <v>267</v>
      </c>
      <c r="B35" s="263"/>
      <c r="C35" s="263"/>
      <c r="D35" s="14"/>
      <c r="F35" s="17"/>
      <c r="G35" s="178"/>
      <c r="H35" s="178"/>
      <c r="I35" s="178"/>
      <c r="J35" s="178"/>
      <c r="K35" s="178"/>
      <c r="O35" s="4" t="s">
        <v>83</v>
      </c>
    </row>
    <row r="36" spans="1:16" x14ac:dyDescent="0.2">
      <c r="A36" s="119"/>
      <c r="B36" s="119"/>
      <c r="C36" s="119"/>
    </row>
    <row r="37" spans="1:16" x14ac:dyDescent="0.2">
      <c r="B37" s="127"/>
      <c r="C37" s="127"/>
      <c r="D37" s="127"/>
    </row>
    <row r="38" spans="1:16" x14ac:dyDescent="0.2">
      <c r="B38" s="127"/>
      <c r="C38" s="127"/>
      <c r="D38" s="127"/>
    </row>
    <row r="39" spans="1:16" x14ac:dyDescent="0.2">
      <c r="B39" s="127"/>
      <c r="C39" s="127"/>
      <c r="D39" s="127"/>
      <c r="M39" s="184" t="s">
        <v>259</v>
      </c>
      <c r="N39" s="226">
        <f>O7</f>
        <v>2.5117219134552685E-2</v>
      </c>
    </row>
    <row r="40" spans="1:16" x14ac:dyDescent="0.2">
      <c r="B40" s="233"/>
      <c r="C40" s="233"/>
      <c r="D40" s="233"/>
      <c r="M40" s="184" t="s">
        <v>66</v>
      </c>
      <c r="N40" s="226">
        <f>O8</f>
        <v>2.8520413535092271E-2</v>
      </c>
    </row>
    <row r="41" spans="1:16" x14ac:dyDescent="0.2">
      <c r="B41" s="127"/>
      <c r="C41" s="127"/>
      <c r="D41" s="127"/>
      <c r="M41" s="184" t="s">
        <v>183</v>
      </c>
      <c r="N41" s="226">
        <f>O9</f>
        <v>3.3929705438128809E-2</v>
      </c>
    </row>
  </sheetData>
  <mergeCells count="6">
    <mergeCell ref="O5:O6"/>
    <mergeCell ref="B5:D5"/>
    <mergeCell ref="E5:G5"/>
    <mergeCell ref="H5:J5"/>
    <mergeCell ref="K5:M5"/>
    <mergeCell ref="N5:N6"/>
  </mergeCells>
  <conditionalFormatting sqref="O10:O25 O27:O34">
    <cfRule type="dataBar" priority="1">
      <dataBar>
        <cfvo type="num" val="0"/>
        <cfvo type="num" val="1"/>
        <color rgb="FF63C384"/>
      </dataBar>
      <extLst>
        <ext xmlns:x14="http://schemas.microsoft.com/office/spreadsheetml/2009/9/main" uri="{B025F937-C7B1-47D3-B67F-A62EFF666E3E}">
          <x14:id>{22CC47AD-DA4E-4964-99B9-A52F197068DC}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22CC47AD-DA4E-4964-99B9-A52F197068DC}">
            <x14:dataBar minLength="0" maxLength="100" gradient="0" direction="rightToLeft">
              <x14:cfvo type="num">
                <xm:f>0</xm:f>
              </x14:cfvo>
              <x14:cfvo type="num">
                <xm:f>1</xm:f>
              </x14:cfvo>
              <x14:negativeFillColor rgb="FFFF0000"/>
              <x14:axisColor rgb="FF000000"/>
            </x14:dataBar>
          </x14:cfRule>
          <xm:sqref>O10:O25 O27:O34</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zoomScaleNormal="100" zoomScaleSheetLayoutView="100" workbookViewId="0"/>
  </sheetViews>
  <sheetFormatPr defaultRowHeight="12" x14ac:dyDescent="0.2"/>
  <cols>
    <col min="1" max="1" width="31.7109375" style="123" customWidth="1"/>
    <col min="2" max="13" width="8" style="123" customWidth="1"/>
    <col min="14" max="14" width="8.42578125" style="123" customWidth="1"/>
    <col min="15" max="15" width="7.85546875" style="123" customWidth="1"/>
    <col min="16" max="21" width="9.140625" style="123" customWidth="1"/>
    <col min="22" max="16384" width="9.140625" style="123"/>
  </cols>
  <sheetData>
    <row r="1" spans="1:21" ht="18.75" x14ac:dyDescent="0.3">
      <c r="A1" s="164" t="s">
        <v>217</v>
      </c>
      <c r="O1" s="165" t="str">
        <f>Obsah!$A$1</f>
        <v>2018</v>
      </c>
    </row>
    <row r="2" spans="1:21" ht="1.5" customHeight="1" x14ac:dyDescent="0.2">
      <c r="F2" s="178"/>
      <c r="G2" s="178"/>
      <c r="H2" s="178"/>
      <c r="I2" s="178"/>
      <c r="J2" s="178"/>
      <c r="K2" s="178"/>
    </row>
    <row r="3" spans="1:21" ht="12" customHeight="1" x14ac:dyDescent="0.2">
      <c r="F3" s="178"/>
      <c r="G3" s="178"/>
      <c r="H3" s="178"/>
      <c r="I3" s="178"/>
      <c r="J3" s="178"/>
      <c r="K3" s="178"/>
    </row>
    <row r="4" spans="1:21" x14ac:dyDescent="0.2">
      <c r="A4" s="13"/>
      <c r="B4" s="276"/>
      <c r="C4" s="276"/>
      <c r="D4" s="276"/>
      <c r="E4" s="276"/>
      <c r="F4" s="184"/>
      <c r="K4" s="184"/>
      <c r="L4" s="251"/>
    </row>
    <row r="5" spans="1:21" ht="12.75" customHeight="1" x14ac:dyDescent="0.2">
      <c r="A5" s="26"/>
      <c r="B5" s="371" t="s">
        <v>48</v>
      </c>
      <c r="C5" s="371"/>
      <c r="D5" s="371"/>
      <c r="E5" s="371" t="s">
        <v>49</v>
      </c>
      <c r="F5" s="371"/>
      <c r="G5" s="371"/>
      <c r="H5" s="371" t="s">
        <v>50</v>
      </c>
      <c r="I5" s="371"/>
      <c r="J5" s="371"/>
      <c r="K5" s="371" t="s">
        <v>51</v>
      </c>
      <c r="L5" s="371"/>
      <c r="M5" s="371"/>
      <c r="N5" s="379" t="s">
        <v>7</v>
      </c>
      <c r="O5" s="379" t="s">
        <v>52</v>
      </c>
    </row>
    <row r="6" spans="1:21" x14ac:dyDescent="0.2">
      <c r="A6" s="26"/>
      <c r="B6" s="252" t="s">
        <v>8</v>
      </c>
      <c r="C6" s="252" t="s">
        <v>9</v>
      </c>
      <c r="D6" s="252" t="s">
        <v>10</v>
      </c>
      <c r="E6" s="252" t="s">
        <v>11</v>
      </c>
      <c r="F6" s="252" t="s">
        <v>12</v>
      </c>
      <c r="G6" s="252" t="s">
        <v>13</v>
      </c>
      <c r="H6" s="252" t="s">
        <v>14</v>
      </c>
      <c r="I6" s="252" t="s">
        <v>15</v>
      </c>
      <c r="J6" s="252" t="s">
        <v>16</v>
      </c>
      <c r="K6" s="252" t="s">
        <v>17</v>
      </c>
      <c r="L6" s="252" t="s">
        <v>18</v>
      </c>
      <c r="M6" s="252" t="s">
        <v>19</v>
      </c>
      <c r="N6" s="380"/>
      <c r="O6" s="380"/>
      <c r="P6" s="184"/>
      <c r="U6" s="184"/>
    </row>
    <row r="7" spans="1:21" x14ac:dyDescent="0.2">
      <c r="A7" s="262" t="s">
        <v>246</v>
      </c>
      <c r="B7" s="220">
        <v>687.75800000000061</v>
      </c>
      <c r="C7" s="198">
        <v>687.5180000000006</v>
      </c>
      <c r="D7" s="198">
        <v>688.44600000000059</v>
      </c>
      <c r="E7" s="264">
        <v>604.71300000000053</v>
      </c>
      <c r="F7" s="265">
        <v>604.68100000000049</v>
      </c>
      <c r="G7" s="266">
        <v>588.70100000000048</v>
      </c>
      <c r="H7" s="198">
        <v>604.25100000000054</v>
      </c>
      <c r="I7" s="198">
        <v>604.21900000000051</v>
      </c>
      <c r="J7" s="198">
        <v>587.73900000000049</v>
      </c>
      <c r="K7" s="264">
        <v>583.90300000000059</v>
      </c>
      <c r="L7" s="265">
        <v>584.00600000000054</v>
      </c>
      <c r="M7" s="266">
        <v>584.00600000000054</v>
      </c>
      <c r="N7" s="261">
        <v>584.00600000000054</v>
      </c>
      <c r="O7" s="278">
        <v>1.367769208086512E-2</v>
      </c>
      <c r="P7" s="187"/>
      <c r="U7" s="92"/>
    </row>
    <row r="8" spans="1:21" x14ac:dyDescent="0.2">
      <c r="A8" s="253" t="s">
        <v>247</v>
      </c>
      <c r="B8" s="220">
        <v>347.23088200000007</v>
      </c>
      <c r="C8" s="198">
        <v>364.4707830000001</v>
      </c>
      <c r="D8" s="198">
        <v>349.31178599999998</v>
      </c>
      <c r="E8" s="220">
        <v>169.892832</v>
      </c>
      <c r="F8" s="198">
        <v>115.96266699999998</v>
      </c>
      <c r="G8" s="267">
        <v>110.309299</v>
      </c>
      <c r="H8" s="198">
        <v>105.43083700000004</v>
      </c>
      <c r="I8" s="198">
        <v>109.57697599999997</v>
      </c>
      <c r="J8" s="198">
        <v>110.43191399999999</v>
      </c>
      <c r="K8" s="220">
        <v>200.09822300000002</v>
      </c>
      <c r="L8" s="198">
        <v>274.258532</v>
      </c>
      <c r="M8" s="267">
        <v>347.27131699999995</v>
      </c>
      <c r="N8" s="255">
        <v>2604.246048</v>
      </c>
      <c r="O8" s="279">
        <v>1.6035077603313946E-2</v>
      </c>
      <c r="P8" s="187"/>
      <c r="U8" s="92"/>
    </row>
    <row r="9" spans="1:21" x14ac:dyDescent="0.2">
      <c r="A9" s="254" t="s">
        <v>248</v>
      </c>
      <c r="B9" s="209">
        <v>310.18591599999996</v>
      </c>
      <c r="C9" s="63">
        <v>326.461906</v>
      </c>
      <c r="D9" s="63">
        <v>311.40625499999999</v>
      </c>
      <c r="E9" s="209">
        <v>133.325467</v>
      </c>
      <c r="F9" s="63">
        <v>84.278451000000018</v>
      </c>
      <c r="G9" s="210">
        <v>69.518631999999997</v>
      </c>
      <c r="H9" s="63">
        <v>64.506763397267264</v>
      </c>
      <c r="I9" s="63">
        <v>62.882368378963832</v>
      </c>
      <c r="J9" s="63">
        <v>73.157833816992152</v>
      </c>
      <c r="K9" s="209">
        <v>162.81611041538204</v>
      </c>
      <c r="L9" s="63">
        <v>238.88487641777408</v>
      </c>
      <c r="M9" s="210">
        <v>313.18305542046994</v>
      </c>
      <c r="N9" s="256">
        <v>2150.6076348468496</v>
      </c>
      <c r="O9" s="280">
        <v>2.4286774488632906E-2</v>
      </c>
      <c r="P9" s="176"/>
      <c r="U9" s="179"/>
    </row>
    <row r="10" spans="1:21" x14ac:dyDescent="0.2">
      <c r="A10" s="57" t="s">
        <v>44</v>
      </c>
      <c r="B10" s="221">
        <v>0.102018</v>
      </c>
      <c r="C10" s="33">
        <v>0.16760800000000001</v>
      </c>
      <c r="D10" s="33">
        <v>0.108541</v>
      </c>
      <c r="E10" s="268">
        <v>2.6789999999999998E-2</v>
      </c>
      <c r="F10" s="33">
        <v>4.0833000000000001E-2</v>
      </c>
      <c r="G10" s="269">
        <v>0</v>
      </c>
      <c r="H10" s="33">
        <v>0</v>
      </c>
      <c r="I10" s="33">
        <v>0</v>
      </c>
      <c r="J10" s="33">
        <v>3.5800000000000003E-3</v>
      </c>
      <c r="K10" s="268">
        <v>2.6719999999999997E-2</v>
      </c>
      <c r="L10" s="33">
        <v>2.801E-2</v>
      </c>
      <c r="M10" s="269">
        <v>0.109597</v>
      </c>
      <c r="N10" s="257">
        <v>0.61369700000000016</v>
      </c>
      <c r="O10" s="274">
        <v>1.0665783265996134E-4</v>
      </c>
      <c r="P10" s="176"/>
      <c r="U10" s="277"/>
    </row>
    <row r="11" spans="1:21" x14ac:dyDescent="0.2">
      <c r="A11" s="57" t="s">
        <v>43</v>
      </c>
      <c r="B11" s="221">
        <v>1.4377899999999999</v>
      </c>
      <c r="C11" s="236">
        <v>1.17353</v>
      </c>
      <c r="D11" s="244">
        <v>1.16021</v>
      </c>
      <c r="E11" s="237">
        <v>1.05186</v>
      </c>
      <c r="F11" s="236">
        <v>1.5492600000000001</v>
      </c>
      <c r="G11" s="239">
        <v>1.3133800000000002</v>
      </c>
      <c r="H11" s="243">
        <v>0.94980999999999993</v>
      </c>
      <c r="I11" s="236">
        <v>0.96553</v>
      </c>
      <c r="J11" s="244">
        <v>1.1152299999999999</v>
      </c>
      <c r="K11" s="237">
        <v>1.20181</v>
      </c>
      <c r="L11" s="236">
        <v>1.4877400000000001</v>
      </c>
      <c r="M11" s="239">
        <v>1.4665900000000001</v>
      </c>
      <c r="N11" s="257">
        <v>14.87274</v>
      </c>
      <c r="O11" s="274">
        <v>2.7686052435839065E-2</v>
      </c>
      <c r="P11" s="176"/>
      <c r="U11" s="277"/>
    </row>
    <row r="12" spans="1:21" x14ac:dyDescent="0.2">
      <c r="A12" s="57" t="s">
        <v>42</v>
      </c>
      <c r="B12" s="221">
        <v>0</v>
      </c>
      <c r="C12" s="236">
        <v>0</v>
      </c>
      <c r="D12" s="244">
        <v>0</v>
      </c>
      <c r="E12" s="237">
        <v>0</v>
      </c>
      <c r="F12" s="236">
        <v>0</v>
      </c>
      <c r="G12" s="239">
        <v>0</v>
      </c>
      <c r="H12" s="243">
        <v>0</v>
      </c>
      <c r="I12" s="236">
        <v>0</v>
      </c>
      <c r="J12" s="244">
        <v>0</v>
      </c>
      <c r="K12" s="237">
        <v>0</v>
      </c>
      <c r="L12" s="236">
        <v>0</v>
      </c>
      <c r="M12" s="239">
        <v>0</v>
      </c>
      <c r="N12" s="257">
        <v>0</v>
      </c>
      <c r="O12" s="274">
        <v>0</v>
      </c>
      <c r="P12" s="176"/>
      <c r="U12" s="277"/>
    </row>
    <row r="13" spans="1:21" x14ac:dyDescent="0.2">
      <c r="A13" s="57" t="s">
        <v>67</v>
      </c>
      <c r="B13" s="221">
        <v>0</v>
      </c>
      <c r="C13" s="236">
        <v>0</v>
      </c>
      <c r="D13" s="244">
        <v>0</v>
      </c>
      <c r="E13" s="237">
        <v>0</v>
      </c>
      <c r="F13" s="236">
        <v>0</v>
      </c>
      <c r="G13" s="239">
        <v>0</v>
      </c>
      <c r="H13" s="243">
        <v>0</v>
      </c>
      <c r="I13" s="236">
        <v>0</v>
      </c>
      <c r="J13" s="244">
        <v>0</v>
      </c>
      <c r="K13" s="237">
        <v>0</v>
      </c>
      <c r="L13" s="236">
        <v>0</v>
      </c>
      <c r="M13" s="239">
        <v>0</v>
      </c>
      <c r="N13" s="257">
        <v>0</v>
      </c>
      <c r="O13" s="274">
        <v>0</v>
      </c>
      <c r="P13" s="176"/>
      <c r="U13" s="277"/>
    </row>
    <row r="14" spans="1:21" x14ac:dyDescent="0.2">
      <c r="A14" s="57" t="s">
        <v>68</v>
      </c>
      <c r="B14" s="221">
        <v>0</v>
      </c>
      <c r="C14" s="236">
        <v>0</v>
      </c>
      <c r="D14" s="244">
        <v>0</v>
      </c>
      <c r="E14" s="237">
        <v>0</v>
      </c>
      <c r="F14" s="236">
        <v>0</v>
      </c>
      <c r="G14" s="239">
        <v>0</v>
      </c>
      <c r="H14" s="243">
        <v>0</v>
      </c>
      <c r="I14" s="236">
        <v>0</v>
      </c>
      <c r="J14" s="244">
        <v>0</v>
      </c>
      <c r="K14" s="237">
        <v>0</v>
      </c>
      <c r="L14" s="236">
        <v>0</v>
      </c>
      <c r="M14" s="239">
        <v>0</v>
      </c>
      <c r="N14" s="257">
        <v>0</v>
      </c>
      <c r="O14" s="274">
        <v>0</v>
      </c>
      <c r="P14" s="176"/>
      <c r="U14" s="277"/>
    </row>
    <row r="15" spans="1:21" x14ac:dyDescent="0.2">
      <c r="A15" s="57" t="s">
        <v>69</v>
      </c>
      <c r="B15" s="221">
        <v>0</v>
      </c>
      <c r="C15" s="236">
        <v>0</v>
      </c>
      <c r="D15" s="244">
        <v>0</v>
      </c>
      <c r="E15" s="237">
        <v>0</v>
      </c>
      <c r="F15" s="236">
        <v>0</v>
      </c>
      <c r="G15" s="239">
        <v>0</v>
      </c>
      <c r="H15" s="243">
        <v>0</v>
      </c>
      <c r="I15" s="236">
        <v>0</v>
      </c>
      <c r="J15" s="244">
        <v>0</v>
      </c>
      <c r="K15" s="237">
        <v>0</v>
      </c>
      <c r="L15" s="236">
        <v>0</v>
      </c>
      <c r="M15" s="239">
        <v>0</v>
      </c>
      <c r="N15" s="257">
        <v>0</v>
      </c>
      <c r="O15" s="274">
        <v>0</v>
      </c>
      <c r="P15" s="176"/>
      <c r="U15" s="277"/>
    </row>
    <row r="16" spans="1:21" x14ac:dyDescent="0.2">
      <c r="A16" s="57" t="s">
        <v>41</v>
      </c>
      <c r="B16" s="221">
        <v>14.618979999999999</v>
      </c>
      <c r="C16" s="236">
        <v>16.030909999999999</v>
      </c>
      <c r="D16" s="244">
        <v>13.54636</v>
      </c>
      <c r="E16" s="237">
        <v>6.3855500000000012</v>
      </c>
      <c r="F16" s="236">
        <v>2.8111100000000002</v>
      </c>
      <c r="G16" s="239">
        <v>1.543801</v>
      </c>
      <c r="H16" s="243">
        <v>2.3466800000000001</v>
      </c>
      <c r="I16" s="236">
        <v>2.6074479999999998</v>
      </c>
      <c r="J16" s="244">
        <v>2.6533500000000001</v>
      </c>
      <c r="K16" s="237">
        <v>6.5061260000000001</v>
      </c>
      <c r="L16" s="236">
        <v>7.5385649999999993</v>
      </c>
      <c r="M16" s="239">
        <v>16.565650000000002</v>
      </c>
      <c r="N16" s="257">
        <v>93.154530000000008</v>
      </c>
      <c r="O16" s="274">
        <v>2.2753357311319786E-3</v>
      </c>
      <c r="P16" s="176"/>
      <c r="U16" s="277"/>
    </row>
    <row r="17" spans="1:21" x14ac:dyDescent="0.2">
      <c r="A17" s="57" t="s">
        <v>81</v>
      </c>
      <c r="B17" s="221">
        <v>0</v>
      </c>
      <c r="C17" s="236">
        <v>0</v>
      </c>
      <c r="D17" s="244">
        <v>0</v>
      </c>
      <c r="E17" s="237">
        <v>0</v>
      </c>
      <c r="F17" s="236">
        <v>0</v>
      </c>
      <c r="G17" s="239">
        <v>0</v>
      </c>
      <c r="H17" s="243">
        <v>0</v>
      </c>
      <c r="I17" s="236">
        <v>0</v>
      </c>
      <c r="J17" s="244">
        <v>0</v>
      </c>
      <c r="K17" s="237">
        <v>0</v>
      </c>
      <c r="L17" s="236">
        <v>0</v>
      </c>
      <c r="M17" s="239">
        <v>0</v>
      </c>
      <c r="N17" s="257">
        <v>0</v>
      </c>
      <c r="O17" s="274">
        <v>0</v>
      </c>
      <c r="P17" s="176"/>
      <c r="U17" s="277"/>
    </row>
    <row r="18" spans="1:21" x14ac:dyDescent="0.2">
      <c r="A18" s="57" t="s">
        <v>40</v>
      </c>
      <c r="B18" s="221">
        <v>0</v>
      </c>
      <c r="C18" s="236">
        <v>0</v>
      </c>
      <c r="D18" s="244">
        <v>0</v>
      </c>
      <c r="E18" s="237">
        <v>0</v>
      </c>
      <c r="F18" s="236">
        <v>0</v>
      </c>
      <c r="G18" s="239">
        <v>0</v>
      </c>
      <c r="H18" s="243">
        <v>0</v>
      </c>
      <c r="I18" s="236">
        <v>0</v>
      </c>
      <c r="J18" s="244">
        <v>0</v>
      </c>
      <c r="K18" s="237">
        <v>0</v>
      </c>
      <c r="L18" s="236">
        <v>0</v>
      </c>
      <c r="M18" s="239">
        <v>0</v>
      </c>
      <c r="N18" s="257">
        <v>0</v>
      </c>
      <c r="O18" s="274">
        <v>0</v>
      </c>
      <c r="P18" s="176"/>
      <c r="U18" s="277"/>
    </row>
    <row r="19" spans="1:21" x14ac:dyDescent="0.2">
      <c r="A19" s="57" t="s">
        <v>39</v>
      </c>
      <c r="B19" s="221">
        <v>0.40410000000000001</v>
      </c>
      <c r="C19" s="236">
        <v>0.37410000000000004</v>
      </c>
      <c r="D19" s="244">
        <v>0.42610000000000003</v>
      </c>
      <c r="E19" s="237">
        <v>0.17180000000000001</v>
      </c>
      <c r="F19" s="236">
        <v>0</v>
      </c>
      <c r="G19" s="239">
        <v>2.3E-3</v>
      </c>
      <c r="H19" s="243">
        <v>8.8300000000000003E-2</v>
      </c>
      <c r="I19" s="236">
        <v>0.10779999999999999</v>
      </c>
      <c r="J19" s="244">
        <v>0.14930000000000002</v>
      </c>
      <c r="K19" s="237">
        <v>0.28370000000000001</v>
      </c>
      <c r="L19" s="236">
        <v>0.35060000000000002</v>
      </c>
      <c r="M19" s="239">
        <v>0.38580000000000003</v>
      </c>
      <c r="N19" s="257">
        <v>2.7439</v>
      </c>
      <c r="O19" s="274">
        <v>5.0778343040949392E-3</v>
      </c>
      <c r="P19" s="176"/>
      <c r="U19" s="277"/>
    </row>
    <row r="20" spans="1:21" x14ac:dyDescent="0.2">
      <c r="A20" s="57" t="s">
        <v>38</v>
      </c>
      <c r="B20" s="221">
        <v>0</v>
      </c>
      <c r="C20" s="236">
        <v>0</v>
      </c>
      <c r="D20" s="244">
        <v>0</v>
      </c>
      <c r="E20" s="237">
        <v>0</v>
      </c>
      <c r="F20" s="236">
        <v>0</v>
      </c>
      <c r="G20" s="239">
        <v>0</v>
      </c>
      <c r="H20" s="243">
        <v>0</v>
      </c>
      <c r="I20" s="236">
        <v>0</v>
      </c>
      <c r="J20" s="244">
        <v>0</v>
      </c>
      <c r="K20" s="237">
        <v>0</v>
      </c>
      <c r="L20" s="236">
        <v>0</v>
      </c>
      <c r="M20" s="239">
        <v>0</v>
      </c>
      <c r="N20" s="257">
        <v>0</v>
      </c>
      <c r="O20" s="274">
        <v>0</v>
      </c>
      <c r="P20" s="176"/>
      <c r="U20" s="277"/>
    </row>
    <row r="21" spans="1:21" x14ac:dyDescent="0.2">
      <c r="A21" s="57" t="s">
        <v>37</v>
      </c>
      <c r="B21" s="221">
        <v>67.116</v>
      </c>
      <c r="C21" s="236">
        <v>64.902000000000001</v>
      </c>
      <c r="D21" s="244">
        <v>69.024000000000001</v>
      </c>
      <c r="E21" s="237">
        <v>49.322000000000003</v>
      </c>
      <c r="F21" s="236">
        <v>27.271000000000001</v>
      </c>
      <c r="G21" s="239">
        <v>33.881</v>
      </c>
      <c r="H21" s="243">
        <v>32.034999999999997</v>
      </c>
      <c r="I21" s="236">
        <v>31.823</v>
      </c>
      <c r="J21" s="244">
        <v>11.212999999999999</v>
      </c>
      <c r="K21" s="237">
        <v>55.686</v>
      </c>
      <c r="L21" s="236">
        <v>62.432000000000002</v>
      </c>
      <c r="M21" s="239">
        <v>69.924000000000007</v>
      </c>
      <c r="N21" s="257">
        <v>574.62899999999991</v>
      </c>
      <c r="O21" s="274">
        <v>0.20001985455041829</v>
      </c>
      <c r="P21" s="176"/>
      <c r="U21" s="277"/>
    </row>
    <row r="22" spans="1:21" x14ac:dyDescent="0.2">
      <c r="A22" s="57" t="s">
        <v>36</v>
      </c>
      <c r="B22" s="221">
        <v>0</v>
      </c>
      <c r="C22" s="236">
        <v>0</v>
      </c>
      <c r="D22" s="244">
        <v>0</v>
      </c>
      <c r="E22" s="237">
        <v>0</v>
      </c>
      <c r="F22" s="236">
        <v>0</v>
      </c>
      <c r="G22" s="239">
        <v>0</v>
      </c>
      <c r="H22" s="243">
        <v>0</v>
      </c>
      <c r="I22" s="236">
        <v>0</v>
      </c>
      <c r="J22" s="244">
        <v>0</v>
      </c>
      <c r="K22" s="237">
        <v>0</v>
      </c>
      <c r="L22" s="236">
        <v>0</v>
      </c>
      <c r="M22" s="239">
        <v>0</v>
      </c>
      <c r="N22" s="257">
        <v>0</v>
      </c>
      <c r="O22" s="274">
        <v>0</v>
      </c>
      <c r="P22" s="176"/>
      <c r="U22" s="277"/>
    </row>
    <row r="23" spans="1:21" x14ac:dyDescent="0.2">
      <c r="A23" s="57" t="s">
        <v>3</v>
      </c>
      <c r="B23" s="221">
        <v>0</v>
      </c>
      <c r="C23" s="236">
        <v>0</v>
      </c>
      <c r="D23" s="244">
        <v>0</v>
      </c>
      <c r="E23" s="237">
        <v>0</v>
      </c>
      <c r="F23" s="236">
        <v>0</v>
      </c>
      <c r="G23" s="239">
        <v>0</v>
      </c>
      <c r="H23" s="243">
        <v>0</v>
      </c>
      <c r="I23" s="236">
        <v>0</v>
      </c>
      <c r="J23" s="244">
        <v>0</v>
      </c>
      <c r="K23" s="237">
        <v>0</v>
      </c>
      <c r="L23" s="236">
        <v>0</v>
      </c>
      <c r="M23" s="239">
        <v>0</v>
      </c>
      <c r="N23" s="257">
        <v>0</v>
      </c>
      <c r="O23" s="274">
        <v>0</v>
      </c>
      <c r="P23" s="176"/>
      <c r="U23" s="277"/>
    </row>
    <row r="24" spans="1:21" x14ac:dyDescent="0.2">
      <c r="A24" s="57" t="s">
        <v>35</v>
      </c>
      <c r="B24" s="221">
        <v>0.46</v>
      </c>
      <c r="C24" s="236">
        <v>0</v>
      </c>
      <c r="D24" s="244">
        <v>0</v>
      </c>
      <c r="E24" s="237">
        <v>0</v>
      </c>
      <c r="F24" s="236">
        <v>0</v>
      </c>
      <c r="G24" s="239">
        <v>0</v>
      </c>
      <c r="H24" s="243">
        <v>0</v>
      </c>
      <c r="I24" s="236">
        <v>0</v>
      </c>
      <c r="J24" s="244">
        <v>0</v>
      </c>
      <c r="K24" s="237">
        <v>0</v>
      </c>
      <c r="L24" s="236">
        <v>2.7539999999999999E-2</v>
      </c>
      <c r="M24" s="239">
        <v>0</v>
      </c>
      <c r="N24" s="257">
        <v>0.48754000000000003</v>
      </c>
      <c r="O24" s="274">
        <v>5.3632194559129712E-3</v>
      </c>
      <c r="P24" s="176"/>
      <c r="U24" s="277"/>
    </row>
    <row r="25" spans="1:21" x14ac:dyDescent="0.2">
      <c r="A25" s="223" t="s">
        <v>34</v>
      </c>
      <c r="B25" s="224">
        <v>226.04702799999998</v>
      </c>
      <c r="C25" s="225">
        <v>243.81375800000004</v>
      </c>
      <c r="D25" s="225">
        <v>227.14104399999999</v>
      </c>
      <c r="E25" s="270">
        <v>76.367467000000005</v>
      </c>
      <c r="F25" s="225">
        <v>52.606248000000008</v>
      </c>
      <c r="G25" s="271">
        <v>32.778151000000001</v>
      </c>
      <c r="H25" s="225">
        <v>29.086973397267258</v>
      </c>
      <c r="I25" s="225">
        <v>27.378590378963832</v>
      </c>
      <c r="J25" s="225">
        <v>58.023373816992148</v>
      </c>
      <c r="K25" s="270">
        <v>99.111754415382038</v>
      </c>
      <c r="L25" s="225">
        <v>167.02042141777406</v>
      </c>
      <c r="M25" s="271">
        <v>224.73141842046991</v>
      </c>
      <c r="N25" s="258">
        <v>1464.1062278468494</v>
      </c>
      <c r="O25" s="274">
        <v>6.6319499725431219E-2</v>
      </c>
      <c r="P25" s="176"/>
      <c r="U25" s="173"/>
    </row>
    <row r="26" spans="1:21" ht="13.5" customHeight="1" x14ac:dyDescent="0.2">
      <c r="A26" s="260" t="s">
        <v>249</v>
      </c>
      <c r="B26" s="209">
        <v>263.10602599999993</v>
      </c>
      <c r="C26" s="63">
        <v>275.23694799999998</v>
      </c>
      <c r="D26" s="63">
        <v>261.24158100000005</v>
      </c>
      <c r="E26" s="209">
        <v>102.99659</v>
      </c>
      <c r="F26" s="63">
        <v>58.56088299999999</v>
      </c>
      <c r="G26" s="210">
        <v>42.726911000000008</v>
      </c>
      <c r="H26" s="63">
        <v>39.819280000000006</v>
      </c>
      <c r="I26" s="63">
        <v>39.324197999999996</v>
      </c>
      <c r="J26" s="63">
        <v>55.866999999999997</v>
      </c>
      <c r="K26" s="209">
        <v>120.89354</v>
      </c>
      <c r="L26" s="63">
        <v>192.66779</v>
      </c>
      <c r="M26" s="210">
        <v>267.53322700000001</v>
      </c>
      <c r="N26" s="256">
        <v>1719.973974</v>
      </c>
      <c r="O26" s="280">
        <v>2.0302189649430549E-2</v>
      </c>
      <c r="P26" s="17"/>
      <c r="U26" s="127"/>
    </row>
    <row r="27" spans="1:21" ht="12.75" customHeight="1" x14ac:dyDescent="0.2">
      <c r="A27" s="57" t="s">
        <v>29</v>
      </c>
      <c r="B27" s="221">
        <v>20.625020999999997</v>
      </c>
      <c r="C27" s="33">
        <v>23.059369999999998</v>
      </c>
      <c r="D27" s="33">
        <v>21.445017</v>
      </c>
      <c r="E27" s="268">
        <v>7.6311070000000001</v>
      </c>
      <c r="F27" s="33">
        <v>7.6211070000000003</v>
      </c>
      <c r="G27" s="269">
        <v>5.439076</v>
      </c>
      <c r="H27" s="33">
        <v>3.5072170000000003</v>
      </c>
      <c r="I27" s="33">
        <v>4.8626639999999997</v>
      </c>
      <c r="J27" s="33">
        <v>3.7168649999999999</v>
      </c>
      <c r="K27" s="268">
        <v>8.5466130000000007</v>
      </c>
      <c r="L27" s="33">
        <v>18.486922000000003</v>
      </c>
      <c r="M27" s="269">
        <v>21.074624</v>
      </c>
      <c r="N27" s="257">
        <v>146.015603</v>
      </c>
      <c r="O27" s="274">
        <v>7.1241911249821672E-3</v>
      </c>
      <c r="P27" s="176"/>
      <c r="U27" s="127"/>
    </row>
    <row r="28" spans="1:21" ht="12.75" customHeight="1" x14ac:dyDescent="0.2">
      <c r="A28" s="57" t="s">
        <v>0</v>
      </c>
      <c r="B28" s="221">
        <v>1.1819999999999999</v>
      </c>
      <c r="C28" s="236">
        <v>1.1950000000000001</v>
      </c>
      <c r="D28" s="244">
        <v>1.0940000000000001</v>
      </c>
      <c r="E28" s="237">
        <v>0.45900000000000002</v>
      </c>
      <c r="F28" s="236">
        <v>0.13100000000000001</v>
      </c>
      <c r="G28" s="239">
        <v>4.7E-2</v>
      </c>
      <c r="H28" s="243">
        <v>5.0999999999999997E-2</v>
      </c>
      <c r="I28" s="236">
        <v>4.7E-2</v>
      </c>
      <c r="J28" s="244">
        <v>0.157</v>
      </c>
      <c r="K28" s="237">
        <v>0.629</v>
      </c>
      <c r="L28" s="236">
        <v>0.83399999999999996</v>
      </c>
      <c r="M28" s="239">
        <v>1.131</v>
      </c>
      <c r="N28" s="257">
        <v>6.956999999999999</v>
      </c>
      <c r="O28" s="274">
        <v>4.1603772704980127E-3</v>
      </c>
      <c r="P28" s="176"/>
      <c r="U28" s="127"/>
    </row>
    <row r="29" spans="1:21" ht="12.75" customHeight="1" x14ac:dyDescent="0.2">
      <c r="A29" s="57" t="s">
        <v>1</v>
      </c>
      <c r="B29" s="221">
        <v>1.913</v>
      </c>
      <c r="C29" s="236">
        <v>1.9239999999999999</v>
      </c>
      <c r="D29" s="244">
        <v>1.833</v>
      </c>
      <c r="E29" s="237">
        <v>0.60099999999999998</v>
      </c>
      <c r="F29" s="236">
        <v>0.04</v>
      </c>
      <c r="G29" s="239">
        <v>0</v>
      </c>
      <c r="H29" s="243">
        <v>0</v>
      </c>
      <c r="I29" s="236">
        <v>0</v>
      </c>
      <c r="J29" s="244">
        <v>3.9E-2</v>
      </c>
      <c r="K29" s="237">
        <v>0.67100000000000004</v>
      </c>
      <c r="L29" s="236">
        <v>1.071</v>
      </c>
      <c r="M29" s="239">
        <v>1.51</v>
      </c>
      <c r="N29" s="257">
        <v>9.6020000000000003</v>
      </c>
      <c r="O29" s="274">
        <v>1.7130759799615279E-2</v>
      </c>
      <c r="P29" s="176"/>
      <c r="U29" s="127"/>
    </row>
    <row r="30" spans="1:21" ht="12.75" customHeight="1" x14ac:dyDescent="0.2">
      <c r="A30" s="57" t="s">
        <v>2</v>
      </c>
      <c r="B30" s="221">
        <v>0.39510000000000001</v>
      </c>
      <c r="C30" s="236">
        <v>0.3972</v>
      </c>
      <c r="D30" s="244">
        <v>0.37580000000000002</v>
      </c>
      <c r="E30" s="237">
        <v>8.6099999999999996E-2</v>
      </c>
      <c r="F30" s="236">
        <v>4.0000000000000001E-3</v>
      </c>
      <c r="G30" s="239">
        <v>0</v>
      </c>
      <c r="H30" s="243">
        <v>0</v>
      </c>
      <c r="I30" s="236">
        <v>0</v>
      </c>
      <c r="J30" s="244">
        <v>0</v>
      </c>
      <c r="K30" s="237">
        <v>6.9000000000000006E-2</v>
      </c>
      <c r="L30" s="236">
        <v>0.14000000000000001</v>
      </c>
      <c r="M30" s="239">
        <v>0.33839999999999998</v>
      </c>
      <c r="N30" s="257">
        <v>1.8056000000000001</v>
      </c>
      <c r="O30" s="274">
        <v>5.1441640288153638E-3</v>
      </c>
      <c r="P30" s="176"/>
    </row>
    <row r="31" spans="1:21" x14ac:dyDescent="0.2">
      <c r="A31" s="57" t="s">
        <v>6</v>
      </c>
      <c r="B31" s="221">
        <v>1.4377899999999999</v>
      </c>
      <c r="C31" s="236">
        <v>1.17353</v>
      </c>
      <c r="D31" s="244">
        <v>1.16021</v>
      </c>
      <c r="E31" s="237">
        <v>1.05186</v>
      </c>
      <c r="F31" s="236">
        <v>1.5492600000000001</v>
      </c>
      <c r="G31" s="239">
        <v>1.3133800000000002</v>
      </c>
      <c r="H31" s="243">
        <v>0.94980999999999993</v>
      </c>
      <c r="I31" s="236">
        <v>0.96553</v>
      </c>
      <c r="J31" s="244">
        <v>1.1152299999999999</v>
      </c>
      <c r="K31" s="237">
        <v>1.20181</v>
      </c>
      <c r="L31" s="236">
        <v>1.4877400000000001</v>
      </c>
      <c r="M31" s="239">
        <v>1.4665900000000001</v>
      </c>
      <c r="N31" s="257">
        <v>14.87274</v>
      </c>
      <c r="O31" s="274">
        <v>7.2343022649097907E-2</v>
      </c>
      <c r="P31" s="176"/>
    </row>
    <row r="32" spans="1:21" x14ac:dyDescent="0.2">
      <c r="A32" s="57" t="s">
        <v>28</v>
      </c>
      <c r="B32" s="221">
        <v>151.69796899999997</v>
      </c>
      <c r="C32" s="236">
        <v>156.90746499999997</v>
      </c>
      <c r="D32" s="244">
        <v>148.42819600000001</v>
      </c>
      <c r="E32" s="237">
        <v>60.659438999999999</v>
      </c>
      <c r="F32" s="236">
        <v>33.375828999999996</v>
      </c>
      <c r="G32" s="239">
        <v>24.720157000000004</v>
      </c>
      <c r="H32" s="243">
        <v>25.485922000000006</v>
      </c>
      <c r="I32" s="236">
        <v>23.968288999999999</v>
      </c>
      <c r="J32" s="244">
        <v>36.085879999999996</v>
      </c>
      <c r="K32" s="237">
        <v>71.243239000000003</v>
      </c>
      <c r="L32" s="236">
        <v>108.05658899999999</v>
      </c>
      <c r="M32" s="239">
        <v>154.34800300000001</v>
      </c>
      <c r="N32" s="257">
        <v>994.97697699999981</v>
      </c>
      <c r="O32" s="274">
        <v>3.9076170136129927E-2</v>
      </c>
      <c r="P32" s="176"/>
    </row>
    <row r="33" spans="1:16" x14ac:dyDescent="0.2">
      <c r="A33" s="57" t="s">
        <v>5</v>
      </c>
      <c r="B33" s="221">
        <v>83.826485999999974</v>
      </c>
      <c r="C33" s="236">
        <v>88.707813000000002</v>
      </c>
      <c r="D33" s="244">
        <v>85.202778000000023</v>
      </c>
      <c r="E33" s="237">
        <v>31.688374</v>
      </c>
      <c r="F33" s="236">
        <v>15.516557000000001</v>
      </c>
      <c r="G33" s="239">
        <v>11.059298</v>
      </c>
      <c r="H33" s="243">
        <v>9.6687009999999987</v>
      </c>
      <c r="I33" s="236">
        <v>9.3591250000000006</v>
      </c>
      <c r="J33" s="244">
        <v>14.394115000000001</v>
      </c>
      <c r="K33" s="237">
        <v>37.625587999999993</v>
      </c>
      <c r="L33" s="236">
        <v>61.206609000000014</v>
      </c>
      <c r="M33" s="239">
        <v>85.803749999999994</v>
      </c>
      <c r="N33" s="257">
        <v>534.05919400000005</v>
      </c>
      <c r="O33" s="274">
        <v>3.6818861634426277E-2</v>
      </c>
      <c r="P33" s="176"/>
    </row>
    <row r="34" spans="1:16" ht="12.75" thickBot="1" x14ac:dyDescent="0.25">
      <c r="A34" s="58" t="s">
        <v>3</v>
      </c>
      <c r="B34" s="222">
        <v>2.0286599999999999</v>
      </c>
      <c r="C34" s="43">
        <v>1.8725699999999998</v>
      </c>
      <c r="D34" s="43">
        <v>1.70258</v>
      </c>
      <c r="E34" s="272">
        <v>0.81971000000000005</v>
      </c>
      <c r="F34" s="43">
        <v>0.32312999999999997</v>
      </c>
      <c r="G34" s="273">
        <v>0.14799999999999999</v>
      </c>
      <c r="H34" s="43">
        <v>0.15662999999999999</v>
      </c>
      <c r="I34" s="43">
        <v>0.12159</v>
      </c>
      <c r="J34" s="43">
        <v>0.35890999999999995</v>
      </c>
      <c r="K34" s="272">
        <v>0.90728999999999993</v>
      </c>
      <c r="L34" s="43">
        <v>1.38493</v>
      </c>
      <c r="M34" s="273">
        <v>1.8608600000000002</v>
      </c>
      <c r="N34" s="259">
        <v>11.68486</v>
      </c>
      <c r="O34" s="275">
        <v>7.8070076880016768E-3</v>
      </c>
      <c r="P34" s="176"/>
    </row>
    <row r="35" spans="1:16" ht="18" customHeight="1" x14ac:dyDescent="0.2">
      <c r="A35" s="263" t="s">
        <v>266</v>
      </c>
      <c r="B35" s="263"/>
      <c r="C35" s="263"/>
      <c r="D35" s="14"/>
      <c r="F35" s="17"/>
      <c r="G35" s="178"/>
      <c r="H35" s="178"/>
      <c r="I35" s="178"/>
      <c r="J35" s="178"/>
      <c r="K35" s="178"/>
      <c r="O35" s="4" t="s">
        <v>83</v>
      </c>
    </row>
    <row r="36" spans="1:16" x14ac:dyDescent="0.2">
      <c r="A36" s="119"/>
      <c r="B36" s="119"/>
      <c r="C36" s="119"/>
    </row>
    <row r="37" spans="1:16" x14ac:dyDescent="0.2">
      <c r="B37" s="127"/>
      <c r="C37" s="127"/>
      <c r="D37" s="127"/>
    </row>
    <row r="38" spans="1:16" x14ac:dyDescent="0.2">
      <c r="B38" s="127"/>
      <c r="C38" s="127"/>
      <c r="D38" s="127"/>
    </row>
    <row r="39" spans="1:16" x14ac:dyDescent="0.2">
      <c r="B39" s="127"/>
      <c r="C39" s="127"/>
      <c r="D39" s="127"/>
      <c r="M39" s="184" t="s">
        <v>259</v>
      </c>
      <c r="N39" s="226">
        <f>O7</f>
        <v>1.367769208086512E-2</v>
      </c>
    </row>
    <row r="40" spans="1:16" x14ac:dyDescent="0.2">
      <c r="B40" s="233"/>
      <c r="C40" s="233"/>
      <c r="D40" s="233"/>
      <c r="M40" s="184" t="s">
        <v>66</v>
      </c>
      <c r="N40" s="226">
        <f>O8</f>
        <v>1.6035077603313946E-2</v>
      </c>
    </row>
    <row r="41" spans="1:16" x14ac:dyDescent="0.2">
      <c r="B41" s="127"/>
      <c r="C41" s="127"/>
      <c r="D41" s="127"/>
      <c r="M41" s="184" t="s">
        <v>183</v>
      </c>
      <c r="N41" s="226">
        <f>O9</f>
        <v>2.4286774488632906E-2</v>
      </c>
    </row>
  </sheetData>
  <mergeCells count="6">
    <mergeCell ref="O5:O6"/>
    <mergeCell ref="B5:D5"/>
    <mergeCell ref="E5:G5"/>
    <mergeCell ref="H5:J5"/>
    <mergeCell ref="K5:M5"/>
    <mergeCell ref="N5:N6"/>
  </mergeCells>
  <conditionalFormatting sqref="O10:O25 O27:O34">
    <cfRule type="dataBar" priority="1">
      <dataBar>
        <cfvo type="num" val="0"/>
        <cfvo type="num" val="1"/>
        <color rgb="FF63C384"/>
      </dataBar>
      <extLst>
        <ext xmlns:x14="http://schemas.microsoft.com/office/spreadsheetml/2009/9/main" uri="{B025F937-C7B1-47D3-B67F-A62EFF666E3E}">
          <x14:id>{6EBAF999-7FF2-4CEF-BAE8-81C76B5541C6}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6EBAF999-7FF2-4CEF-BAE8-81C76B5541C6}">
            <x14:dataBar minLength="0" maxLength="100" gradient="0" direction="rightToLeft">
              <x14:cfvo type="num">
                <xm:f>0</xm:f>
              </x14:cfvo>
              <x14:cfvo type="num">
                <xm:f>1</xm:f>
              </x14:cfvo>
              <x14:negativeFillColor rgb="FFFF0000"/>
              <x14:axisColor rgb="FF000000"/>
            </x14:dataBar>
          </x14:cfRule>
          <xm:sqref>O10:O25 O27:O34</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zoomScaleNormal="100" zoomScaleSheetLayoutView="100" workbookViewId="0">
      <selection activeCell="T29" sqref="T29"/>
    </sheetView>
  </sheetViews>
  <sheetFormatPr defaultRowHeight="12" x14ac:dyDescent="0.2"/>
  <cols>
    <col min="1" max="1" width="31.7109375" style="123" customWidth="1"/>
    <col min="2" max="13" width="8" style="123" customWidth="1"/>
    <col min="14" max="14" width="8.42578125" style="123" customWidth="1"/>
    <col min="15" max="15" width="7.85546875" style="123" customWidth="1"/>
    <col min="16" max="21" width="9.140625" style="123" customWidth="1"/>
    <col min="22" max="16384" width="9.140625" style="123"/>
  </cols>
  <sheetData>
    <row r="1" spans="1:21" ht="18.75" x14ac:dyDescent="0.3">
      <c r="A1" s="164" t="s">
        <v>222</v>
      </c>
      <c r="O1" s="165" t="str">
        <f>Obsah!$A$1</f>
        <v>2018</v>
      </c>
    </row>
    <row r="2" spans="1:21" ht="1.5" customHeight="1" x14ac:dyDescent="0.2">
      <c r="F2" s="178"/>
      <c r="G2" s="178"/>
      <c r="H2" s="178"/>
      <c r="I2" s="178"/>
      <c r="J2" s="178"/>
      <c r="K2" s="178"/>
    </row>
    <row r="3" spans="1:21" ht="12" customHeight="1" x14ac:dyDescent="0.2">
      <c r="F3" s="178"/>
      <c r="G3" s="178"/>
      <c r="H3" s="178"/>
      <c r="I3" s="178"/>
      <c r="J3" s="178"/>
      <c r="K3" s="178"/>
    </row>
    <row r="4" spans="1:21" x14ac:dyDescent="0.2">
      <c r="A4" s="13"/>
      <c r="B4" s="276"/>
      <c r="C4" s="276"/>
      <c r="D4" s="276"/>
      <c r="E4" s="276"/>
      <c r="F4" s="184"/>
      <c r="K4" s="184"/>
      <c r="L4" s="251"/>
    </row>
    <row r="5" spans="1:21" ht="12.75" customHeight="1" x14ac:dyDescent="0.2">
      <c r="A5" s="26"/>
      <c r="B5" s="371" t="s">
        <v>48</v>
      </c>
      <c r="C5" s="371"/>
      <c r="D5" s="371"/>
      <c r="E5" s="371" t="s">
        <v>49</v>
      </c>
      <c r="F5" s="371"/>
      <c r="G5" s="371"/>
      <c r="H5" s="371" t="s">
        <v>50</v>
      </c>
      <c r="I5" s="371"/>
      <c r="J5" s="371"/>
      <c r="K5" s="371" t="s">
        <v>51</v>
      </c>
      <c r="L5" s="371"/>
      <c r="M5" s="371"/>
      <c r="N5" s="379" t="s">
        <v>7</v>
      </c>
      <c r="O5" s="379" t="s">
        <v>52</v>
      </c>
    </row>
    <row r="6" spans="1:21" x14ac:dyDescent="0.2">
      <c r="A6" s="26"/>
      <c r="B6" s="252" t="s">
        <v>8</v>
      </c>
      <c r="C6" s="252" t="s">
        <v>9</v>
      </c>
      <c r="D6" s="252" t="s">
        <v>10</v>
      </c>
      <c r="E6" s="252" t="s">
        <v>11</v>
      </c>
      <c r="F6" s="252" t="s">
        <v>12</v>
      </c>
      <c r="G6" s="252" t="s">
        <v>13</v>
      </c>
      <c r="H6" s="252" t="s">
        <v>14</v>
      </c>
      <c r="I6" s="252" t="s">
        <v>15</v>
      </c>
      <c r="J6" s="252" t="s">
        <v>16</v>
      </c>
      <c r="K6" s="252" t="s">
        <v>17</v>
      </c>
      <c r="L6" s="252" t="s">
        <v>18</v>
      </c>
      <c r="M6" s="252" t="s">
        <v>19</v>
      </c>
      <c r="N6" s="380"/>
      <c r="O6" s="380"/>
      <c r="P6" s="184"/>
      <c r="U6" s="184"/>
    </row>
    <row r="7" spans="1:21" x14ac:dyDescent="0.2">
      <c r="A7" s="262" t="s">
        <v>246</v>
      </c>
      <c r="B7" s="220">
        <v>7668.2439999999988</v>
      </c>
      <c r="C7" s="198">
        <v>7668.2439999999988</v>
      </c>
      <c r="D7" s="198">
        <v>7668.2439999999988</v>
      </c>
      <c r="E7" s="264">
        <v>7589.065999999998</v>
      </c>
      <c r="F7" s="265">
        <v>7589.065999999998</v>
      </c>
      <c r="G7" s="266">
        <v>7589.065999999998</v>
      </c>
      <c r="H7" s="198">
        <v>7365.1489999999976</v>
      </c>
      <c r="I7" s="198">
        <v>7369.6119999999974</v>
      </c>
      <c r="J7" s="198">
        <v>7375.0359999999964</v>
      </c>
      <c r="K7" s="264">
        <v>7371.8359999999957</v>
      </c>
      <c r="L7" s="265">
        <v>7378.930999999995</v>
      </c>
      <c r="M7" s="266">
        <v>7380.1409999999951</v>
      </c>
      <c r="N7" s="261">
        <v>7380.1409999999951</v>
      </c>
      <c r="O7" s="278">
        <v>0.17284633396123983</v>
      </c>
      <c r="P7" s="187"/>
      <c r="U7" s="92"/>
    </row>
    <row r="8" spans="1:21" x14ac:dyDescent="0.2">
      <c r="A8" s="253" t="s">
        <v>247</v>
      </c>
      <c r="B8" s="220">
        <v>3930.6591089999988</v>
      </c>
      <c r="C8" s="198">
        <v>3796.0279210000026</v>
      </c>
      <c r="D8" s="198">
        <v>3716.3260220000011</v>
      </c>
      <c r="E8" s="220">
        <v>2185.1422230000003</v>
      </c>
      <c r="F8" s="198">
        <v>1872.0681989999998</v>
      </c>
      <c r="G8" s="267">
        <v>1747.1825389999995</v>
      </c>
      <c r="H8" s="198">
        <v>1758.1134710000006</v>
      </c>
      <c r="I8" s="198">
        <v>1672.853380999999</v>
      </c>
      <c r="J8" s="198">
        <v>1729.7391130000001</v>
      </c>
      <c r="K8" s="220">
        <v>2581.0734249999991</v>
      </c>
      <c r="L8" s="198">
        <v>3125.0129230000011</v>
      </c>
      <c r="M8" s="267">
        <v>3752.4647300000001</v>
      </c>
      <c r="N8" s="255">
        <v>31866.663055999998</v>
      </c>
      <c r="O8" s="279">
        <v>0.19621203436366605</v>
      </c>
      <c r="P8" s="187"/>
      <c r="U8" s="92"/>
    </row>
    <row r="9" spans="1:21" x14ac:dyDescent="0.2">
      <c r="A9" s="254" t="s">
        <v>248</v>
      </c>
      <c r="B9" s="209">
        <v>2184.9496670000003</v>
      </c>
      <c r="C9" s="63">
        <v>2327.9082489999996</v>
      </c>
      <c r="D9" s="63">
        <v>2198.8176360000002</v>
      </c>
      <c r="E9" s="209">
        <v>820.8492140000003</v>
      </c>
      <c r="F9" s="63">
        <v>542.06745000000001</v>
      </c>
      <c r="G9" s="210">
        <v>477.74701499999992</v>
      </c>
      <c r="H9" s="63">
        <v>443.58334000000002</v>
      </c>
      <c r="I9" s="63">
        <v>445.06858199999999</v>
      </c>
      <c r="J9" s="63">
        <v>567.79846200000009</v>
      </c>
      <c r="K9" s="209">
        <v>1179.2615629999998</v>
      </c>
      <c r="L9" s="63">
        <v>1649.5641290000005</v>
      </c>
      <c r="M9" s="210">
        <v>2181.3196859999998</v>
      </c>
      <c r="N9" s="256">
        <v>15018.934993000003</v>
      </c>
      <c r="O9" s="280">
        <v>0.16960857077046695</v>
      </c>
      <c r="P9" s="176"/>
      <c r="U9" s="179"/>
    </row>
    <row r="10" spans="1:21" x14ac:dyDescent="0.2">
      <c r="A10" s="57" t="s">
        <v>44</v>
      </c>
      <c r="B10" s="221">
        <v>82.337356999999997</v>
      </c>
      <c r="C10" s="33">
        <v>59.470745000000001</v>
      </c>
      <c r="D10" s="33">
        <v>94.826322000000005</v>
      </c>
      <c r="E10" s="268">
        <v>66.313472000000004</v>
      </c>
      <c r="F10" s="33">
        <v>56.671742000000009</v>
      </c>
      <c r="G10" s="269">
        <v>49.182504999999999</v>
      </c>
      <c r="H10" s="33">
        <v>33.608129999999996</v>
      </c>
      <c r="I10" s="33">
        <v>20.108955000000002</v>
      </c>
      <c r="J10" s="33">
        <v>45.339171</v>
      </c>
      <c r="K10" s="268">
        <v>71.056986999999992</v>
      </c>
      <c r="L10" s="33">
        <v>92.252280999999996</v>
      </c>
      <c r="M10" s="269">
        <v>89.132812000000001</v>
      </c>
      <c r="N10" s="257">
        <v>760.300479</v>
      </c>
      <c r="O10" s="274">
        <v>0.13213687089959775</v>
      </c>
      <c r="P10" s="176"/>
      <c r="U10" s="277"/>
    </row>
    <row r="11" spans="1:21" x14ac:dyDescent="0.2">
      <c r="A11" s="57" t="s">
        <v>43</v>
      </c>
      <c r="B11" s="221">
        <v>0.11489000000000001</v>
      </c>
      <c r="C11" s="236">
        <v>0.11303000000000001</v>
      </c>
      <c r="D11" s="244">
        <v>8.0260000000000012E-2</v>
      </c>
      <c r="E11" s="237">
        <v>2.0959999999999999E-2</v>
      </c>
      <c r="F11" s="236">
        <v>1.5300000000000001E-2</v>
      </c>
      <c r="G11" s="239">
        <v>0</v>
      </c>
      <c r="H11" s="243">
        <v>0</v>
      </c>
      <c r="I11" s="236">
        <v>0</v>
      </c>
      <c r="J11" s="244">
        <v>0</v>
      </c>
      <c r="K11" s="237">
        <v>6.3880000000000006E-2</v>
      </c>
      <c r="L11" s="236">
        <v>7.1529999999999996E-2</v>
      </c>
      <c r="M11" s="239">
        <v>0.12364</v>
      </c>
      <c r="N11" s="257">
        <v>0.60348999999999997</v>
      </c>
      <c r="O11" s="274">
        <v>1.1234147698745837E-3</v>
      </c>
      <c r="P11" s="176"/>
      <c r="U11" s="277"/>
    </row>
    <row r="12" spans="1:21" x14ac:dyDescent="0.2">
      <c r="A12" s="57" t="s">
        <v>42</v>
      </c>
      <c r="B12" s="221">
        <v>1514.8328210000002</v>
      </c>
      <c r="C12" s="236">
        <v>1634.9630410000002</v>
      </c>
      <c r="D12" s="244">
        <v>1477.361375</v>
      </c>
      <c r="E12" s="237">
        <v>437.63132100000001</v>
      </c>
      <c r="F12" s="236">
        <v>223.08975100000001</v>
      </c>
      <c r="G12" s="239">
        <v>195.47621900000001</v>
      </c>
      <c r="H12" s="243">
        <v>200.60716300000004</v>
      </c>
      <c r="I12" s="236">
        <v>195.71957399999999</v>
      </c>
      <c r="J12" s="244">
        <v>266.21466700000002</v>
      </c>
      <c r="K12" s="237">
        <v>717.2783169999999</v>
      </c>
      <c r="L12" s="236">
        <v>1103.5309570000002</v>
      </c>
      <c r="M12" s="239">
        <v>1479.5706839999998</v>
      </c>
      <c r="N12" s="257">
        <v>9446.2758900000008</v>
      </c>
      <c r="O12" s="274">
        <v>0.83750922548848894</v>
      </c>
      <c r="P12" s="176"/>
      <c r="U12" s="277"/>
    </row>
    <row r="13" spans="1:21" x14ac:dyDescent="0.2">
      <c r="A13" s="57" t="s">
        <v>67</v>
      </c>
      <c r="B13" s="221">
        <v>0.21299999999999999</v>
      </c>
      <c r="C13" s="236">
        <v>0.219</v>
      </c>
      <c r="D13" s="244">
        <v>0.22400399999999998</v>
      </c>
      <c r="E13" s="237">
        <v>5.1300999999999999E-2</v>
      </c>
      <c r="F13" s="236">
        <v>2.0576000000000001E-2</v>
      </c>
      <c r="G13" s="239">
        <v>1.5214E-2</v>
      </c>
      <c r="H13" s="243">
        <v>1.7167999999999999E-2</v>
      </c>
      <c r="I13" s="236">
        <v>1.4494E-2</v>
      </c>
      <c r="J13" s="244">
        <v>1.3759E-2</v>
      </c>
      <c r="K13" s="237">
        <v>4.3046999999999995E-2</v>
      </c>
      <c r="L13" s="236">
        <v>0.183</v>
      </c>
      <c r="M13" s="239">
        <v>0.224</v>
      </c>
      <c r="N13" s="257">
        <v>1.2385629999999999</v>
      </c>
      <c r="O13" s="274">
        <v>0.10371157173025809</v>
      </c>
      <c r="P13" s="176"/>
      <c r="U13" s="277"/>
    </row>
    <row r="14" spans="1:21" x14ac:dyDescent="0.2">
      <c r="A14" s="57" t="s">
        <v>68</v>
      </c>
      <c r="B14" s="221">
        <v>0</v>
      </c>
      <c r="C14" s="236">
        <v>0</v>
      </c>
      <c r="D14" s="244">
        <v>0</v>
      </c>
      <c r="E14" s="237">
        <v>0</v>
      </c>
      <c r="F14" s="236">
        <v>0</v>
      </c>
      <c r="G14" s="239">
        <v>0</v>
      </c>
      <c r="H14" s="243">
        <v>0</v>
      </c>
      <c r="I14" s="236">
        <v>0</v>
      </c>
      <c r="J14" s="244">
        <v>0</v>
      </c>
      <c r="K14" s="237">
        <v>0</v>
      </c>
      <c r="L14" s="236">
        <v>0</v>
      </c>
      <c r="M14" s="239">
        <v>0</v>
      </c>
      <c r="N14" s="257">
        <v>0</v>
      </c>
      <c r="O14" s="274">
        <v>0</v>
      </c>
      <c r="P14" s="176"/>
      <c r="U14" s="277"/>
    </row>
    <row r="15" spans="1:21" x14ac:dyDescent="0.2">
      <c r="A15" s="57" t="s">
        <v>69</v>
      </c>
      <c r="B15" s="221">
        <v>0</v>
      </c>
      <c r="C15" s="236">
        <v>0</v>
      </c>
      <c r="D15" s="244">
        <v>0</v>
      </c>
      <c r="E15" s="237">
        <v>0</v>
      </c>
      <c r="F15" s="236">
        <v>0</v>
      </c>
      <c r="G15" s="239">
        <v>0</v>
      </c>
      <c r="H15" s="243">
        <v>0</v>
      </c>
      <c r="I15" s="236">
        <v>0</v>
      </c>
      <c r="J15" s="244">
        <v>0</v>
      </c>
      <c r="K15" s="237">
        <v>0</v>
      </c>
      <c r="L15" s="236">
        <v>0</v>
      </c>
      <c r="M15" s="239">
        <v>0</v>
      </c>
      <c r="N15" s="257">
        <v>0</v>
      </c>
      <c r="O15" s="274">
        <v>0</v>
      </c>
      <c r="P15" s="176"/>
      <c r="U15" s="277"/>
    </row>
    <row r="16" spans="1:21" x14ac:dyDescent="0.2">
      <c r="A16" s="57" t="s">
        <v>41</v>
      </c>
      <c r="B16" s="221">
        <v>91.446659999999994</v>
      </c>
      <c r="C16" s="236">
        <v>95.455452000000008</v>
      </c>
      <c r="D16" s="244">
        <v>73.122985999999983</v>
      </c>
      <c r="E16" s="237">
        <v>19.655283999999998</v>
      </c>
      <c r="F16" s="236">
        <v>14.32756</v>
      </c>
      <c r="G16" s="239">
        <v>4.9269099999999995</v>
      </c>
      <c r="H16" s="243">
        <v>3.2612000000000001</v>
      </c>
      <c r="I16" s="236">
        <v>2.5051300000000003</v>
      </c>
      <c r="J16" s="244">
        <v>24.579782999999999</v>
      </c>
      <c r="K16" s="237">
        <v>48.080209000000004</v>
      </c>
      <c r="L16" s="236">
        <v>46.581833999999994</v>
      </c>
      <c r="M16" s="239">
        <v>69.973922999999999</v>
      </c>
      <c r="N16" s="257">
        <v>493.91693100000003</v>
      </c>
      <c r="O16" s="274">
        <v>1.2064113697050996E-2</v>
      </c>
      <c r="P16" s="176"/>
      <c r="U16" s="277"/>
    </row>
    <row r="17" spans="1:21" x14ac:dyDescent="0.2">
      <c r="A17" s="57" t="s">
        <v>81</v>
      </c>
      <c r="B17" s="221">
        <v>0</v>
      </c>
      <c r="C17" s="236">
        <v>0</v>
      </c>
      <c r="D17" s="244">
        <v>0</v>
      </c>
      <c r="E17" s="237">
        <v>0</v>
      </c>
      <c r="F17" s="236">
        <v>0</v>
      </c>
      <c r="G17" s="239">
        <v>0</v>
      </c>
      <c r="H17" s="243">
        <v>0</v>
      </c>
      <c r="I17" s="236">
        <v>0</v>
      </c>
      <c r="J17" s="244">
        <v>0</v>
      </c>
      <c r="K17" s="237">
        <v>0</v>
      </c>
      <c r="L17" s="236">
        <v>0</v>
      </c>
      <c r="M17" s="239">
        <v>0</v>
      </c>
      <c r="N17" s="257">
        <v>0</v>
      </c>
      <c r="O17" s="274">
        <v>0</v>
      </c>
      <c r="P17" s="176"/>
      <c r="U17" s="277"/>
    </row>
    <row r="18" spans="1:21" x14ac:dyDescent="0.2">
      <c r="A18" s="57" t="s">
        <v>40</v>
      </c>
      <c r="B18" s="221">
        <v>4.9280000000000004E-2</v>
      </c>
      <c r="C18" s="236">
        <v>4.3270000000000003E-2</v>
      </c>
      <c r="D18" s="244">
        <v>3.5944999999999998E-2</v>
      </c>
      <c r="E18" s="237">
        <v>2.3257999999999997E-2</v>
      </c>
      <c r="F18" s="236">
        <v>0</v>
      </c>
      <c r="G18" s="239">
        <v>0</v>
      </c>
      <c r="H18" s="243">
        <v>0</v>
      </c>
      <c r="I18" s="236">
        <v>0</v>
      </c>
      <c r="J18" s="244">
        <v>4.2290000000000001E-3</v>
      </c>
      <c r="K18" s="237">
        <v>1.0572E-2</v>
      </c>
      <c r="L18" s="236">
        <v>3.3829999999999999E-2</v>
      </c>
      <c r="M18" s="239">
        <v>5.0745999999999999E-2</v>
      </c>
      <c r="N18" s="257">
        <v>0.25113000000000002</v>
      </c>
      <c r="O18" s="274">
        <v>0.3915707736925812</v>
      </c>
      <c r="P18" s="176"/>
      <c r="U18" s="277"/>
    </row>
    <row r="19" spans="1:21" x14ac:dyDescent="0.2">
      <c r="A19" s="57" t="s">
        <v>39</v>
      </c>
      <c r="B19" s="221">
        <v>13.421280000000001</v>
      </c>
      <c r="C19" s="236">
        <v>17.353120000000001</v>
      </c>
      <c r="D19" s="244">
        <v>18.97411</v>
      </c>
      <c r="E19" s="237">
        <v>10.432729999999999</v>
      </c>
      <c r="F19" s="236">
        <v>10.84614</v>
      </c>
      <c r="G19" s="239">
        <v>9.217880000000001</v>
      </c>
      <c r="H19" s="243">
        <v>7.9666399999999991</v>
      </c>
      <c r="I19" s="236">
        <v>4.7756600000000002</v>
      </c>
      <c r="J19" s="244">
        <v>9.3934999999999995</v>
      </c>
      <c r="K19" s="237">
        <v>9.7166199999999989</v>
      </c>
      <c r="L19" s="236">
        <v>13.092810000000002</v>
      </c>
      <c r="M19" s="239">
        <v>17.082519999999999</v>
      </c>
      <c r="N19" s="257">
        <v>142.27301</v>
      </c>
      <c r="O19" s="274">
        <v>0.26328903047663632</v>
      </c>
      <c r="P19" s="176"/>
      <c r="U19" s="277"/>
    </row>
    <row r="20" spans="1:21" x14ac:dyDescent="0.2">
      <c r="A20" s="57" t="s">
        <v>38</v>
      </c>
      <c r="B20" s="221">
        <v>0</v>
      </c>
      <c r="C20" s="236">
        <v>0</v>
      </c>
      <c r="D20" s="244">
        <v>0</v>
      </c>
      <c r="E20" s="237">
        <v>0</v>
      </c>
      <c r="F20" s="236">
        <v>0</v>
      </c>
      <c r="G20" s="239">
        <v>0</v>
      </c>
      <c r="H20" s="243">
        <v>0</v>
      </c>
      <c r="I20" s="236">
        <v>0</v>
      </c>
      <c r="J20" s="244">
        <v>0</v>
      </c>
      <c r="K20" s="237">
        <v>0</v>
      </c>
      <c r="L20" s="236">
        <v>0</v>
      </c>
      <c r="M20" s="239">
        <v>0</v>
      </c>
      <c r="N20" s="257">
        <v>0</v>
      </c>
      <c r="O20" s="274">
        <v>0</v>
      </c>
      <c r="P20" s="176"/>
      <c r="U20" s="277"/>
    </row>
    <row r="21" spans="1:21" x14ac:dyDescent="0.2">
      <c r="A21" s="57" t="s">
        <v>37</v>
      </c>
      <c r="B21" s="221">
        <v>0.36099999999999999</v>
      </c>
      <c r="C21" s="236">
        <v>0.39400000000000002</v>
      </c>
      <c r="D21" s="244">
        <v>8.5000000000000006E-2</v>
      </c>
      <c r="E21" s="237">
        <v>0.58499999999999996</v>
      </c>
      <c r="F21" s="236">
        <v>1.4810000000000001</v>
      </c>
      <c r="G21" s="239">
        <v>0.19500000000000001</v>
      </c>
      <c r="H21" s="243">
        <v>0</v>
      </c>
      <c r="I21" s="236">
        <v>8.3569999999999993</v>
      </c>
      <c r="J21" s="244">
        <v>3.6539999999999999</v>
      </c>
      <c r="K21" s="237">
        <v>7.2110000000000003</v>
      </c>
      <c r="L21" s="236">
        <v>0.63</v>
      </c>
      <c r="M21" s="239">
        <v>7.4349999999999996</v>
      </c>
      <c r="N21" s="257">
        <v>30.387999999999998</v>
      </c>
      <c r="O21" s="274">
        <v>1.0577613277572333E-2</v>
      </c>
      <c r="P21" s="176"/>
      <c r="U21" s="277"/>
    </row>
    <row r="22" spans="1:21" x14ac:dyDescent="0.2">
      <c r="A22" s="57" t="s">
        <v>36</v>
      </c>
      <c r="B22" s="221">
        <v>286.60755499999999</v>
      </c>
      <c r="C22" s="236">
        <v>307.94620200000003</v>
      </c>
      <c r="D22" s="244">
        <v>337.96060299999999</v>
      </c>
      <c r="E22" s="237">
        <v>201.16339199999999</v>
      </c>
      <c r="F22" s="236">
        <v>173.61443899999998</v>
      </c>
      <c r="G22" s="239">
        <v>155.52181200000001</v>
      </c>
      <c r="H22" s="243">
        <v>146.53385699999998</v>
      </c>
      <c r="I22" s="236">
        <v>164.862943</v>
      </c>
      <c r="J22" s="244">
        <v>156.76363399999997</v>
      </c>
      <c r="K22" s="237">
        <v>211.334487</v>
      </c>
      <c r="L22" s="236">
        <v>247.08164400000001</v>
      </c>
      <c r="M22" s="239">
        <v>309.66847200000007</v>
      </c>
      <c r="N22" s="257">
        <v>2699.0590400000001</v>
      </c>
      <c r="O22" s="274">
        <v>0.67039397863442074</v>
      </c>
      <c r="P22" s="176"/>
      <c r="U22" s="277"/>
    </row>
    <row r="23" spans="1:21" x14ac:dyDescent="0.2">
      <c r="A23" s="57" t="s">
        <v>3</v>
      </c>
      <c r="B23" s="221">
        <v>0</v>
      </c>
      <c r="C23" s="236">
        <v>0</v>
      </c>
      <c r="D23" s="244">
        <v>0</v>
      </c>
      <c r="E23" s="237">
        <v>0</v>
      </c>
      <c r="F23" s="236">
        <v>0</v>
      </c>
      <c r="G23" s="239">
        <v>0</v>
      </c>
      <c r="H23" s="243">
        <v>0</v>
      </c>
      <c r="I23" s="236">
        <v>0</v>
      </c>
      <c r="J23" s="244">
        <v>0</v>
      </c>
      <c r="K23" s="237">
        <v>0</v>
      </c>
      <c r="L23" s="236">
        <v>0</v>
      </c>
      <c r="M23" s="239">
        <v>0</v>
      </c>
      <c r="N23" s="257">
        <v>0</v>
      </c>
      <c r="O23" s="274">
        <v>0</v>
      </c>
      <c r="P23" s="176"/>
      <c r="U23" s="277"/>
    </row>
    <row r="24" spans="1:21" x14ac:dyDescent="0.2">
      <c r="A24" s="57" t="s">
        <v>35</v>
      </c>
      <c r="B24" s="221">
        <v>8.6975999999999998E-2</v>
      </c>
      <c r="C24" s="236">
        <v>0.31333899999999998</v>
      </c>
      <c r="D24" s="244">
        <v>0.331451</v>
      </c>
      <c r="E24" s="237">
        <v>0.154339</v>
      </c>
      <c r="F24" s="236">
        <v>4.5512000000000004E-2</v>
      </c>
      <c r="G24" s="239">
        <v>0.524258</v>
      </c>
      <c r="H24" s="243">
        <v>0.67704700000000007</v>
      </c>
      <c r="I24" s="236">
        <v>5.2326999999999999E-2</v>
      </c>
      <c r="J24" s="244">
        <v>5.5702000000000002E-2</v>
      </c>
      <c r="K24" s="237">
        <v>0.12872900000000001</v>
      </c>
      <c r="L24" s="236">
        <v>0.49374299999999999</v>
      </c>
      <c r="M24" s="239">
        <v>0.23921700000000001</v>
      </c>
      <c r="N24" s="257">
        <v>3.1026399999999996</v>
      </c>
      <c r="O24" s="274">
        <v>3.4130818420424619E-2</v>
      </c>
      <c r="P24" s="176"/>
      <c r="U24" s="277"/>
    </row>
    <row r="25" spans="1:21" x14ac:dyDescent="0.2">
      <c r="A25" s="223" t="s">
        <v>34</v>
      </c>
      <c r="B25" s="224">
        <v>195.47884800000003</v>
      </c>
      <c r="C25" s="225">
        <v>211.63705000000002</v>
      </c>
      <c r="D25" s="225">
        <v>195.81557999999998</v>
      </c>
      <c r="E25" s="270">
        <v>84.818157000000028</v>
      </c>
      <c r="F25" s="225">
        <v>61.955430000000014</v>
      </c>
      <c r="G25" s="271">
        <v>62.68721699999999</v>
      </c>
      <c r="H25" s="225">
        <v>50.912135000000006</v>
      </c>
      <c r="I25" s="225">
        <v>48.672498999999995</v>
      </c>
      <c r="J25" s="225">
        <v>61.780017000000001</v>
      </c>
      <c r="K25" s="270">
        <v>114.33771499999999</v>
      </c>
      <c r="L25" s="225">
        <v>145.61250000000001</v>
      </c>
      <c r="M25" s="271">
        <v>207.81867199999994</v>
      </c>
      <c r="N25" s="258">
        <v>1441.5258199999998</v>
      </c>
      <c r="O25" s="274">
        <v>6.5296676843104196E-2</v>
      </c>
      <c r="P25" s="176"/>
      <c r="U25" s="173"/>
    </row>
    <row r="26" spans="1:21" ht="13.5" customHeight="1" x14ac:dyDescent="0.2">
      <c r="A26" s="260" t="s">
        <v>249</v>
      </c>
      <c r="B26" s="209">
        <v>1791.582126</v>
      </c>
      <c r="C26" s="63">
        <v>1895.6883359999999</v>
      </c>
      <c r="D26" s="63">
        <v>1826.4059669999997</v>
      </c>
      <c r="E26" s="209">
        <v>734.93401500000016</v>
      </c>
      <c r="F26" s="63">
        <v>503.0510809999999</v>
      </c>
      <c r="G26" s="210">
        <v>454.94155299999989</v>
      </c>
      <c r="H26" s="63">
        <v>432.72503299999988</v>
      </c>
      <c r="I26" s="63">
        <v>431.70010700000006</v>
      </c>
      <c r="J26" s="63">
        <v>517.297236</v>
      </c>
      <c r="K26" s="209">
        <v>1017.2006390000001</v>
      </c>
      <c r="L26" s="63">
        <v>1377.633644</v>
      </c>
      <c r="M26" s="210">
        <v>1786.0826029999998</v>
      </c>
      <c r="N26" s="256">
        <v>12769.242339999997</v>
      </c>
      <c r="O26" s="280">
        <v>0.15072529211783195</v>
      </c>
      <c r="P26" s="17"/>
      <c r="U26" s="127"/>
    </row>
    <row r="27" spans="1:21" ht="12.75" customHeight="1" x14ac:dyDescent="0.2">
      <c r="A27" s="57" t="s">
        <v>29</v>
      </c>
      <c r="B27" s="221">
        <v>663.94446700000003</v>
      </c>
      <c r="C27" s="33">
        <v>683.66270000000009</v>
      </c>
      <c r="D27" s="33">
        <v>673.52958199999989</v>
      </c>
      <c r="E27" s="268">
        <v>366.44595600000008</v>
      </c>
      <c r="F27" s="33">
        <v>300.81876099999999</v>
      </c>
      <c r="G27" s="269">
        <v>282.11847999999992</v>
      </c>
      <c r="H27" s="33">
        <v>264.77028799999994</v>
      </c>
      <c r="I27" s="33">
        <v>268.88105400000001</v>
      </c>
      <c r="J27" s="33">
        <v>293.85326500000002</v>
      </c>
      <c r="K27" s="268">
        <v>453.41576400000002</v>
      </c>
      <c r="L27" s="33">
        <v>549.76405399999999</v>
      </c>
      <c r="M27" s="269">
        <v>641.81010599999991</v>
      </c>
      <c r="N27" s="257">
        <v>5443.0144770000006</v>
      </c>
      <c r="O27" s="274">
        <v>0.26556802583757338</v>
      </c>
      <c r="P27" s="176"/>
      <c r="U27" s="127"/>
    </row>
    <row r="28" spans="1:21" ht="12.75" customHeight="1" x14ac:dyDescent="0.2">
      <c r="A28" s="57" t="s">
        <v>0</v>
      </c>
      <c r="B28" s="221">
        <v>110.13870499999999</v>
      </c>
      <c r="C28" s="236">
        <v>129.47628699999999</v>
      </c>
      <c r="D28" s="244">
        <v>121.903871</v>
      </c>
      <c r="E28" s="237">
        <v>50.777621000000003</v>
      </c>
      <c r="F28" s="236">
        <v>38.259115999999992</v>
      </c>
      <c r="G28" s="239">
        <v>33.564642999999997</v>
      </c>
      <c r="H28" s="243">
        <v>32.514054000000002</v>
      </c>
      <c r="I28" s="236">
        <v>40.818812000000008</v>
      </c>
      <c r="J28" s="244">
        <v>36.839646999999999</v>
      </c>
      <c r="K28" s="237">
        <v>60.901892000000004</v>
      </c>
      <c r="L28" s="236">
        <v>88.109073000000009</v>
      </c>
      <c r="M28" s="239">
        <v>115.830412</v>
      </c>
      <c r="N28" s="257">
        <v>859.13413299999991</v>
      </c>
      <c r="O28" s="274">
        <v>0.51377348271413203</v>
      </c>
      <c r="P28" s="176"/>
      <c r="U28" s="127"/>
    </row>
    <row r="29" spans="1:21" ht="12.75" customHeight="1" x14ac:dyDescent="0.2">
      <c r="A29" s="57" t="s">
        <v>1</v>
      </c>
      <c r="B29" s="221">
        <v>2.252265</v>
      </c>
      <c r="C29" s="236">
        <v>2.3910060000000004</v>
      </c>
      <c r="D29" s="244">
        <v>2.3397950000000001</v>
      </c>
      <c r="E29" s="237">
        <v>0.64725900000000003</v>
      </c>
      <c r="F29" s="236">
        <v>0.209423</v>
      </c>
      <c r="G29" s="239">
        <v>0.154361</v>
      </c>
      <c r="H29" s="243">
        <v>0.14072000000000001</v>
      </c>
      <c r="I29" s="236">
        <v>0.119879</v>
      </c>
      <c r="J29" s="244">
        <v>0.22230800000000001</v>
      </c>
      <c r="K29" s="237">
        <v>0.67563800000000007</v>
      </c>
      <c r="L29" s="236">
        <v>1.4677069999999999</v>
      </c>
      <c r="M29" s="239">
        <v>2.233536</v>
      </c>
      <c r="N29" s="257">
        <v>12.853897</v>
      </c>
      <c r="O29" s="274">
        <v>2.2932412205373405E-2</v>
      </c>
      <c r="P29" s="176"/>
      <c r="U29" s="127"/>
    </row>
    <row r="30" spans="1:21" ht="12.75" customHeight="1" x14ac:dyDescent="0.2">
      <c r="A30" s="57" t="s">
        <v>2</v>
      </c>
      <c r="B30" s="221">
        <v>12.078719</v>
      </c>
      <c r="C30" s="236">
        <v>12.962695999999999</v>
      </c>
      <c r="D30" s="244">
        <v>10.502778000000001</v>
      </c>
      <c r="E30" s="237">
        <v>2.9975990000000001</v>
      </c>
      <c r="F30" s="236">
        <v>2.677197</v>
      </c>
      <c r="G30" s="239">
        <v>2.4773739999999997</v>
      </c>
      <c r="H30" s="243">
        <v>2.293431</v>
      </c>
      <c r="I30" s="236">
        <v>1.9980370000000001</v>
      </c>
      <c r="J30" s="244">
        <v>2.4345729999999999</v>
      </c>
      <c r="K30" s="237">
        <v>5.5093900000000007</v>
      </c>
      <c r="L30" s="236">
        <v>8.4469709999999996</v>
      </c>
      <c r="M30" s="239">
        <v>10.634176999999999</v>
      </c>
      <c r="N30" s="257">
        <v>75.012941999999995</v>
      </c>
      <c r="O30" s="274">
        <v>0.21371227178334801</v>
      </c>
      <c r="P30" s="176"/>
    </row>
    <row r="31" spans="1:21" x14ac:dyDescent="0.2">
      <c r="A31" s="57" t="s">
        <v>6</v>
      </c>
      <c r="B31" s="221">
        <v>1.3978900000000001</v>
      </c>
      <c r="C31" s="236">
        <v>2.17903</v>
      </c>
      <c r="D31" s="244">
        <v>1.95126</v>
      </c>
      <c r="E31" s="237">
        <v>0.33095999999999998</v>
      </c>
      <c r="F31" s="236">
        <v>2.63E-2</v>
      </c>
      <c r="G31" s="239">
        <v>6.0000000000000001E-3</v>
      </c>
      <c r="H31" s="243">
        <v>5.0000000000000001E-3</v>
      </c>
      <c r="I31" s="236">
        <v>6.0000000000000001E-3</v>
      </c>
      <c r="J31" s="244">
        <v>8.9999999999999993E-3</v>
      </c>
      <c r="K31" s="237">
        <v>7.3880000000000001E-2</v>
      </c>
      <c r="L31" s="236">
        <v>0.40353</v>
      </c>
      <c r="M31" s="239">
        <v>0.58763999999999994</v>
      </c>
      <c r="N31" s="257">
        <v>6.9764900000000019</v>
      </c>
      <c r="O31" s="274">
        <v>3.3934592689793888E-2</v>
      </c>
      <c r="P31" s="176"/>
    </row>
    <row r="32" spans="1:21" x14ac:dyDescent="0.2">
      <c r="A32" s="57" t="s">
        <v>28</v>
      </c>
      <c r="B32" s="221">
        <v>721.08821900000009</v>
      </c>
      <c r="C32" s="236">
        <v>764.5169709999999</v>
      </c>
      <c r="D32" s="244">
        <v>734.60899999999992</v>
      </c>
      <c r="E32" s="237">
        <v>229.96281200000004</v>
      </c>
      <c r="F32" s="236">
        <v>118.31889399999997</v>
      </c>
      <c r="G32" s="239">
        <v>88.375654000000026</v>
      </c>
      <c r="H32" s="243">
        <v>89.312785000000005</v>
      </c>
      <c r="I32" s="236">
        <v>78.937303000000014</v>
      </c>
      <c r="J32" s="244">
        <v>118.107153</v>
      </c>
      <c r="K32" s="237">
        <v>288.53152599999999</v>
      </c>
      <c r="L32" s="236">
        <v>412.57910699999991</v>
      </c>
      <c r="M32" s="239">
        <v>576.23536599999989</v>
      </c>
      <c r="N32" s="257">
        <v>4220.5747900000006</v>
      </c>
      <c r="O32" s="274">
        <v>0.16575649726445971</v>
      </c>
      <c r="P32" s="176"/>
    </row>
    <row r="33" spans="1:16" x14ac:dyDescent="0.2">
      <c r="A33" s="57" t="s">
        <v>5</v>
      </c>
      <c r="B33" s="221">
        <v>277.70505100000003</v>
      </c>
      <c r="C33" s="236">
        <v>297.28314599999999</v>
      </c>
      <c r="D33" s="244">
        <v>278.68243099999995</v>
      </c>
      <c r="E33" s="237">
        <v>82.892957999999979</v>
      </c>
      <c r="F33" s="236">
        <v>42.179019999999994</v>
      </c>
      <c r="G33" s="239">
        <v>47.680289000000002</v>
      </c>
      <c r="H33" s="243">
        <v>43.045554999999993</v>
      </c>
      <c r="I33" s="236">
        <v>40.401983999999999</v>
      </c>
      <c r="J33" s="244">
        <v>65.068930000000009</v>
      </c>
      <c r="K33" s="237">
        <v>206.75058900000005</v>
      </c>
      <c r="L33" s="236">
        <v>314.57313199999993</v>
      </c>
      <c r="M33" s="239">
        <v>435.52405600000003</v>
      </c>
      <c r="N33" s="257">
        <v>2131.7871409999998</v>
      </c>
      <c r="O33" s="274">
        <v>0.14696868186212364</v>
      </c>
      <c r="P33" s="176"/>
    </row>
    <row r="34" spans="1:16" ht="12.75" thickBot="1" x14ac:dyDescent="0.25">
      <c r="A34" s="58" t="s">
        <v>3</v>
      </c>
      <c r="B34" s="222">
        <v>2.97681</v>
      </c>
      <c r="C34" s="43">
        <v>3.2164999999999999</v>
      </c>
      <c r="D34" s="43">
        <v>2.8872499999999999</v>
      </c>
      <c r="E34" s="272">
        <v>0.87885000000000002</v>
      </c>
      <c r="F34" s="43">
        <v>0.56237000000000004</v>
      </c>
      <c r="G34" s="273">
        <v>0.56475199999999992</v>
      </c>
      <c r="H34" s="43">
        <v>0.64319999999999999</v>
      </c>
      <c r="I34" s="43">
        <v>0.53703800000000002</v>
      </c>
      <c r="J34" s="43">
        <v>0.76236000000000004</v>
      </c>
      <c r="K34" s="272">
        <v>1.34196</v>
      </c>
      <c r="L34" s="43">
        <v>2.2900700000000001</v>
      </c>
      <c r="M34" s="273">
        <v>3.2273100000000006</v>
      </c>
      <c r="N34" s="259">
        <v>19.888470000000002</v>
      </c>
      <c r="O34" s="275">
        <v>1.3288087165151376E-2</v>
      </c>
      <c r="P34" s="176"/>
    </row>
    <row r="35" spans="1:16" ht="18" customHeight="1" x14ac:dyDescent="0.2">
      <c r="A35" s="263" t="s">
        <v>266</v>
      </c>
      <c r="B35" s="263"/>
      <c r="C35" s="263"/>
      <c r="D35" s="14"/>
      <c r="F35" s="17"/>
      <c r="G35" s="178"/>
      <c r="H35" s="178"/>
      <c r="I35" s="178"/>
      <c r="J35" s="178"/>
      <c r="K35" s="178"/>
      <c r="O35" s="4" t="s">
        <v>83</v>
      </c>
    </row>
    <row r="36" spans="1:16" x14ac:dyDescent="0.2">
      <c r="A36" s="119"/>
      <c r="B36" s="119"/>
      <c r="C36" s="119"/>
    </row>
    <row r="37" spans="1:16" x14ac:dyDescent="0.2">
      <c r="B37" s="127"/>
      <c r="C37" s="127"/>
      <c r="D37" s="127"/>
    </row>
    <row r="38" spans="1:16" x14ac:dyDescent="0.2">
      <c r="B38" s="127"/>
      <c r="C38" s="127"/>
      <c r="D38" s="127"/>
    </row>
    <row r="39" spans="1:16" x14ac:dyDescent="0.2">
      <c r="B39" s="127"/>
      <c r="C39" s="127"/>
      <c r="D39" s="127"/>
      <c r="M39" s="184" t="s">
        <v>259</v>
      </c>
      <c r="N39" s="226">
        <f>O7</f>
        <v>0.17284633396123983</v>
      </c>
    </row>
    <row r="40" spans="1:16" x14ac:dyDescent="0.2">
      <c r="B40" s="233"/>
      <c r="C40" s="233"/>
      <c r="D40" s="233"/>
      <c r="M40" s="184" t="s">
        <v>66</v>
      </c>
      <c r="N40" s="226">
        <f>O8</f>
        <v>0.19621203436366605</v>
      </c>
    </row>
    <row r="41" spans="1:16" x14ac:dyDescent="0.2">
      <c r="B41" s="127"/>
      <c r="C41" s="127"/>
      <c r="D41" s="127"/>
      <c r="M41" s="184" t="s">
        <v>183</v>
      </c>
      <c r="N41" s="226">
        <f>O9</f>
        <v>0.16960857077046695</v>
      </c>
    </row>
  </sheetData>
  <mergeCells count="6">
    <mergeCell ref="O5:O6"/>
    <mergeCell ref="B5:D5"/>
    <mergeCell ref="E5:G5"/>
    <mergeCell ref="H5:J5"/>
    <mergeCell ref="K5:M5"/>
    <mergeCell ref="N5:N6"/>
  </mergeCells>
  <conditionalFormatting sqref="O10:O25 O27:O34">
    <cfRule type="dataBar" priority="1">
      <dataBar>
        <cfvo type="num" val="0"/>
        <cfvo type="num" val="1"/>
        <color rgb="FF63C384"/>
      </dataBar>
      <extLst>
        <ext xmlns:x14="http://schemas.microsoft.com/office/spreadsheetml/2009/9/main" uri="{B025F937-C7B1-47D3-B67F-A62EFF666E3E}">
          <x14:id>{BAF5A3E8-4CEF-4823-9EFD-D6978A947904}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BAF5A3E8-4CEF-4823-9EFD-D6978A947904}">
            <x14:dataBar minLength="0" maxLength="100" gradient="0" direction="rightToLeft">
              <x14:cfvo type="num">
                <xm:f>0</xm:f>
              </x14:cfvo>
              <x14:cfvo type="num">
                <xm:f>1</xm:f>
              </x14:cfvo>
              <x14:negativeFillColor rgb="FFFF0000"/>
              <x14:axisColor rgb="FF000000"/>
            </x14:dataBar>
          </x14:cfRule>
          <xm:sqref>O10:O25 O27:O34</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zoomScaleNormal="100" zoomScaleSheetLayoutView="100" workbookViewId="0">
      <selection activeCell="S29" sqref="S29"/>
    </sheetView>
  </sheetViews>
  <sheetFormatPr defaultRowHeight="12" x14ac:dyDescent="0.2"/>
  <cols>
    <col min="1" max="1" width="31.7109375" style="123" customWidth="1"/>
    <col min="2" max="13" width="8" style="123" customWidth="1"/>
    <col min="14" max="14" width="8.42578125" style="123" customWidth="1"/>
    <col min="15" max="15" width="7.85546875" style="123" customWidth="1"/>
    <col min="16" max="21" width="9.140625" style="123" customWidth="1"/>
    <col min="22" max="16384" width="9.140625" style="123"/>
  </cols>
  <sheetData>
    <row r="1" spans="1:21" ht="18.75" x14ac:dyDescent="0.3">
      <c r="A1" s="164" t="s">
        <v>223</v>
      </c>
      <c r="O1" s="165" t="str">
        <f>Obsah!$A$1</f>
        <v>2018</v>
      </c>
    </row>
    <row r="2" spans="1:21" ht="1.5" customHeight="1" x14ac:dyDescent="0.2">
      <c r="F2" s="178"/>
      <c r="G2" s="178"/>
      <c r="H2" s="178"/>
      <c r="I2" s="178"/>
      <c r="J2" s="178"/>
      <c r="K2" s="178"/>
    </row>
    <row r="3" spans="1:21" ht="12" customHeight="1" x14ac:dyDescent="0.2">
      <c r="F3" s="178"/>
      <c r="G3" s="178"/>
      <c r="H3" s="178"/>
      <c r="I3" s="178"/>
      <c r="J3" s="178"/>
      <c r="K3" s="178"/>
    </row>
    <row r="4" spans="1:21" x14ac:dyDescent="0.2">
      <c r="A4" s="13"/>
      <c r="B4" s="276"/>
      <c r="C4" s="276"/>
      <c r="D4" s="276"/>
      <c r="E4" s="276"/>
      <c r="F4" s="184"/>
      <c r="K4" s="184"/>
      <c r="L4" s="251"/>
    </row>
    <row r="5" spans="1:21" ht="12.75" customHeight="1" x14ac:dyDescent="0.2">
      <c r="A5" s="26"/>
      <c r="B5" s="371" t="s">
        <v>48</v>
      </c>
      <c r="C5" s="371"/>
      <c r="D5" s="371"/>
      <c r="E5" s="371" t="s">
        <v>49</v>
      </c>
      <c r="F5" s="371"/>
      <c r="G5" s="371"/>
      <c r="H5" s="371" t="s">
        <v>50</v>
      </c>
      <c r="I5" s="371"/>
      <c r="J5" s="371"/>
      <c r="K5" s="371" t="s">
        <v>51</v>
      </c>
      <c r="L5" s="371"/>
      <c r="M5" s="371"/>
      <c r="N5" s="379" t="s">
        <v>7</v>
      </c>
      <c r="O5" s="379" t="s">
        <v>52</v>
      </c>
    </row>
    <row r="6" spans="1:21" x14ac:dyDescent="0.2">
      <c r="A6" s="26"/>
      <c r="B6" s="252" t="s">
        <v>8</v>
      </c>
      <c r="C6" s="252" t="s">
        <v>9</v>
      </c>
      <c r="D6" s="252" t="s">
        <v>10</v>
      </c>
      <c r="E6" s="252" t="s">
        <v>11</v>
      </c>
      <c r="F6" s="252" t="s">
        <v>12</v>
      </c>
      <c r="G6" s="252" t="s">
        <v>13</v>
      </c>
      <c r="H6" s="252" t="s">
        <v>14</v>
      </c>
      <c r="I6" s="252" t="s">
        <v>15</v>
      </c>
      <c r="J6" s="252" t="s">
        <v>16</v>
      </c>
      <c r="K6" s="252" t="s">
        <v>17</v>
      </c>
      <c r="L6" s="252" t="s">
        <v>18</v>
      </c>
      <c r="M6" s="252" t="s">
        <v>19</v>
      </c>
      <c r="N6" s="380"/>
      <c r="O6" s="380"/>
      <c r="P6" s="184"/>
      <c r="U6" s="184"/>
    </row>
    <row r="7" spans="1:21" x14ac:dyDescent="0.2">
      <c r="A7" s="262" t="s">
        <v>246</v>
      </c>
      <c r="B7" s="220">
        <v>1335.0869999999998</v>
      </c>
      <c r="C7" s="198">
        <v>1335.0249999999999</v>
      </c>
      <c r="D7" s="198">
        <v>1335.0249999999999</v>
      </c>
      <c r="E7" s="264">
        <v>1333.8910000000001</v>
      </c>
      <c r="F7" s="265">
        <v>1333.8910000000001</v>
      </c>
      <c r="G7" s="266">
        <v>1333.8910000000001</v>
      </c>
      <c r="H7" s="198">
        <v>1333.8090000000002</v>
      </c>
      <c r="I7" s="198">
        <v>1333.8090000000002</v>
      </c>
      <c r="J7" s="198">
        <v>1333.8090000000002</v>
      </c>
      <c r="K7" s="264">
        <v>1291.1279999999999</v>
      </c>
      <c r="L7" s="265">
        <v>1291.1279999999999</v>
      </c>
      <c r="M7" s="266">
        <v>1290.6880000000001</v>
      </c>
      <c r="N7" s="261">
        <v>1290.6880000000001</v>
      </c>
      <c r="O7" s="278">
        <v>3.0228513125665876E-2</v>
      </c>
      <c r="P7" s="187"/>
      <c r="U7" s="92"/>
    </row>
    <row r="8" spans="1:21" x14ac:dyDescent="0.2">
      <c r="A8" s="253" t="s">
        <v>247</v>
      </c>
      <c r="B8" s="220">
        <v>801.61846199999991</v>
      </c>
      <c r="C8" s="198">
        <v>781.38700499999982</v>
      </c>
      <c r="D8" s="198">
        <v>762.84987000000001</v>
      </c>
      <c r="E8" s="220">
        <v>414.61069500000019</v>
      </c>
      <c r="F8" s="198">
        <v>320.34440900000016</v>
      </c>
      <c r="G8" s="267">
        <v>303.57835899999998</v>
      </c>
      <c r="H8" s="198">
        <v>286.70617100000004</v>
      </c>
      <c r="I8" s="198">
        <v>275.30455699999999</v>
      </c>
      <c r="J8" s="198">
        <v>304.41744799999969</v>
      </c>
      <c r="K8" s="220">
        <v>613.85604099999989</v>
      </c>
      <c r="L8" s="198">
        <v>744.41954899999996</v>
      </c>
      <c r="M8" s="267">
        <v>860.02399099999968</v>
      </c>
      <c r="N8" s="255">
        <v>6469.1165570000003</v>
      </c>
      <c r="O8" s="279">
        <v>3.9832175648703574E-2</v>
      </c>
      <c r="P8" s="187"/>
      <c r="U8" s="92"/>
    </row>
    <row r="9" spans="1:21" x14ac:dyDescent="0.2">
      <c r="A9" s="254" t="s">
        <v>248</v>
      </c>
      <c r="B9" s="209">
        <v>485.48293799999993</v>
      </c>
      <c r="C9" s="63">
        <v>515.57222899999999</v>
      </c>
      <c r="D9" s="63">
        <v>490.09425599999997</v>
      </c>
      <c r="E9" s="209">
        <v>182.09281999999999</v>
      </c>
      <c r="F9" s="63">
        <v>116.12397099999998</v>
      </c>
      <c r="G9" s="210">
        <v>102.133156</v>
      </c>
      <c r="H9" s="63">
        <v>102.095748</v>
      </c>
      <c r="I9" s="63">
        <v>97.880161000000015</v>
      </c>
      <c r="J9" s="63">
        <v>127.77575400000001</v>
      </c>
      <c r="K9" s="209">
        <v>250.71543300000002</v>
      </c>
      <c r="L9" s="63">
        <v>363.23478599999993</v>
      </c>
      <c r="M9" s="210">
        <v>482.63838500000003</v>
      </c>
      <c r="N9" s="256">
        <v>3315.8396369999996</v>
      </c>
      <c r="O9" s="280">
        <v>3.7445719153705231E-2</v>
      </c>
      <c r="P9" s="176"/>
      <c r="U9" s="179"/>
    </row>
    <row r="10" spans="1:21" x14ac:dyDescent="0.2">
      <c r="A10" s="57" t="s">
        <v>44</v>
      </c>
      <c r="B10" s="221">
        <v>14.961093</v>
      </c>
      <c r="C10" s="33">
        <v>13.319368000000001</v>
      </c>
      <c r="D10" s="33">
        <v>13.920197</v>
      </c>
      <c r="E10" s="268">
        <v>9.7863350000000011</v>
      </c>
      <c r="F10" s="33">
        <v>7.8077709999999998</v>
      </c>
      <c r="G10" s="269">
        <v>6.4630000000000001</v>
      </c>
      <c r="H10" s="33">
        <v>6.4978769999999999</v>
      </c>
      <c r="I10" s="33">
        <v>5.5870649999999999</v>
      </c>
      <c r="J10" s="33">
        <v>6.9769269999999999</v>
      </c>
      <c r="K10" s="268">
        <v>9.1867800000000006</v>
      </c>
      <c r="L10" s="33">
        <v>9.0039300000000004</v>
      </c>
      <c r="M10" s="269">
        <v>8.0886399999999998</v>
      </c>
      <c r="N10" s="257">
        <v>111.598983</v>
      </c>
      <c r="O10" s="274">
        <v>1.939541117821314E-2</v>
      </c>
      <c r="P10" s="176"/>
      <c r="U10" s="277"/>
    </row>
    <row r="11" spans="1:21" x14ac:dyDescent="0.2">
      <c r="A11" s="57" t="s">
        <v>43</v>
      </c>
      <c r="B11" s="221">
        <v>6.8868950000000009</v>
      </c>
      <c r="C11" s="236">
        <v>5.9573799999999997</v>
      </c>
      <c r="D11" s="244">
        <v>6.6284099999999997</v>
      </c>
      <c r="E11" s="237">
        <v>3.9992000000000001</v>
      </c>
      <c r="F11" s="236">
        <v>2.9861500000000003</v>
      </c>
      <c r="G11" s="239">
        <v>3.10066</v>
      </c>
      <c r="H11" s="243">
        <v>2.5147900000000001</v>
      </c>
      <c r="I11" s="236">
        <v>2.4303799999999995</v>
      </c>
      <c r="J11" s="244">
        <v>3.5002400000000002</v>
      </c>
      <c r="K11" s="237">
        <v>5.1496299999999993</v>
      </c>
      <c r="L11" s="236">
        <v>6.4206049999999992</v>
      </c>
      <c r="M11" s="239">
        <v>6.7723300000000002</v>
      </c>
      <c r="N11" s="257">
        <v>56.346670000000003</v>
      </c>
      <c r="O11" s="274">
        <v>0.10489101942244132</v>
      </c>
      <c r="P11" s="176"/>
      <c r="U11" s="277"/>
    </row>
    <row r="12" spans="1:21" x14ac:dyDescent="0.2">
      <c r="A12" s="57" t="s">
        <v>42</v>
      </c>
      <c r="B12" s="221">
        <v>195.01345499999999</v>
      </c>
      <c r="C12" s="236">
        <v>210.683967</v>
      </c>
      <c r="D12" s="244">
        <v>197.487696</v>
      </c>
      <c r="E12" s="237">
        <v>38.683892999999998</v>
      </c>
      <c r="F12" s="236">
        <v>0</v>
      </c>
      <c r="G12" s="239">
        <v>17.173459999999999</v>
      </c>
      <c r="H12" s="243">
        <v>0</v>
      </c>
      <c r="I12" s="236">
        <v>5.6170649999999993</v>
      </c>
      <c r="J12" s="244">
        <v>21.958318999999999</v>
      </c>
      <c r="K12" s="237">
        <v>60.228626000000006</v>
      </c>
      <c r="L12" s="236">
        <v>105.17892999999999</v>
      </c>
      <c r="M12" s="239">
        <v>194.37579299999999</v>
      </c>
      <c r="N12" s="257">
        <v>1046.401204</v>
      </c>
      <c r="O12" s="274">
        <v>9.2774197166949596E-2</v>
      </c>
      <c r="P12" s="176"/>
      <c r="U12" s="277"/>
    </row>
    <row r="13" spans="1:21" x14ac:dyDescent="0.2">
      <c r="A13" s="57" t="s">
        <v>67</v>
      </c>
      <c r="B13" s="221">
        <v>0</v>
      </c>
      <c r="C13" s="236">
        <v>0</v>
      </c>
      <c r="D13" s="244">
        <v>0</v>
      </c>
      <c r="E13" s="237">
        <v>0</v>
      </c>
      <c r="F13" s="236">
        <v>0</v>
      </c>
      <c r="G13" s="239">
        <v>0</v>
      </c>
      <c r="H13" s="243">
        <v>2.5079000000000001E-2</v>
      </c>
      <c r="I13" s="236">
        <v>2.8357E-2</v>
      </c>
      <c r="J13" s="244">
        <v>2.4343E-2</v>
      </c>
      <c r="K13" s="237">
        <v>0</v>
      </c>
      <c r="L13" s="236">
        <v>0</v>
      </c>
      <c r="M13" s="239">
        <v>0</v>
      </c>
      <c r="N13" s="257">
        <v>7.7779000000000001E-2</v>
      </c>
      <c r="O13" s="274">
        <v>6.51285589639586E-3</v>
      </c>
      <c r="P13" s="176"/>
      <c r="U13" s="277"/>
    </row>
    <row r="14" spans="1:21" x14ac:dyDescent="0.2">
      <c r="A14" s="57" t="s">
        <v>68</v>
      </c>
      <c r="B14" s="221">
        <v>0</v>
      </c>
      <c r="C14" s="236">
        <v>0</v>
      </c>
      <c r="D14" s="244">
        <v>0</v>
      </c>
      <c r="E14" s="237">
        <v>0</v>
      </c>
      <c r="F14" s="236">
        <v>0</v>
      </c>
      <c r="G14" s="239">
        <v>0</v>
      </c>
      <c r="H14" s="243">
        <v>0</v>
      </c>
      <c r="I14" s="236">
        <v>0</v>
      </c>
      <c r="J14" s="244">
        <v>0</v>
      </c>
      <c r="K14" s="237">
        <v>0</v>
      </c>
      <c r="L14" s="236">
        <v>0</v>
      </c>
      <c r="M14" s="239">
        <v>0</v>
      </c>
      <c r="N14" s="257">
        <v>0</v>
      </c>
      <c r="O14" s="274">
        <v>0</v>
      </c>
      <c r="P14" s="176"/>
      <c r="U14" s="277"/>
    </row>
    <row r="15" spans="1:21" x14ac:dyDescent="0.2">
      <c r="A15" s="57" t="s">
        <v>69</v>
      </c>
      <c r="B15" s="221">
        <v>0</v>
      </c>
      <c r="C15" s="236">
        <v>0</v>
      </c>
      <c r="D15" s="244">
        <v>0</v>
      </c>
      <c r="E15" s="237">
        <v>0</v>
      </c>
      <c r="F15" s="236">
        <v>0</v>
      </c>
      <c r="G15" s="239">
        <v>0</v>
      </c>
      <c r="H15" s="243">
        <v>0</v>
      </c>
      <c r="I15" s="236">
        <v>0</v>
      </c>
      <c r="J15" s="244">
        <v>0</v>
      </c>
      <c r="K15" s="237">
        <v>0</v>
      </c>
      <c r="L15" s="236">
        <v>0</v>
      </c>
      <c r="M15" s="239">
        <v>0</v>
      </c>
      <c r="N15" s="257">
        <v>0</v>
      </c>
      <c r="O15" s="274">
        <v>0</v>
      </c>
      <c r="P15" s="176"/>
      <c r="U15" s="277"/>
    </row>
    <row r="16" spans="1:21" x14ac:dyDescent="0.2">
      <c r="A16" s="57" t="s">
        <v>41</v>
      </c>
      <c r="B16" s="221">
        <v>153.25416499999997</v>
      </c>
      <c r="C16" s="236">
        <v>160.06028400000002</v>
      </c>
      <c r="D16" s="244">
        <v>154.84356400000001</v>
      </c>
      <c r="E16" s="237">
        <v>85.850788999999992</v>
      </c>
      <c r="F16" s="236">
        <v>65.329026999999996</v>
      </c>
      <c r="G16" s="239">
        <v>30.382861000000002</v>
      </c>
      <c r="H16" s="243">
        <v>58.924928000000001</v>
      </c>
      <c r="I16" s="236">
        <v>51.562661000000006</v>
      </c>
      <c r="J16" s="244">
        <v>64.962973000000005</v>
      </c>
      <c r="K16" s="237">
        <v>118.82505999999999</v>
      </c>
      <c r="L16" s="236">
        <v>149.47306099999997</v>
      </c>
      <c r="M16" s="239">
        <v>158.64381699999998</v>
      </c>
      <c r="N16" s="257">
        <v>1252.11319</v>
      </c>
      <c r="O16" s="274">
        <v>3.0583353065370453E-2</v>
      </c>
      <c r="P16" s="176"/>
      <c r="U16" s="277"/>
    </row>
    <row r="17" spans="1:21" x14ac:dyDescent="0.2">
      <c r="A17" s="57" t="s">
        <v>81</v>
      </c>
      <c r="B17" s="221">
        <v>0</v>
      </c>
      <c r="C17" s="236">
        <v>0</v>
      </c>
      <c r="D17" s="244">
        <v>0</v>
      </c>
      <c r="E17" s="237">
        <v>0</v>
      </c>
      <c r="F17" s="236">
        <v>0</v>
      </c>
      <c r="G17" s="239">
        <v>0</v>
      </c>
      <c r="H17" s="243">
        <v>0</v>
      </c>
      <c r="I17" s="236">
        <v>0</v>
      </c>
      <c r="J17" s="244">
        <v>0</v>
      </c>
      <c r="K17" s="237">
        <v>0</v>
      </c>
      <c r="L17" s="236">
        <v>0</v>
      </c>
      <c r="M17" s="239">
        <v>0</v>
      </c>
      <c r="N17" s="257">
        <v>0</v>
      </c>
      <c r="O17" s="274">
        <v>0</v>
      </c>
      <c r="P17" s="176"/>
      <c r="U17" s="277"/>
    </row>
    <row r="18" spans="1:21" x14ac:dyDescent="0.2">
      <c r="A18" s="57" t="s">
        <v>40</v>
      </c>
      <c r="B18" s="221">
        <v>0</v>
      </c>
      <c r="C18" s="236">
        <v>0</v>
      </c>
      <c r="D18" s="244">
        <v>0</v>
      </c>
      <c r="E18" s="237">
        <v>0</v>
      </c>
      <c r="F18" s="236">
        <v>0</v>
      </c>
      <c r="G18" s="239">
        <v>0</v>
      </c>
      <c r="H18" s="243">
        <v>0</v>
      </c>
      <c r="I18" s="236">
        <v>0</v>
      </c>
      <c r="J18" s="244">
        <v>0</v>
      </c>
      <c r="K18" s="237">
        <v>0</v>
      </c>
      <c r="L18" s="236">
        <v>0</v>
      </c>
      <c r="M18" s="239">
        <v>0</v>
      </c>
      <c r="N18" s="257">
        <v>0</v>
      </c>
      <c r="O18" s="274">
        <v>0</v>
      </c>
      <c r="P18" s="176"/>
      <c r="U18" s="277"/>
    </row>
    <row r="19" spans="1:21" x14ac:dyDescent="0.2">
      <c r="A19" s="57" t="s">
        <v>39</v>
      </c>
      <c r="B19" s="221">
        <v>0</v>
      </c>
      <c r="C19" s="236">
        <v>0</v>
      </c>
      <c r="D19" s="244">
        <v>0</v>
      </c>
      <c r="E19" s="237">
        <v>0</v>
      </c>
      <c r="F19" s="236">
        <v>0</v>
      </c>
      <c r="G19" s="239">
        <v>0</v>
      </c>
      <c r="H19" s="243">
        <v>0</v>
      </c>
      <c r="I19" s="236">
        <v>0</v>
      </c>
      <c r="J19" s="244">
        <v>0</v>
      </c>
      <c r="K19" s="237">
        <v>0</v>
      </c>
      <c r="L19" s="236">
        <v>0</v>
      </c>
      <c r="M19" s="239">
        <v>0</v>
      </c>
      <c r="N19" s="257">
        <v>0</v>
      </c>
      <c r="O19" s="274">
        <v>0</v>
      </c>
      <c r="P19" s="176"/>
      <c r="U19" s="277"/>
    </row>
    <row r="20" spans="1:21" x14ac:dyDescent="0.2">
      <c r="A20" s="57" t="s">
        <v>38</v>
      </c>
      <c r="B20" s="221">
        <v>0.14502299999999999</v>
      </c>
      <c r="C20" s="236">
        <v>2.4541629999999999</v>
      </c>
      <c r="D20" s="244">
        <v>1.863693</v>
      </c>
      <c r="E20" s="237">
        <v>2.2556609999999999</v>
      </c>
      <c r="F20" s="236">
        <v>0</v>
      </c>
      <c r="G20" s="239">
        <v>5.6580409999999999</v>
      </c>
      <c r="H20" s="243">
        <v>3.4182999999999998E-2</v>
      </c>
      <c r="I20" s="236">
        <v>6.2740000000000004E-2</v>
      </c>
      <c r="J20" s="244">
        <v>0</v>
      </c>
      <c r="K20" s="237">
        <v>7.038599999999999E-2</v>
      </c>
      <c r="L20" s="236">
        <v>9.9153649999999995</v>
      </c>
      <c r="M20" s="239">
        <v>0.87515500000000002</v>
      </c>
      <c r="N20" s="257">
        <v>23.334409999999998</v>
      </c>
      <c r="O20" s="274">
        <v>0.21485019682699991</v>
      </c>
      <c r="P20" s="176"/>
      <c r="U20" s="277"/>
    </row>
    <row r="21" spans="1:21" x14ac:dyDescent="0.2">
      <c r="A21" s="57" t="s">
        <v>37</v>
      </c>
      <c r="B21" s="221">
        <v>0</v>
      </c>
      <c r="C21" s="236">
        <v>0</v>
      </c>
      <c r="D21" s="244">
        <v>0</v>
      </c>
      <c r="E21" s="237">
        <v>0</v>
      </c>
      <c r="F21" s="236">
        <v>0</v>
      </c>
      <c r="G21" s="239">
        <v>0</v>
      </c>
      <c r="H21" s="243">
        <v>0</v>
      </c>
      <c r="I21" s="236">
        <v>0</v>
      </c>
      <c r="J21" s="244">
        <v>0</v>
      </c>
      <c r="K21" s="237">
        <v>0</v>
      </c>
      <c r="L21" s="236">
        <v>0</v>
      </c>
      <c r="M21" s="239">
        <v>0</v>
      </c>
      <c r="N21" s="257">
        <v>0</v>
      </c>
      <c r="O21" s="274">
        <v>0</v>
      </c>
      <c r="P21" s="176"/>
      <c r="U21" s="277"/>
    </row>
    <row r="22" spans="1:21" x14ac:dyDescent="0.2">
      <c r="A22" s="57" t="s">
        <v>36</v>
      </c>
      <c r="B22" s="221">
        <v>0</v>
      </c>
      <c r="C22" s="236">
        <v>0</v>
      </c>
      <c r="D22" s="244">
        <v>0</v>
      </c>
      <c r="E22" s="237">
        <v>0</v>
      </c>
      <c r="F22" s="236">
        <v>0</v>
      </c>
      <c r="G22" s="239">
        <v>0</v>
      </c>
      <c r="H22" s="243">
        <v>0</v>
      </c>
      <c r="I22" s="236">
        <v>0</v>
      </c>
      <c r="J22" s="244">
        <v>0</v>
      </c>
      <c r="K22" s="237">
        <v>0</v>
      </c>
      <c r="L22" s="236">
        <v>0</v>
      </c>
      <c r="M22" s="239">
        <v>0</v>
      </c>
      <c r="N22" s="257">
        <v>0</v>
      </c>
      <c r="O22" s="274">
        <v>0</v>
      </c>
      <c r="P22" s="176"/>
      <c r="U22" s="277"/>
    </row>
    <row r="23" spans="1:21" x14ac:dyDescent="0.2">
      <c r="A23" s="57" t="s">
        <v>3</v>
      </c>
      <c r="B23" s="221">
        <v>0</v>
      </c>
      <c r="C23" s="236">
        <v>0</v>
      </c>
      <c r="D23" s="244">
        <v>0</v>
      </c>
      <c r="E23" s="237">
        <v>0</v>
      </c>
      <c r="F23" s="236">
        <v>0</v>
      </c>
      <c r="G23" s="239">
        <v>0</v>
      </c>
      <c r="H23" s="243">
        <v>0</v>
      </c>
      <c r="I23" s="236">
        <v>0</v>
      </c>
      <c r="J23" s="244">
        <v>0</v>
      </c>
      <c r="K23" s="237">
        <v>0</v>
      </c>
      <c r="L23" s="236">
        <v>0</v>
      </c>
      <c r="M23" s="239">
        <v>0</v>
      </c>
      <c r="N23" s="257">
        <v>0</v>
      </c>
      <c r="O23" s="274">
        <v>0</v>
      </c>
      <c r="P23" s="176"/>
      <c r="U23" s="277"/>
    </row>
    <row r="24" spans="1:21" x14ac:dyDescent="0.2">
      <c r="A24" s="57" t="s">
        <v>35</v>
      </c>
      <c r="B24" s="221">
        <v>2.3860699999999997</v>
      </c>
      <c r="C24" s="236">
        <v>2.4873080000000001</v>
      </c>
      <c r="D24" s="244">
        <v>2.4866739999999998</v>
      </c>
      <c r="E24" s="237">
        <v>1.818891</v>
      </c>
      <c r="F24" s="236">
        <v>0.718943</v>
      </c>
      <c r="G24" s="239">
        <v>1.126314</v>
      </c>
      <c r="H24" s="243">
        <v>0.50382300000000002</v>
      </c>
      <c r="I24" s="236">
        <v>1.7264710000000001</v>
      </c>
      <c r="J24" s="244">
        <v>0.59576499999999999</v>
      </c>
      <c r="K24" s="237">
        <v>2.0506150000000001</v>
      </c>
      <c r="L24" s="236">
        <v>3.061331</v>
      </c>
      <c r="M24" s="239">
        <v>2.490246</v>
      </c>
      <c r="N24" s="257">
        <v>21.452451</v>
      </c>
      <c r="O24" s="274">
        <v>0.23598925745624905</v>
      </c>
      <c r="P24" s="176"/>
      <c r="U24" s="277"/>
    </row>
    <row r="25" spans="1:21" x14ac:dyDescent="0.2">
      <c r="A25" s="223" t="s">
        <v>34</v>
      </c>
      <c r="B25" s="224">
        <v>112.83623699999998</v>
      </c>
      <c r="C25" s="225">
        <v>120.609759</v>
      </c>
      <c r="D25" s="225">
        <v>112.86402200000001</v>
      </c>
      <c r="E25" s="270">
        <v>39.698051</v>
      </c>
      <c r="F25" s="225">
        <v>39.282080000000001</v>
      </c>
      <c r="G25" s="271">
        <v>38.228820000000006</v>
      </c>
      <c r="H25" s="225">
        <v>33.595067999999998</v>
      </c>
      <c r="I25" s="225">
        <v>30.865422000000006</v>
      </c>
      <c r="J25" s="225">
        <v>29.757186999999998</v>
      </c>
      <c r="K25" s="270">
        <v>55.204335999999998</v>
      </c>
      <c r="L25" s="225">
        <v>80.181563999999995</v>
      </c>
      <c r="M25" s="271">
        <v>111.392404</v>
      </c>
      <c r="N25" s="258">
        <v>804.51495</v>
      </c>
      <c r="O25" s="274">
        <v>3.6442047708584321E-2</v>
      </c>
      <c r="P25" s="176"/>
      <c r="U25" s="173"/>
    </row>
    <row r="26" spans="1:21" ht="13.5" customHeight="1" x14ac:dyDescent="0.2">
      <c r="A26" s="260" t="s">
        <v>249</v>
      </c>
      <c r="B26" s="209">
        <v>344.380064</v>
      </c>
      <c r="C26" s="63">
        <v>366.25767999999999</v>
      </c>
      <c r="D26" s="63">
        <v>360.13456600000006</v>
      </c>
      <c r="E26" s="209">
        <v>130.82892899999999</v>
      </c>
      <c r="F26" s="63">
        <v>90.729805000000013</v>
      </c>
      <c r="G26" s="210">
        <v>75.412818000000001</v>
      </c>
      <c r="H26" s="63">
        <v>79.317751999999999</v>
      </c>
      <c r="I26" s="63">
        <v>75.552110000000013</v>
      </c>
      <c r="J26" s="63">
        <v>93.981386000000001</v>
      </c>
      <c r="K26" s="209">
        <v>170.957651</v>
      </c>
      <c r="L26" s="63">
        <v>251.22647499999999</v>
      </c>
      <c r="M26" s="210">
        <v>340.87425800000005</v>
      </c>
      <c r="N26" s="256">
        <v>2379.6534940000001</v>
      </c>
      <c r="O26" s="280">
        <v>2.8088899753966886E-2</v>
      </c>
      <c r="P26" s="17"/>
      <c r="U26" s="127"/>
    </row>
    <row r="27" spans="1:21" ht="12.75" customHeight="1" x14ac:dyDescent="0.2">
      <c r="A27" s="57" t="s">
        <v>29</v>
      </c>
      <c r="B27" s="221">
        <v>60.898409999999998</v>
      </c>
      <c r="C27" s="33">
        <v>64.616055000000003</v>
      </c>
      <c r="D27" s="33">
        <v>57.867709000000005</v>
      </c>
      <c r="E27" s="268">
        <v>28.16234</v>
      </c>
      <c r="F27" s="33">
        <v>22.439734000000001</v>
      </c>
      <c r="G27" s="269">
        <v>21.565023</v>
      </c>
      <c r="H27" s="33">
        <v>19.235455999999999</v>
      </c>
      <c r="I27" s="33">
        <v>19.486688000000001</v>
      </c>
      <c r="J27" s="33">
        <v>21.466797999999997</v>
      </c>
      <c r="K27" s="268">
        <v>34.293876000000004</v>
      </c>
      <c r="L27" s="33">
        <v>44.476220999999995</v>
      </c>
      <c r="M27" s="269">
        <v>53.510815999999998</v>
      </c>
      <c r="N27" s="257">
        <v>448.01912600000003</v>
      </c>
      <c r="O27" s="274">
        <v>2.1859128858108864E-2</v>
      </c>
      <c r="P27" s="176"/>
      <c r="U27" s="127"/>
    </row>
    <row r="28" spans="1:21" ht="12.75" customHeight="1" x14ac:dyDescent="0.2">
      <c r="A28" s="57" t="s">
        <v>0</v>
      </c>
      <c r="B28" s="221">
        <v>0</v>
      </c>
      <c r="C28" s="236">
        <v>0</v>
      </c>
      <c r="D28" s="244">
        <v>0</v>
      </c>
      <c r="E28" s="237">
        <v>0</v>
      </c>
      <c r="F28" s="236">
        <v>0</v>
      </c>
      <c r="G28" s="239">
        <v>0</v>
      </c>
      <c r="H28" s="243">
        <v>0</v>
      </c>
      <c r="I28" s="236">
        <v>0</v>
      </c>
      <c r="J28" s="244">
        <v>0</v>
      </c>
      <c r="K28" s="237">
        <v>0</v>
      </c>
      <c r="L28" s="236">
        <v>0</v>
      </c>
      <c r="M28" s="239">
        <v>0</v>
      </c>
      <c r="N28" s="257">
        <v>0</v>
      </c>
      <c r="O28" s="274">
        <v>0</v>
      </c>
      <c r="P28" s="176"/>
      <c r="U28" s="127"/>
    </row>
    <row r="29" spans="1:21" ht="12.75" customHeight="1" x14ac:dyDescent="0.2">
      <c r="A29" s="57" t="s">
        <v>1</v>
      </c>
      <c r="B29" s="221">
        <v>0.24759999999999999</v>
      </c>
      <c r="C29" s="236">
        <v>0.31339999999999996</v>
      </c>
      <c r="D29" s="244">
        <v>0.2944</v>
      </c>
      <c r="E29" s="237">
        <v>3.8299999999999994E-2</v>
      </c>
      <c r="F29" s="236">
        <v>1.2E-2</v>
      </c>
      <c r="G29" s="239">
        <v>1.4199999999999999E-2</v>
      </c>
      <c r="H29" s="243">
        <v>0</v>
      </c>
      <c r="I29" s="236">
        <v>2.5999999999999999E-3</v>
      </c>
      <c r="J29" s="244">
        <v>5.1999999999999998E-3</v>
      </c>
      <c r="K29" s="237">
        <v>7.5600000000000001E-2</v>
      </c>
      <c r="L29" s="236">
        <v>0.17269999999999999</v>
      </c>
      <c r="M29" s="239">
        <v>0.2278</v>
      </c>
      <c r="N29" s="257">
        <v>1.4037999999999999</v>
      </c>
      <c r="O29" s="274">
        <v>2.5044949600812258E-3</v>
      </c>
      <c r="P29" s="176"/>
      <c r="U29" s="127"/>
    </row>
    <row r="30" spans="1:21" ht="12.75" customHeight="1" x14ac:dyDescent="0.2">
      <c r="A30" s="57" t="s">
        <v>2</v>
      </c>
      <c r="B30" s="221">
        <v>3.3859629999999998</v>
      </c>
      <c r="C30" s="236">
        <v>3.6133529999999996</v>
      </c>
      <c r="D30" s="244">
        <v>3.0997699999999999</v>
      </c>
      <c r="E30" s="237">
        <v>0.73429600000000006</v>
      </c>
      <c r="F30" s="236">
        <v>0.169185</v>
      </c>
      <c r="G30" s="239">
        <v>9.9475999999999995E-2</v>
      </c>
      <c r="H30" s="243">
        <v>8.9507000000000003E-2</v>
      </c>
      <c r="I30" s="236">
        <v>7.6260999999999995E-2</v>
      </c>
      <c r="J30" s="244">
        <v>0.168432</v>
      </c>
      <c r="K30" s="237">
        <v>0.77971399999999991</v>
      </c>
      <c r="L30" s="236">
        <v>2.1989520000000002</v>
      </c>
      <c r="M30" s="239">
        <v>3.0611840000000003</v>
      </c>
      <c r="N30" s="257">
        <v>17.476092999999999</v>
      </c>
      <c r="O30" s="274">
        <v>4.9789482152653948E-2</v>
      </c>
      <c r="P30" s="176"/>
    </row>
    <row r="31" spans="1:21" x14ac:dyDescent="0.2">
      <c r="A31" s="57" t="s">
        <v>6</v>
      </c>
      <c r="B31" s="221">
        <v>1.105156</v>
      </c>
      <c r="C31" s="236">
        <v>1.0716320000000001</v>
      </c>
      <c r="D31" s="244">
        <v>1.0289010000000001</v>
      </c>
      <c r="E31" s="237">
        <v>0.68777300000000008</v>
      </c>
      <c r="F31" s="236">
        <v>0.38255700000000004</v>
      </c>
      <c r="G31" s="239">
        <v>0.30206600000000006</v>
      </c>
      <c r="H31" s="243">
        <v>0.25332700000000002</v>
      </c>
      <c r="I31" s="236">
        <v>0.219</v>
      </c>
      <c r="J31" s="244">
        <v>0.30960699999999997</v>
      </c>
      <c r="K31" s="237">
        <v>8.3307000000000006E-2</v>
      </c>
      <c r="L31" s="236">
        <v>0.14757499999999998</v>
      </c>
      <c r="M31" s="239">
        <v>0.13049200000000002</v>
      </c>
      <c r="N31" s="257">
        <v>5.721393</v>
      </c>
      <c r="O31" s="274">
        <v>2.7829630813380062E-2</v>
      </c>
      <c r="P31" s="176"/>
    </row>
    <row r="32" spans="1:21" x14ac:dyDescent="0.2">
      <c r="A32" s="57" t="s">
        <v>28</v>
      </c>
      <c r="B32" s="221">
        <v>169.21677199999999</v>
      </c>
      <c r="C32" s="236">
        <v>180.88102900000001</v>
      </c>
      <c r="D32" s="244">
        <v>168.34935899999999</v>
      </c>
      <c r="E32" s="237">
        <v>52.647057999999994</v>
      </c>
      <c r="F32" s="236">
        <v>31.060912000000005</v>
      </c>
      <c r="G32" s="239">
        <v>26.423732999999999</v>
      </c>
      <c r="H32" s="243">
        <v>25.542483000000001</v>
      </c>
      <c r="I32" s="236">
        <v>23.669855000000002</v>
      </c>
      <c r="J32" s="244">
        <v>36.241548999999999</v>
      </c>
      <c r="K32" s="237">
        <v>76.976362999999992</v>
      </c>
      <c r="L32" s="236">
        <v>117.987442</v>
      </c>
      <c r="M32" s="239">
        <v>170.39873900000003</v>
      </c>
      <c r="N32" s="257">
        <v>1079.3952939999999</v>
      </c>
      <c r="O32" s="274">
        <v>4.2391567973418531E-2</v>
      </c>
      <c r="P32" s="176"/>
    </row>
    <row r="33" spans="1:16" x14ac:dyDescent="0.2">
      <c r="A33" s="57" t="s">
        <v>5</v>
      </c>
      <c r="B33" s="221">
        <v>105.053696</v>
      </c>
      <c r="C33" s="236">
        <v>111.42227399999999</v>
      </c>
      <c r="D33" s="244">
        <v>124.93967500000004</v>
      </c>
      <c r="E33" s="237">
        <v>45.950965000000004</v>
      </c>
      <c r="F33" s="236">
        <v>35.194308000000007</v>
      </c>
      <c r="G33" s="239">
        <v>26.028534000000004</v>
      </c>
      <c r="H33" s="243">
        <v>32.756371000000001</v>
      </c>
      <c r="I33" s="236">
        <v>31.435078000000004</v>
      </c>
      <c r="J33" s="244">
        <v>34.630492000000004</v>
      </c>
      <c r="K33" s="237">
        <v>57.362555999999998</v>
      </c>
      <c r="L33" s="236">
        <v>84.231852999999987</v>
      </c>
      <c r="M33" s="239">
        <v>111.15076199999999</v>
      </c>
      <c r="N33" s="257">
        <v>800.156564</v>
      </c>
      <c r="O33" s="274">
        <v>5.5164023289511893E-2</v>
      </c>
      <c r="P33" s="176"/>
    </row>
    <row r="34" spans="1:16" ht="12.75" thickBot="1" x14ac:dyDescent="0.25">
      <c r="A34" s="58" t="s">
        <v>3</v>
      </c>
      <c r="B34" s="222">
        <v>4.472467</v>
      </c>
      <c r="C34" s="43">
        <v>4.3399369999999999</v>
      </c>
      <c r="D34" s="43">
        <v>4.5547520000000006</v>
      </c>
      <c r="E34" s="272">
        <v>2.6081970000000001</v>
      </c>
      <c r="F34" s="43">
        <v>1.471109</v>
      </c>
      <c r="G34" s="273">
        <v>0.97978600000000005</v>
      </c>
      <c r="H34" s="43">
        <v>1.4406079999999999</v>
      </c>
      <c r="I34" s="43">
        <v>0.66262799999999988</v>
      </c>
      <c r="J34" s="43">
        <v>1.159308</v>
      </c>
      <c r="K34" s="272">
        <v>1.3862350000000001</v>
      </c>
      <c r="L34" s="43">
        <v>2.0117319999999999</v>
      </c>
      <c r="M34" s="273">
        <v>2.3944650000000003</v>
      </c>
      <c r="N34" s="259">
        <v>27.481224000000001</v>
      </c>
      <c r="O34" s="275">
        <v>1.8361035309254554E-2</v>
      </c>
      <c r="P34" s="176"/>
    </row>
    <row r="35" spans="1:16" ht="18" customHeight="1" x14ac:dyDescent="0.2">
      <c r="A35" s="263" t="s">
        <v>266</v>
      </c>
      <c r="B35" s="263"/>
      <c r="C35" s="263"/>
      <c r="D35" s="14"/>
      <c r="F35" s="17"/>
      <c r="G35" s="178"/>
      <c r="H35" s="178"/>
      <c r="I35" s="178"/>
      <c r="J35" s="178"/>
      <c r="K35" s="178"/>
      <c r="O35" s="4" t="s">
        <v>83</v>
      </c>
    </row>
    <row r="36" spans="1:16" x14ac:dyDescent="0.2">
      <c r="A36" s="119"/>
      <c r="B36" s="119"/>
      <c r="C36" s="119"/>
    </row>
    <row r="37" spans="1:16" x14ac:dyDescent="0.2">
      <c r="B37" s="127"/>
      <c r="C37" s="127"/>
      <c r="D37" s="127"/>
    </row>
    <row r="38" spans="1:16" x14ac:dyDescent="0.2">
      <c r="B38" s="127"/>
      <c r="C38" s="127"/>
      <c r="D38" s="127"/>
    </row>
    <row r="39" spans="1:16" x14ac:dyDescent="0.2">
      <c r="B39" s="127"/>
      <c r="C39" s="127"/>
      <c r="D39" s="127"/>
      <c r="M39" s="184" t="s">
        <v>259</v>
      </c>
      <c r="N39" s="226">
        <f>O7</f>
        <v>3.0228513125665876E-2</v>
      </c>
    </row>
    <row r="40" spans="1:16" x14ac:dyDescent="0.2">
      <c r="B40" s="233"/>
      <c r="C40" s="233"/>
      <c r="D40" s="233"/>
      <c r="M40" s="184" t="s">
        <v>66</v>
      </c>
      <c r="N40" s="226">
        <f>O8</f>
        <v>3.9832175648703574E-2</v>
      </c>
    </row>
    <row r="41" spans="1:16" x14ac:dyDescent="0.2">
      <c r="B41" s="127"/>
      <c r="C41" s="127"/>
      <c r="D41" s="127"/>
      <c r="M41" s="184" t="s">
        <v>183</v>
      </c>
      <c r="N41" s="226">
        <f>O9</f>
        <v>3.7445719153705231E-2</v>
      </c>
    </row>
  </sheetData>
  <mergeCells count="6">
    <mergeCell ref="O5:O6"/>
    <mergeCell ref="B5:D5"/>
    <mergeCell ref="E5:G5"/>
    <mergeCell ref="H5:J5"/>
    <mergeCell ref="K5:M5"/>
    <mergeCell ref="N5:N6"/>
  </mergeCells>
  <conditionalFormatting sqref="O10:O25 O27:O34">
    <cfRule type="dataBar" priority="1">
      <dataBar>
        <cfvo type="num" val="0"/>
        <cfvo type="num" val="1"/>
        <color rgb="FF63C384"/>
      </dataBar>
      <extLst>
        <ext xmlns:x14="http://schemas.microsoft.com/office/spreadsheetml/2009/9/main" uri="{B025F937-C7B1-47D3-B67F-A62EFF666E3E}">
          <x14:id>{4FD31A9D-90F3-49D1-A3B4-F244531E4D22}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4FD31A9D-90F3-49D1-A3B4-F244531E4D22}">
            <x14:dataBar minLength="0" maxLength="100" gradient="0" direction="rightToLeft">
              <x14:cfvo type="num">
                <xm:f>0</xm:f>
              </x14:cfvo>
              <x14:cfvo type="num">
                <xm:f>1</xm:f>
              </x14:cfvo>
              <x14:negativeFillColor rgb="FFFF0000"/>
              <x14:axisColor rgb="FF000000"/>
            </x14:dataBar>
          </x14:cfRule>
          <xm:sqref>O10:O25 O27:O34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zoomScaleNormal="100" zoomScaleSheetLayoutView="100" workbookViewId="0">
      <selection activeCell="T30" sqref="T30"/>
    </sheetView>
  </sheetViews>
  <sheetFormatPr defaultRowHeight="12" x14ac:dyDescent="0.2"/>
  <cols>
    <col min="1" max="1" width="31.7109375" style="123" customWidth="1"/>
    <col min="2" max="13" width="8" style="123" customWidth="1"/>
    <col min="14" max="14" width="8.42578125" style="123" customWidth="1"/>
    <col min="15" max="15" width="7.85546875" style="123" customWidth="1"/>
    <col min="16" max="21" width="9.140625" style="123" customWidth="1"/>
    <col min="22" max="16384" width="9.140625" style="123"/>
  </cols>
  <sheetData>
    <row r="1" spans="1:21" ht="18.75" x14ac:dyDescent="0.3">
      <c r="A1" s="164" t="s">
        <v>224</v>
      </c>
      <c r="O1" s="165" t="str">
        <f>Obsah!$A$1</f>
        <v>2018</v>
      </c>
    </row>
    <row r="2" spans="1:21" ht="1.5" customHeight="1" x14ac:dyDescent="0.2">
      <c r="F2" s="178"/>
      <c r="G2" s="178"/>
      <c r="H2" s="178"/>
      <c r="I2" s="178"/>
      <c r="J2" s="178"/>
      <c r="K2" s="178"/>
    </row>
    <row r="3" spans="1:21" ht="12" customHeight="1" x14ac:dyDescent="0.2">
      <c r="F3" s="178"/>
      <c r="G3" s="178"/>
      <c r="H3" s="178"/>
      <c r="I3" s="178"/>
      <c r="J3" s="178"/>
      <c r="K3" s="178"/>
    </row>
    <row r="4" spans="1:21" x14ac:dyDescent="0.2">
      <c r="A4" s="13"/>
      <c r="B4" s="276"/>
      <c r="C4" s="276"/>
      <c r="D4" s="276"/>
      <c r="E4" s="276"/>
      <c r="F4" s="184"/>
      <c r="K4" s="184"/>
      <c r="L4" s="251"/>
    </row>
    <row r="5" spans="1:21" ht="12.75" customHeight="1" x14ac:dyDescent="0.2">
      <c r="A5" s="26"/>
      <c r="B5" s="371" t="s">
        <v>48</v>
      </c>
      <c r="C5" s="371"/>
      <c r="D5" s="371"/>
      <c r="E5" s="371" t="s">
        <v>49</v>
      </c>
      <c r="F5" s="371"/>
      <c r="G5" s="371"/>
      <c r="H5" s="371" t="s">
        <v>50</v>
      </c>
      <c r="I5" s="371"/>
      <c r="J5" s="371"/>
      <c r="K5" s="371" t="s">
        <v>51</v>
      </c>
      <c r="L5" s="371"/>
      <c r="M5" s="371"/>
      <c r="N5" s="379" t="s">
        <v>7</v>
      </c>
      <c r="O5" s="379" t="s">
        <v>52</v>
      </c>
    </row>
    <row r="6" spans="1:21" x14ac:dyDescent="0.2">
      <c r="A6" s="26"/>
      <c r="B6" s="252" t="s">
        <v>8</v>
      </c>
      <c r="C6" s="252" t="s">
        <v>9</v>
      </c>
      <c r="D6" s="252" t="s">
        <v>10</v>
      </c>
      <c r="E6" s="252" t="s">
        <v>11</v>
      </c>
      <c r="F6" s="252" t="s">
        <v>12</v>
      </c>
      <c r="G6" s="252" t="s">
        <v>13</v>
      </c>
      <c r="H6" s="252" t="s">
        <v>14</v>
      </c>
      <c r="I6" s="252" t="s">
        <v>15</v>
      </c>
      <c r="J6" s="252" t="s">
        <v>16</v>
      </c>
      <c r="K6" s="252" t="s">
        <v>17</v>
      </c>
      <c r="L6" s="252" t="s">
        <v>18</v>
      </c>
      <c r="M6" s="252" t="s">
        <v>19</v>
      </c>
      <c r="N6" s="380"/>
      <c r="O6" s="380"/>
      <c r="P6" s="184"/>
      <c r="U6" s="184"/>
    </row>
    <row r="7" spans="1:21" x14ac:dyDescent="0.2">
      <c r="A7" s="262" t="s">
        <v>246</v>
      </c>
      <c r="B7" s="220">
        <v>3703.5369999999994</v>
      </c>
      <c r="C7" s="198">
        <v>3703.5369999999994</v>
      </c>
      <c r="D7" s="198">
        <v>3703.5369999999994</v>
      </c>
      <c r="E7" s="264">
        <v>3704.3149999999991</v>
      </c>
      <c r="F7" s="265">
        <v>3704.3949999999991</v>
      </c>
      <c r="G7" s="266">
        <v>3704.4919999999988</v>
      </c>
      <c r="H7" s="198">
        <v>3703.8489999999993</v>
      </c>
      <c r="I7" s="198">
        <v>3703.847999999999</v>
      </c>
      <c r="J7" s="198">
        <v>3696.2949999999992</v>
      </c>
      <c r="K7" s="264">
        <v>3696.7759999999985</v>
      </c>
      <c r="L7" s="265">
        <v>3704.3289999999984</v>
      </c>
      <c r="M7" s="266">
        <v>3704.4099999999985</v>
      </c>
      <c r="N7" s="261">
        <v>3704.4099999999985</v>
      </c>
      <c r="O7" s="278">
        <v>8.6759004738440171E-2</v>
      </c>
      <c r="P7" s="187"/>
      <c r="U7" s="92"/>
    </row>
    <row r="8" spans="1:21" x14ac:dyDescent="0.2">
      <c r="A8" s="253" t="s">
        <v>247</v>
      </c>
      <c r="B8" s="220">
        <v>897.94462104284287</v>
      </c>
      <c r="C8" s="198">
        <v>928.20578915012072</v>
      </c>
      <c r="D8" s="198">
        <v>909.92735047839358</v>
      </c>
      <c r="E8" s="220">
        <v>410.71763800000014</v>
      </c>
      <c r="F8" s="198">
        <v>316.65484500000008</v>
      </c>
      <c r="G8" s="267">
        <v>267.1136120000001</v>
      </c>
      <c r="H8" s="198">
        <v>240.21736001939044</v>
      </c>
      <c r="I8" s="198">
        <v>233.80716006295603</v>
      </c>
      <c r="J8" s="198">
        <v>296.48983953689344</v>
      </c>
      <c r="K8" s="220">
        <v>503.63792500000017</v>
      </c>
      <c r="L8" s="198">
        <v>716.63658700000019</v>
      </c>
      <c r="M8" s="267">
        <v>929.18620500000009</v>
      </c>
      <c r="N8" s="255">
        <v>6650.5389322905976</v>
      </c>
      <c r="O8" s="279">
        <v>4.09492443945682E-2</v>
      </c>
      <c r="P8" s="187"/>
      <c r="U8" s="92"/>
    </row>
    <row r="9" spans="1:21" x14ac:dyDescent="0.2">
      <c r="A9" s="254" t="s">
        <v>248</v>
      </c>
      <c r="B9" s="209">
        <v>654.98072803618288</v>
      </c>
      <c r="C9" s="63">
        <v>681.57118419792494</v>
      </c>
      <c r="D9" s="63">
        <v>647.24582372767986</v>
      </c>
      <c r="E9" s="209">
        <v>209.62982600000004</v>
      </c>
      <c r="F9" s="63">
        <v>105.00370399999998</v>
      </c>
      <c r="G9" s="210">
        <v>83.472281999999993</v>
      </c>
      <c r="H9" s="63">
        <v>76.27196733926381</v>
      </c>
      <c r="I9" s="63">
        <v>72.449929330610402</v>
      </c>
      <c r="J9" s="63">
        <v>118.67481802352761</v>
      </c>
      <c r="K9" s="209">
        <v>303.77552800000001</v>
      </c>
      <c r="L9" s="63">
        <v>485.06173600000005</v>
      </c>
      <c r="M9" s="210">
        <v>652.71139199999993</v>
      </c>
      <c r="N9" s="256">
        <v>4090.8489186551906</v>
      </c>
      <c r="O9" s="280">
        <v>4.6197885446231858E-2</v>
      </c>
      <c r="P9" s="176"/>
      <c r="U9" s="179"/>
    </row>
    <row r="10" spans="1:21" x14ac:dyDescent="0.2">
      <c r="A10" s="57" t="s">
        <v>44</v>
      </c>
      <c r="B10" s="221">
        <v>6.1704399999999993</v>
      </c>
      <c r="C10" s="33">
        <v>6.2026659999999998</v>
      </c>
      <c r="D10" s="33">
        <v>5.1865829999999997</v>
      </c>
      <c r="E10" s="268">
        <v>2.262283</v>
      </c>
      <c r="F10" s="33">
        <v>0.96320000000000006</v>
      </c>
      <c r="G10" s="269">
        <v>0.81504500000000002</v>
      </c>
      <c r="H10" s="33">
        <v>0.840225</v>
      </c>
      <c r="I10" s="33">
        <v>0.58929500000000012</v>
      </c>
      <c r="J10" s="33">
        <v>1.205325</v>
      </c>
      <c r="K10" s="268">
        <v>2.84314</v>
      </c>
      <c r="L10" s="33">
        <v>4.2918180000000001</v>
      </c>
      <c r="M10" s="269">
        <v>6.408919</v>
      </c>
      <c r="N10" s="257">
        <v>37.778938999999994</v>
      </c>
      <c r="O10" s="274">
        <v>6.5658130216261212E-3</v>
      </c>
      <c r="P10" s="176"/>
      <c r="U10" s="277"/>
    </row>
    <row r="11" spans="1:21" x14ac:dyDescent="0.2">
      <c r="A11" s="57" t="s">
        <v>43</v>
      </c>
      <c r="B11" s="221">
        <v>3.9599780000000004</v>
      </c>
      <c r="C11" s="236">
        <v>3.4805329999999999</v>
      </c>
      <c r="D11" s="244">
        <v>3.6402769999999993</v>
      </c>
      <c r="E11" s="237">
        <v>2.1822460000000001</v>
      </c>
      <c r="F11" s="236">
        <v>1.9141850000000002</v>
      </c>
      <c r="G11" s="239">
        <v>1.3814309999999999</v>
      </c>
      <c r="H11" s="243">
        <v>1.2675779999999996</v>
      </c>
      <c r="I11" s="236">
        <v>1.3472949999999999</v>
      </c>
      <c r="J11" s="244">
        <v>1.5157909999999999</v>
      </c>
      <c r="K11" s="237">
        <v>2.5495869999999994</v>
      </c>
      <c r="L11" s="236">
        <v>3.1950219999999998</v>
      </c>
      <c r="M11" s="239">
        <v>4.7679219999999995</v>
      </c>
      <c r="N11" s="257">
        <v>31.201844999999999</v>
      </c>
      <c r="O11" s="274">
        <v>5.8083172082946576E-2</v>
      </c>
      <c r="P11" s="176"/>
      <c r="U11" s="277"/>
    </row>
    <row r="12" spans="1:21" x14ac:dyDescent="0.2">
      <c r="A12" s="57" t="s">
        <v>42</v>
      </c>
      <c r="B12" s="221">
        <v>127.47076700000001</v>
      </c>
      <c r="C12" s="236">
        <v>102.07163300000001</v>
      </c>
      <c r="D12" s="244">
        <v>100.84365799999999</v>
      </c>
      <c r="E12" s="237">
        <v>43.257478000000006</v>
      </c>
      <c r="F12" s="236">
        <v>17.082771000000001</v>
      </c>
      <c r="G12" s="239">
        <v>8.8950299999999984</v>
      </c>
      <c r="H12" s="243">
        <v>9.9390460000000012</v>
      </c>
      <c r="I12" s="236">
        <v>4.6039110000000001</v>
      </c>
      <c r="J12" s="244">
        <v>5.2806859999999993</v>
      </c>
      <c r="K12" s="237">
        <v>16.144894000000001</v>
      </c>
      <c r="L12" s="236">
        <v>20.527768999999999</v>
      </c>
      <c r="M12" s="239">
        <v>18.612669999999998</v>
      </c>
      <c r="N12" s="257">
        <v>474.73031299999997</v>
      </c>
      <c r="O12" s="274">
        <v>4.2089710419895204E-2</v>
      </c>
      <c r="P12" s="176"/>
      <c r="U12" s="277"/>
    </row>
    <row r="13" spans="1:21" x14ac:dyDescent="0.2">
      <c r="A13" s="57" t="s">
        <v>67</v>
      </c>
      <c r="B13" s="221">
        <v>0</v>
      </c>
      <c r="C13" s="236">
        <v>0</v>
      </c>
      <c r="D13" s="244">
        <v>0</v>
      </c>
      <c r="E13" s="237">
        <v>0</v>
      </c>
      <c r="F13" s="236">
        <v>0</v>
      </c>
      <c r="G13" s="239">
        <v>0</v>
      </c>
      <c r="H13" s="243">
        <v>0</v>
      </c>
      <c r="I13" s="236">
        <v>0</v>
      </c>
      <c r="J13" s="244">
        <v>0</v>
      </c>
      <c r="K13" s="237">
        <v>0</v>
      </c>
      <c r="L13" s="236">
        <v>0</v>
      </c>
      <c r="M13" s="239">
        <v>0</v>
      </c>
      <c r="N13" s="257">
        <v>0</v>
      </c>
      <c r="O13" s="274">
        <v>0</v>
      </c>
      <c r="P13" s="176"/>
      <c r="U13" s="277"/>
    </row>
    <row r="14" spans="1:21" x14ac:dyDescent="0.2">
      <c r="A14" s="57" t="s">
        <v>68</v>
      </c>
      <c r="B14" s="221">
        <v>0</v>
      </c>
      <c r="C14" s="236">
        <v>0</v>
      </c>
      <c r="D14" s="244">
        <v>0</v>
      </c>
      <c r="E14" s="237">
        <v>0</v>
      </c>
      <c r="F14" s="236">
        <v>0</v>
      </c>
      <c r="G14" s="239">
        <v>0</v>
      </c>
      <c r="H14" s="243">
        <v>0</v>
      </c>
      <c r="I14" s="236">
        <v>0</v>
      </c>
      <c r="J14" s="244">
        <v>0</v>
      </c>
      <c r="K14" s="237">
        <v>0</v>
      </c>
      <c r="L14" s="236">
        <v>0</v>
      </c>
      <c r="M14" s="239">
        <v>0</v>
      </c>
      <c r="N14" s="257">
        <v>0</v>
      </c>
      <c r="O14" s="274">
        <v>0</v>
      </c>
      <c r="P14" s="176"/>
      <c r="U14" s="277"/>
    </row>
    <row r="15" spans="1:21" x14ac:dyDescent="0.2">
      <c r="A15" s="57" t="s">
        <v>69</v>
      </c>
      <c r="B15" s="221">
        <v>0</v>
      </c>
      <c r="C15" s="236">
        <v>0</v>
      </c>
      <c r="D15" s="244">
        <v>0</v>
      </c>
      <c r="E15" s="237">
        <v>0</v>
      </c>
      <c r="F15" s="236">
        <v>0</v>
      </c>
      <c r="G15" s="239">
        <v>0</v>
      </c>
      <c r="H15" s="243">
        <v>0</v>
      </c>
      <c r="I15" s="236">
        <v>0</v>
      </c>
      <c r="J15" s="244">
        <v>0</v>
      </c>
      <c r="K15" s="237">
        <v>0</v>
      </c>
      <c r="L15" s="236">
        <v>0</v>
      </c>
      <c r="M15" s="239">
        <v>0</v>
      </c>
      <c r="N15" s="257">
        <v>0</v>
      </c>
      <c r="O15" s="274">
        <v>0</v>
      </c>
      <c r="P15" s="176"/>
      <c r="U15" s="277"/>
    </row>
    <row r="16" spans="1:21" x14ac:dyDescent="0.2">
      <c r="A16" s="57" t="s">
        <v>41</v>
      </c>
      <c r="B16" s="221">
        <v>437.84958</v>
      </c>
      <c r="C16" s="236">
        <v>486.17605900000001</v>
      </c>
      <c r="D16" s="244">
        <v>465.95378399999998</v>
      </c>
      <c r="E16" s="237">
        <v>130.20582100000001</v>
      </c>
      <c r="F16" s="236">
        <v>65.895329000000004</v>
      </c>
      <c r="G16" s="239">
        <v>56.292377000000002</v>
      </c>
      <c r="H16" s="243">
        <v>49.232904000000005</v>
      </c>
      <c r="I16" s="236">
        <v>52.749020999999999</v>
      </c>
      <c r="J16" s="244">
        <v>91.456181000000015</v>
      </c>
      <c r="K16" s="237">
        <v>241.28776000000002</v>
      </c>
      <c r="L16" s="236">
        <v>399.00109100000003</v>
      </c>
      <c r="M16" s="239">
        <v>542.4923859999999</v>
      </c>
      <c r="N16" s="257">
        <v>3018.5922930000002</v>
      </c>
      <c r="O16" s="274">
        <v>7.3730294189477533E-2</v>
      </c>
      <c r="P16" s="176"/>
      <c r="U16" s="277"/>
    </row>
    <row r="17" spans="1:21" x14ac:dyDescent="0.2">
      <c r="A17" s="57" t="s">
        <v>81</v>
      </c>
      <c r="B17" s="221">
        <v>0</v>
      </c>
      <c r="C17" s="236">
        <v>0</v>
      </c>
      <c r="D17" s="244">
        <v>0</v>
      </c>
      <c r="E17" s="237">
        <v>0</v>
      </c>
      <c r="F17" s="236">
        <v>0</v>
      </c>
      <c r="G17" s="239">
        <v>0</v>
      </c>
      <c r="H17" s="243">
        <v>0</v>
      </c>
      <c r="I17" s="236">
        <v>0</v>
      </c>
      <c r="J17" s="244">
        <v>0</v>
      </c>
      <c r="K17" s="237">
        <v>0</v>
      </c>
      <c r="L17" s="236">
        <v>0</v>
      </c>
      <c r="M17" s="239">
        <v>0</v>
      </c>
      <c r="N17" s="257">
        <v>0</v>
      </c>
      <c r="O17" s="274">
        <v>0</v>
      </c>
      <c r="P17" s="176"/>
      <c r="U17" s="277"/>
    </row>
    <row r="18" spans="1:21" x14ac:dyDescent="0.2">
      <c r="A18" s="57" t="s">
        <v>40</v>
      </c>
      <c r="B18" s="221">
        <v>0</v>
      </c>
      <c r="C18" s="236">
        <v>0</v>
      </c>
      <c r="D18" s="244">
        <v>0</v>
      </c>
      <c r="E18" s="237">
        <v>0</v>
      </c>
      <c r="F18" s="236">
        <v>0</v>
      </c>
      <c r="G18" s="239">
        <v>0</v>
      </c>
      <c r="H18" s="243">
        <v>0</v>
      </c>
      <c r="I18" s="236">
        <v>0</v>
      </c>
      <c r="J18" s="244">
        <v>0</v>
      </c>
      <c r="K18" s="237">
        <v>0</v>
      </c>
      <c r="L18" s="236">
        <v>0</v>
      </c>
      <c r="M18" s="239">
        <v>0</v>
      </c>
      <c r="N18" s="257">
        <v>0</v>
      </c>
      <c r="O18" s="274">
        <v>0</v>
      </c>
      <c r="P18" s="176"/>
      <c r="U18" s="277"/>
    </row>
    <row r="19" spans="1:21" x14ac:dyDescent="0.2">
      <c r="A19" s="57" t="s">
        <v>39</v>
      </c>
      <c r="B19" s="221">
        <v>4.218</v>
      </c>
      <c r="C19" s="236">
        <v>3.996</v>
      </c>
      <c r="D19" s="244">
        <v>4.0670000000000002</v>
      </c>
      <c r="E19" s="237">
        <v>1.93</v>
      </c>
      <c r="F19" s="236">
        <v>1.335</v>
      </c>
      <c r="G19" s="239">
        <v>0.65400000000000003</v>
      </c>
      <c r="H19" s="243">
        <v>1.6180000000000001</v>
      </c>
      <c r="I19" s="236">
        <v>1.07</v>
      </c>
      <c r="J19" s="244">
        <v>1.325</v>
      </c>
      <c r="K19" s="237">
        <v>1.94</v>
      </c>
      <c r="L19" s="236">
        <v>3.0760000000000001</v>
      </c>
      <c r="M19" s="239">
        <v>4.4690000000000003</v>
      </c>
      <c r="N19" s="257">
        <v>29.698</v>
      </c>
      <c r="O19" s="274">
        <v>5.4958826182809693E-2</v>
      </c>
      <c r="P19" s="176"/>
      <c r="U19" s="277"/>
    </row>
    <row r="20" spans="1:21" x14ac:dyDescent="0.2">
      <c r="A20" s="57" t="s">
        <v>38</v>
      </c>
      <c r="B20" s="221">
        <v>0</v>
      </c>
      <c r="C20" s="236">
        <v>0</v>
      </c>
      <c r="D20" s="244">
        <v>0</v>
      </c>
      <c r="E20" s="237">
        <v>0</v>
      </c>
      <c r="F20" s="236">
        <v>0</v>
      </c>
      <c r="G20" s="239">
        <v>0</v>
      </c>
      <c r="H20" s="243">
        <v>0</v>
      </c>
      <c r="I20" s="236">
        <v>0</v>
      </c>
      <c r="J20" s="244">
        <v>0</v>
      </c>
      <c r="K20" s="237">
        <v>0</v>
      </c>
      <c r="L20" s="236">
        <v>0</v>
      </c>
      <c r="M20" s="239">
        <v>0</v>
      </c>
      <c r="N20" s="257">
        <v>0</v>
      </c>
      <c r="O20" s="274">
        <v>0</v>
      </c>
      <c r="P20" s="176"/>
      <c r="U20" s="277"/>
    </row>
    <row r="21" spans="1:21" x14ac:dyDescent="0.2">
      <c r="A21" s="57" t="s">
        <v>37</v>
      </c>
      <c r="B21" s="221">
        <v>0</v>
      </c>
      <c r="C21" s="236">
        <v>0</v>
      </c>
      <c r="D21" s="244">
        <v>0.50888999999999995</v>
      </c>
      <c r="E21" s="237">
        <v>9.1430000000000011E-2</v>
      </c>
      <c r="F21" s="236">
        <v>0</v>
      </c>
      <c r="G21" s="239">
        <v>0</v>
      </c>
      <c r="H21" s="243">
        <v>0</v>
      </c>
      <c r="I21" s="236">
        <v>0</v>
      </c>
      <c r="J21" s="244">
        <v>0</v>
      </c>
      <c r="K21" s="237">
        <v>0</v>
      </c>
      <c r="L21" s="236">
        <v>4.8399999999999997E-3</v>
      </c>
      <c r="M21" s="239">
        <v>2.1780000000000001E-2</v>
      </c>
      <c r="N21" s="257">
        <v>0.62693999999999994</v>
      </c>
      <c r="O21" s="274">
        <v>2.1822853982628662E-4</v>
      </c>
      <c r="P21" s="176"/>
      <c r="U21" s="277"/>
    </row>
    <row r="22" spans="1:21" x14ac:dyDescent="0.2">
      <c r="A22" s="57" t="s">
        <v>36</v>
      </c>
      <c r="B22" s="221">
        <v>0</v>
      </c>
      <c r="C22" s="236">
        <v>0</v>
      </c>
      <c r="D22" s="244">
        <v>0</v>
      </c>
      <c r="E22" s="237">
        <v>0</v>
      </c>
      <c r="F22" s="236">
        <v>0</v>
      </c>
      <c r="G22" s="239">
        <v>0</v>
      </c>
      <c r="H22" s="243">
        <v>0</v>
      </c>
      <c r="I22" s="236">
        <v>0</v>
      </c>
      <c r="J22" s="244">
        <v>0</v>
      </c>
      <c r="K22" s="237">
        <v>0</v>
      </c>
      <c r="L22" s="236">
        <v>0</v>
      </c>
      <c r="M22" s="239">
        <v>0</v>
      </c>
      <c r="N22" s="257">
        <v>0</v>
      </c>
      <c r="O22" s="274">
        <v>0</v>
      </c>
      <c r="P22" s="176"/>
      <c r="U22" s="277"/>
    </row>
    <row r="23" spans="1:21" x14ac:dyDescent="0.2">
      <c r="A23" s="57" t="s">
        <v>3</v>
      </c>
      <c r="B23" s="221">
        <v>0</v>
      </c>
      <c r="C23" s="236">
        <v>0</v>
      </c>
      <c r="D23" s="244">
        <v>0</v>
      </c>
      <c r="E23" s="237">
        <v>0</v>
      </c>
      <c r="F23" s="236">
        <v>0</v>
      </c>
      <c r="G23" s="239">
        <v>0</v>
      </c>
      <c r="H23" s="243">
        <v>0</v>
      </c>
      <c r="I23" s="236">
        <v>0</v>
      </c>
      <c r="J23" s="244">
        <v>0</v>
      </c>
      <c r="K23" s="237">
        <v>0</v>
      </c>
      <c r="L23" s="236">
        <v>0</v>
      </c>
      <c r="M23" s="239">
        <v>0</v>
      </c>
      <c r="N23" s="257">
        <v>0</v>
      </c>
      <c r="O23" s="274">
        <v>0</v>
      </c>
      <c r="P23" s="176"/>
      <c r="U23" s="277"/>
    </row>
    <row r="24" spans="1:21" x14ac:dyDescent="0.2">
      <c r="A24" s="57" t="s">
        <v>35</v>
      </c>
      <c r="B24" s="221">
        <v>0.12311</v>
      </c>
      <c r="C24" s="236">
        <v>0.11275</v>
      </c>
      <c r="D24" s="244">
        <v>3.6260000000000001E-2</v>
      </c>
      <c r="E24" s="237">
        <v>3.9939999999999996E-2</v>
      </c>
      <c r="F24" s="236">
        <v>3.2579999999999998E-2</v>
      </c>
      <c r="G24" s="239">
        <v>3.2829999999999998E-2</v>
      </c>
      <c r="H24" s="243">
        <v>1.5990000000000001E-2</v>
      </c>
      <c r="I24" s="236">
        <v>3.1379999999999998E-2</v>
      </c>
      <c r="J24" s="244">
        <v>2.3350000000000003E-2</v>
      </c>
      <c r="K24" s="237">
        <v>2.3907000000000001E-2</v>
      </c>
      <c r="L24" s="236">
        <v>0.103299</v>
      </c>
      <c r="M24" s="239">
        <v>0.10846500000000001</v>
      </c>
      <c r="N24" s="257">
        <v>0.68386100000000005</v>
      </c>
      <c r="O24" s="274">
        <v>7.5228629862987657E-3</v>
      </c>
      <c r="P24" s="176"/>
      <c r="U24" s="277"/>
    </row>
    <row r="25" spans="1:21" x14ac:dyDescent="0.2">
      <c r="A25" s="223" t="s">
        <v>34</v>
      </c>
      <c r="B25" s="224">
        <v>75.18885303618282</v>
      </c>
      <c r="C25" s="225">
        <v>79.531543197925004</v>
      </c>
      <c r="D25" s="225">
        <v>67.009371727680005</v>
      </c>
      <c r="E25" s="270">
        <v>29.660627999999999</v>
      </c>
      <c r="F25" s="225">
        <v>17.780638999999997</v>
      </c>
      <c r="G25" s="271">
        <v>15.401569</v>
      </c>
      <c r="H25" s="225">
        <v>13.358224339263801</v>
      </c>
      <c r="I25" s="225">
        <v>12.059027330610402</v>
      </c>
      <c r="J25" s="225">
        <v>17.868485023527601</v>
      </c>
      <c r="K25" s="270">
        <v>38.986239999999995</v>
      </c>
      <c r="L25" s="225">
        <v>54.861897000000006</v>
      </c>
      <c r="M25" s="271">
        <v>75.830250000000007</v>
      </c>
      <c r="N25" s="258">
        <v>497.53672765518968</v>
      </c>
      <c r="O25" s="274">
        <v>2.2536880347572591E-2</v>
      </c>
      <c r="P25" s="176"/>
      <c r="U25" s="173"/>
    </row>
    <row r="26" spans="1:21" ht="13.5" customHeight="1" x14ac:dyDescent="0.2">
      <c r="A26" s="260" t="s">
        <v>249</v>
      </c>
      <c r="B26" s="209">
        <v>486.82190599999996</v>
      </c>
      <c r="C26" s="63">
        <v>507.31445100000002</v>
      </c>
      <c r="D26" s="63">
        <v>476.81774299999995</v>
      </c>
      <c r="E26" s="209">
        <v>159.659153</v>
      </c>
      <c r="F26" s="63">
        <v>79.03215800000001</v>
      </c>
      <c r="G26" s="210">
        <v>60.462648000000009</v>
      </c>
      <c r="H26" s="63">
        <v>54.433952000000005</v>
      </c>
      <c r="I26" s="63">
        <v>52.679806000000006</v>
      </c>
      <c r="J26" s="63">
        <v>83.498782000000006</v>
      </c>
      <c r="K26" s="209">
        <v>220.57825199999999</v>
      </c>
      <c r="L26" s="63">
        <v>356.76378946460869</v>
      </c>
      <c r="M26" s="210">
        <v>482.16209700000002</v>
      </c>
      <c r="N26" s="256">
        <v>3020.2247374646086</v>
      </c>
      <c r="O26" s="280">
        <v>3.5650060018819839E-2</v>
      </c>
      <c r="P26" s="17"/>
      <c r="U26" s="127"/>
    </row>
    <row r="27" spans="1:21" ht="12.75" customHeight="1" x14ac:dyDescent="0.2">
      <c r="A27" s="57" t="s">
        <v>29</v>
      </c>
      <c r="B27" s="221">
        <v>85.685330000000008</v>
      </c>
      <c r="C27" s="33">
        <v>88.549417000000005</v>
      </c>
      <c r="D27" s="33">
        <v>85.300550000000001</v>
      </c>
      <c r="E27" s="268">
        <v>27.571550000000002</v>
      </c>
      <c r="F27" s="33">
        <v>13.022746999999999</v>
      </c>
      <c r="G27" s="269">
        <v>9.3443850000000008</v>
      </c>
      <c r="H27" s="33">
        <v>10.070687</v>
      </c>
      <c r="I27" s="33">
        <v>9.2992999999999988</v>
      </c>
      <c r="J27" s="33">
        <v>13.307086</v>
      </c>
      <c r="K27" s="268">
        <v>37.631870999999997</v>
      </c>
      <c r="L27" s="33">
        <v>60.222292999999993</v>
      </c>
      <c r="M27" s="269">
        <v>82.593589999999992</v>
      </c>
      <c r="N27" s="257">
        <v>522.59880599999997</v>
      </c>
      <c r="O27" s="274">
        <v>2.5497917339912482E-2</v>
      </c>
      <c r="P27" s="176"/>
      <c r="U27" s="127"/>
    </row>
    <row r="28" spans="1:21" ht="12.75" customHeight="1" x14ac:dyDescent="0.2">
      <c r="A28" s="57" t="s">
        <v>0</v>
      </c>
      <c r="B28" s="221">
        <v>1.2132000000000001</v>
      </c>
      <c r="C28" s="236">
        <v>1.3072999999999999</v>
      </c>
      <c r="D28" s="244">
        <v>1.2215</v>
      </c>
      <c r="E28" s="237">
        <v>0.28480099999999997</v>
      </c>
      <c r="F28" s="236">
        <v>0.10059999999999999</v>
      </c>
      <c r="G28" s="239">
        <v>8.9099999999999999E-2</v>
      </c>
      <c r="H28" s="243">
        <v>9.6700000000000008E-2</v>
      </c>
      <c r="I28" s="236">
        <v>6.3200000000000006E-2</v>
      </c>
      <c r="J28" s="244">
        <v>0.1028</v>
      </c>
      <c r="K28" s="237">
        <v>0.38650000000000001</v>
      </c>
      <c r="L28" s="236">
        <v>0.80629999999999991</v>
      </c>
      <c r="M28" s="239">
        <v>1.10249</v>
      </c>
      <c r="N28" s="257">
        <v>6.7744910000000012</v>
      </c>
      <c r="O28" s="274">
        <v>4.0512344941200746E-3</v>
      </c>
      <c r="P28" s="176"/>
      <c r="U28" s="127"/>
    </row>
    <row r="29" spans="1:21" ht="12.75" customHeight="1" x14ac:dyDescent="0.2">
      <c r="A29" s="57" t="s">
        <v>1</v>
      </c>
      <c r="B29" s="221">
        <v>13.396799999999999</v>
      </c>
      <c r="C29" s="236">
        <v>14.8035</v>
      </c>
      <c r="D29" s="244">
        <v>14.010489999999999</v>
      </c>
      <c r="E29" s="237">
        <v>3.7673209999999999</v>
      </c>
      <c r="F29" s="236">
        <v>0.97410000000000008</v>
      </c>
      <c r="G29" s="239">
        <v>0.61990000000000001</v>
      </c>
      <c r="H29" s="243">
        <v>0.58710000000000007</v>
      </c>
      <c r="I29" s="236">
        <v>0.50519999999999998</v>
      </c>
      <c r="J29" s="244">
        <v>1.1087</v>
      </c>
      <c r="K29" s="237">
        <v>4.3591629999999997</v>
      </c>
      <c r="L29" s="236">
        <v>7.7046919999999997</v>
      </c>
      <c r="M29" s="239">
        <v>11.463100000000001</v>
      </c>
      <c r="N29" s="257">
        <v>73.300066000000001</v>
      </c>
      <c r="O29" s="274">
        <v>0.13077336221015901</v>
      </c>
      <c r="P29" s="176"/>
      <c r="U29" s="127"/>
    </row>
    <row r="30" spans="1:21" ht="12.75" customHeight="1" x14ac:dyDescent="0.2">
      <c r="A30" s="57" t="s">
        <v>2</v>
      </c>
      <c r="B30" s="221">
        <v>4.1918999999999995</v>
      </c>
      <c r="C30" s="236">
        <v>4.6733000000000002</v>
      </c>
      <c r="D30" s="244">
        <v>4.5293000000000001</v>
      </c>
      <c r="E30" s="237">
        <v>1.0154000000000001</v>
      </c>
      <c r="F30" s="236">
        <v>0.83654899999999999</v>
      </c>
      <c r="G30" s="239">
        <v>0.30364300000000005</v>
      </c>
      <c r="H30" s="243">
        <v>0.27204400000000001</v>
      </c>
      <c r="I30" s="236">
        <v>0.22781800000000002</v>
      </c>
      <c r="J30" s="244">
        <v>0.49071599999999999</v>
      </c>
      <c r="K30" s="237">
        <v>1.9756899999999999</v>
      </c>
      <c r="L30" s="236">
        <v>3.234235</v>
      </c>
      <c r="M30" s="239">
        <v>4.1800100000000002</v>
      </c>
      <c r="N30" s="257">
        <v>25.930604999999996</v>
      </c>
      <c r="O30" s="274">
        <v>7.3876431926462011E-2</v>
      </c>
      <c r="P30" s="176"/>
    </row>
    <row r="31" spans="1:21" x14ac:dyDescent="0.2">
      <c r="A31" s="57" t="s">
        <v>6</v>
      </c>
      <c r="B31" s="221">
        <v>3.5428199999999999</v>
      </c>
      <c r="C31" s="236">
        <v>3.1265000000000001</v>
      </c>
      <c r="D31" s="244">
        <v>3.3754799999999996</v>
      </c>
      <c r="E31" s="237">
        <v>1.98912</v>
      </c>
      <c r="F31" s="236">
        <v>1.7628199999999998</v>
      </c>
      <c r="G31" s="239">
        <v>1.2519899999999999</v>
      </c>
      <c r="H31" s="243">
        <v>1.1491099999999999</v>
      </c>
      <c r="I31" s="236">
        <v>1.2298999999999998</v>
      </c>
      <c r="J31" s="244">
        <v>1.29975</v>
      </c>
      <c r="K31" s="237">
        <v>2.3116859999999999</v>
      </c>
      <c r="L31" s="236">
        <v>2.8984199999999998</v>
      </c>
      <c r="M31" s="239">
        <v>4.3290800000000003</v>
      </c>
      <c r="N31" s="257">
        <v>28.266676</v>
      </c>
      <c r="O31" s="274">
        <v>0.13749294226098971</v>
      </c>
      <c r="P31" s="176"/>
    </row>
    <row r="32" spans="1:21" x14ac:dyDescent="0.2">
      <c r="A32" s="57" t="s">
        <v>28</v>
      </c>
      <c r="B32" s="221">
        <v>196.85216599999995</v>
      </c>
      <c r="C32" s="236">
        <v>203.48126499999998</v>
      </c>
      <c r="D32" s="244">
        <v>189.11585699999995</v>
      </c>
      <c r="E32" s="237">
        <v>69.474068999999986</v>
      </c>
      <c r="F32" s="236">
        <v>38.438111000000006</v>
      </c>
      <c r="G32" s="239">
        <v>30.702484000000005</v>
      </c>
      <c r="H32" s="243">
        <v>28.312552000000004</v>
      </c>
      <c r="I32" s="236">
        <v>26.767152000000003</v>
      </c>
      <c r="J32" s="244">
        <v>40.228133999999997</v>
      </c>
      <c r="K32" s="237">
        <v>90.501013</v>
      </c>
      <c r="L32" s="236">
        <v>148.88275999999996</v>
      </c>
      <c r="M32" s="239">
        <v>196.16129699999999</v>
      </c>
      <c r="N32" s="257">
        <v>1258.9168599999998</v>
      </c>
      <c r="O32" s="274">
        <v>4.9441997700216594E-2</v>
      </c>
      <c r="P32" s="176"/>
    </row>
    <row r="33" spans="1:16" x14ac:dyDescent="0.2">
      <c r="A33" s="57" t="s">
        <v>5</v>
      </c>
      <c r="B33" s="221">
        <v>146.92818999999997</v>
      </c>
      <c r="C33" s="236">
        <v>154.44263499999997</v>
      </c>
      <c r="D33" s="244">
        <v>143.77927600000001</v>
      </c>
      <c r="E33" s="237">
        <v>45.464057000000004</v>
      </c>
      <c r="F33" s="236">
        <v>20.325465000000001</v>
      </c>
      <c r="G33" s="239">
        <v>15.212332</v>
      </c>
      <c r="H33" s="243">
        <v>12.103575000000001</v>
      </c>
      <c r="I33" s="236">
        <v>12.566818999999999</v>
      </c>
      <c r="J33" s="244">
        <v>23.299311000000003</v>
      </c>
      <c r="K33" s="237">
        <v>69.253750999999994</v>
      </c>
      <c r="L33" s="236">
        <v>108.93365946460872</v>
      </c>
      <c r="M33" s="239">
        <v>148.12477100000001</v>
      </c>
      <c r="N33" s="257">
        <v>900.43384146460858</v>
      </c>
      <c r="O33" s="274">
        <v>6.2077292914912999E-2</v>
      </c>
      <c r="P33" s="176"/>
    </row>
    <row r="34" spans="1:16" ht="12.75" thickBot="1" x14ac:dyDescent="0.25">
      <c r="A34" s="58" t="s">
        <v>3</v>
      </c>
      <c r="B34" s="222">
        <v>35.011499999999998</v>
      </c>
      <c r="C34" s="43">
        <v>36.930534000000002</v>
      </c>
      <c r="D34" s="43">
        <v>35.485289999999992</v>
      </c>
      <c r="E34" s="272">
        <v>10.092834999999999</v>
      </c>
      <c r="F34" s="43">
        <v>3.5717659999999998</v>
      </c>
      <c r="G34" s="273">
        <v>2.9388139999999998</v>
      </c>
      <c r="H34" s="43">
        <v>1.8421840000000003</v>
      </c>
      <c r="I34" s="43">
        <v>2.0204170000000001</v>
      </c>
      <c r="J34" s="43">
        <v>3.6622849999999998</v>
      </c>
      <c r="K34" s="272">
        <v>14.158578</v>
      </c>
      <c r="L34" s="43">
        <v>24.081430000000001</v>
      </c>
      <c r="M34" s="273">
        <v>34.207759000000003</v>
      </c>
      <c r="N34" s="259">
        <v>204.00339200000002</v>
      </c>
      <c r="O34" s="275">
        <v>0.1363008242907848</v>
      </c>
      <c r="P34" s="176"/>
    </row>
    <row r="35" spans="1:16" ht="18" customHeight="1" x14ac:dyDescent="0.2">
      <c r="A35" s="263" t="s">
        <v>268</v>
      </c>
      <c r="B35" s="263"/>
      <c r="C35" s="263"/>
      <c r="D35" s="14"/>
      <c r="F35" s="17"/>
      <c r="G35" s="178"/>
      <c r="H35" s="178"/>
      <c r="I35" s="178"/>
      <c r="J35" s="178"/>
      <c r="K35" s="178"/>
      <c r="O35" s="4" t="s">
        <v>83</v>
      </c>
    </row>
    <row r="36" spans="1:16" x14ac:dyDescent="0.2">
      <c r="A36" s="119"/>
      <c r="B36" s="119"/>
      <c r="C36" s="119"/>
    </row>
    <row r="37" spans="1:16" x14ac:dyDescent="0.2">
      <c r="B37" s="127"/>
      <c r="C37" s="127"/>
      <c r="D37" s="127"/>
    </row>
    <row r="38" spans="1:16" x14ac:dyDescent="0.2">
      <c r="B38" s="127"/>
      <c r="C38" s="127"/>
      <c r="D38" s="127"/>
    </row>
    <row r="39" spans="1:16" x14ac:dyDescent="0.2">
      <c r="B39" s="127"/>
      <c r="C39" s="127"/>
      <c r="D39" s="127"/>
      <c r="M39" s="184" t="s">
        <v>259</v>
      </c>
      <c r="N39" s="226">
        <f>O7</f>
        <v>8.6759004738440171E-2</v>
      </c>
    </row>
    <row r="40" spans="1:16" x14ac:dyDescent="0.2">
      <c r="B40" s="233"/>
      <c r="C40" s="233"/>
      <c r="D40" s="233"/>
      <c r="M40" s="184" t="s">
        <v>66</v>
      </c>
      <c r="N40" s="226">
        <f>O8</f>
        <v>4.09492443945682E-2</v>
      </c>
    </row>
    <row r="41" spans="1:16" x14ac:dyDescent="0.2">
      <c r="B41" s="127"/>
      <c r="C41" s="127"/>
      <c r="D41" s="127"/>
      <c r="M41" s="184" t="s">
        <v>183</v>
      </c>
      <c r="N41" s="226">
        <f>O9</f>
        <v>4.6197885446231858E-2</v>
      </c>
    </row>
  </sheetData>
  <mergeCells count="6">
    <mergeCell ref="O5:O6"/>
    <mergeCell ref="B5:D5"/>
    <mergeCell ref="E5:G5"/>
    <mergeCell ref="H5:J5"/>
    <mergeCell ref="K5:M5"/>
    <mergeCell ref="N5:N6"/>
  </mergeCells>
  <conditionalFormatting sqref="O10:O25 O27:O34">
    <cfRule type="dataBar" priority="1">
      <dataBar>
        <cfvo type="num" val="0"/>
        <cfvo type="num" val="1"/>
        <color rgb="FF63C384"/>
      </dataBar>
      <extLst>
        <ext xmlns:x14="http://schemas.microsoft.com/office/spreadsheetml/2009/9/main" uri="{B025F937-C7B1-47D3-B67F-A62EFF666E3E}">
          <x14:id>{5E295BF7-E565-466F-8F21-1E116498E39C}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5E295BF7-E565-466F-8F21-1E116498E39C}">
            <x14:dataBar minLength="0" maxLength="100" gradient="0" direction="rightToLeft">
              <x14:cfvo type="num">
                <xm:f>0</xm:f>
              </x14:cfvo>
              <x14:cfvo type="num">
                <xm:f>1</xm:f>
              </x14:cfvo>
              <x14:negativeFillColor rgb="FFFF0000"/>
              <x14:axisColor rgb="FF000000"/>
            </x14:dataBar>
          </x14:cfRule>
          <xm:sqref>O10:O25 O27:O34</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zoomScaleNormal="100" zoomScaleSheetLayoutView="100" workbookViewId="0">
      <selection activeCell="S34" sqref="S34"/>
    </sheetView>
  </sheetViews>
  <sheetFormatPr defaultRowHeight="12" x14ac:dyDescent="0.2"/>
  <cols>
    <col min="1" max="1" width="31.7109375" style="123" customWidth="1"/>
    <col min="2" max="13" width="8" style="123" customWidth="1"/>
    <col min="14" max="14" width="8.42578125" style="123" customWidth="1"/>
    <col min="15" max="15" width="7.85546875" style="123" customWidth="1"/>
    <col min="16" max="21" width="9.140625" style="123" customWidth="1"/>
    <col min="22" max="16384" width="9.140625" style="123"/>
  </cols>
  <sheetData>
    <row r="1" spans="1:21" ht="18.75" x14ac:dyDescent="0.3">
      <c r="A1" s="164" t="s">
        <v>225</v>
      </c>
      <c r="O1" s="165" t="str">
        <f>Obsah!$A$1</f>
        <v>2018</v>
      </c>
    </row>
    <row r="2" spans="1:21" ht="1.5" customHeight="1" x14ac:dyDescent="0.2">
      <c r="F2" s="178"/>
      <c r="G2" s="178"/>
      <c r="H2" s="178"/>
      <c r="I2" s="178"/>
      <c r="J2" s="178"/>
      <c r="K2" s="178"/>
    </row>
    <row r="3" spans="1:21" ht="12" customHeight="1" x14ac:dyDescent="0.2">
      <c r="F3" s="178"/>
      <c r="G3" s="178"/>
      <c r="H3" s="178"/>
      <c r="I3" s="178"/>
      <c r="J3" s="178"/>
      <c r="K3" s="178"/>
    </row>
    <row r="4" spans="1:21" x14ac:dyDescent="0.2">
      <c r="A4" s="13"/>
      <c r="B4" s="276"/>
      <c r="C4" s="276"/>
      <c r="D4" s="276"/>
      <c r="E4" s="276"/>
      <c r="F4" s="184"/>
      <c r="K4" s="184"/>
      <c r="L4" s="251"/>
    </row>
    <row r="5" spans="1:21" ht="12.75" customHeight="1" x14ac:dyDescent="0.2">
      <c r="A5" s="26"/>
      <c r="B5" s="371" t="s">
        <v>48</v>
      </c>
      <c r="C5" s="371"/>
      <c r="D5" s="371"/>
      <c r="E5" s="371" t="s">
        <v>49</v>
      </c>
      <c r="F5" s="371"/>
      <c r="G5" s="371"/>
      <c r="H5" s="371" t="s">
        <v>50</v>
      </c>
      <c r="I5" s="371"/>
      <c r="J5" s="371"/>
      <c r="K5" s="371" t="s">
        <v>51</v>
      </c>
      <c r="L5" s="371"/>
      <c r="M5" s="371"/>
      <c r="N5" s="379" t="s">
        <v>7</v>
      </c>
      <c r="O5" s="379" t="s">
        <v>52</v>
      </c>
    </row>
    <row r="6" spans="1:21" x14ac:dyDescent="0.2">
      <c r="A6" s="26"/>
      <c r="B6" s="252" t="s">
        <v>8</v>
      </c>
      <c r="C6" s="252" t="s">
        <v>9</v>
      </c>
      <c r="D6" s="252" t="s">
        <v>10</v>
      </c>
      <c r="E6" s="252" t="s">
        <v>11</v>
      </c>
      <c r="F6" s="252" t="s">
        <v>12</v>
      </c>
      <c r="G6" s="252" t="s">
        <v>13</v>
      </c>
      <c r="H6" s="252" t="s">
        <v>14</v>
      </c>
      <c r="I6" s="252" t="s">
        <v>15</v>
      </c>
      <c r="J6" s="252" t="s">
        <v>16</v>
      </c>
      <c r="K6" s="252" t="s">
        <v>17</v>
      </c>
      <c r="L6" s="252" t="s">
        <v>18</v>
      </c>
      <c r="M6" s="252" t="s">
        <v>19</v>
      </c>
      <c r="N6" s="380"/>
      <c r="O6" s="380"/>
      <c r="P6" s="184"/>
      <c r="U6" s="184"/>
    </row>
    <row r="7" spans="1:21" x14ac:dyDescent="0.2">
      <c r="A7" s="262" t="s">
        <v>246</v>
      </c>
      <c r="B7" s="220">
        <v>1277.3489999999995</v>
      </c>
      <c r="C7" s="198">
        <v>1277.3489999999995</v>
      </c>
      <c r="D7" s="198">
        <v>1277.3499999999997</v>
      </c>
      <c r="E7" s="264">
        <v>1278.1619999999996</v>
      </c>
      <c r="F7" s="265">
        <v>1277.0179999999996</v>
      </c>
      <c r="G7" s="266">
        <v>1277.0179999999996</v>
      </c>
      <c r="H7" s="198">
        <v>1299.0979999999997</v>
      </c>
      <c r="I7" s="198">
        <v>1299.3739999999996</v>
      </c>
      <c r="J7" s="198">
        <v>1271.9789999999994</v>
      </c>
      <c r="K7" s="264">
        <v>1269.5309999999995</v>
      </c>
      <c r="L7" s="265">
        <v>1269.5309999999995</v>
      </c>
      <c r="M7" s="266">
        <v>1269.5309999999995</v>
      </c>
      <c r="N7" s="261">
        <v>1269.5309999999995</v>
      </c>
      <c r="O7" s="278">
        <v>2.9733006347730594E-2</v>
      </c>
      <c r="P7" s="187"/>
      <c r="U7" s="92"/>
    </row>
    <row r="8" spans="1:21" x14ac:dyDescent="0.2">
      <c r="A8" s="253" t="s">
        <v>247</v>
      </c>
      <c r="B8" s="220">
        <v>750.04384171396759</v>
      </c>
      <c r="C8" s="198">
        <v>808.15300547846584</v>
      </c>
      <c r="D8" s="198">
        <v>768.69919192732505</v>
      </c>
      <c r="E8" s="220">
        <v>366.46269999999981</v>
      </c>
      <c r="F8" s="198">
        <v>249.09965300000002</v>
      </c>
      <c r="G8" s="267">
        <v>218.81129500000003</v>
      </c>
      <c r="H8" s="198">
        <v>212.88752325683598</v>
      </c>
      <c r="I8" s="198">
        <v>182.94643020200283</v>
      </c>
      <c r="J8" s="198">
        <v>250.2435302796614</v>
      </c>
      <c r="K8" s="220">
        <v>452.00382200000001</v>
      </c>
      <c r="L8" s="198">
        <v>640.63231899999994</v>
      </c>
      <c r="M8" s="267">
        <v>734.56532100000004</v>
      </c>
      <c r="N8" s="255">
        <v>5634.5486328582583</v>
      </c>
      <c r="O8" s="279">
        <v>3.4693505499188787E-2</v>
      </c>
      <c r="P8" s="187"/>
      <c r="U8" s="92"/>
    </row>
    <row r="9" spans="1:21" x14ac:dyDescent="0.2">
      <c r="A9" s="254" t="s">
        <v>248</v>
      </c>
      <c r="B9" s="209">
        <v>578.99939371396761</v>
      </c>
      <c r="C9" s="63">
        <v>658.94144400000005</v>
      </c>
      <c r="D9" s="63">
        <v>636.24732500000005</v>
      </c>
      <c r="E9" s="209">
        <v>238.48634200000001</v>
      </c>
      <c r="F9" s="63">
        <v>133.74318</v>
      </c>
      <c r="G9" s="210">
        <v>115.446203</v>
      </c>
      <c r="H9" s="63">
        <v>113.07969600000001</v>
      </c>
      <c r="I9" s="63">
        <v>95.281210999999999</v>
      </c>
      <c r="J9" s="63">
        <v>145.76598000000001</v>
      </c>
      <c r="K9" s="209">
        <v>305.149585</v>
      </c>
      <c r="L9" s="63">
        <v>483.81946299999993</v>
      </c>
      <c r="M9" s="210">
        <v>572.21562100000006</v>
      </c>
      <c r="N9" s="256">
        <v>4077.1754437139671</v>
      </c>
      <c r="O9" s="280">
        <v>4.6043471132345574E-2</v>
      </c>
      <c r="P9" s="176"/>
      <c r="U9" s="179"/>
    </row>
    <row r="10" spans="1:21" x14ac:dyDescent="0.2">
      <c r="A10" s="57" t="s">
        <v>44</v>
      </c>
      <c r="B10" s="221">
        <v>67.471752000000009</v>
      </c>
      <c r="C10" s="33">
        <v>74.350066000000012</v>
      </c>
      <c r="D10" s="33">
        <v>79.424733000000003</v>
      </c>
      <c r="E10" s="268">
        <v>26.850842999999998</v>
      </c>
      <c r="F10" s="33">
        <v>20.634214</v>
      </c>
      <c r="G10" s="269">
        <v>19.46</v>
      </c>
      <c r="H10" s="33">
        <v>11.422728999999999</v>
      </c>
      <c r="I10" s="33">
        <v>18.441034000000002</v>
      </c>
      <c r="J10" s="33">
        <v>23.169671999999998</v>
      </c>
      <c r="K10" s="268">
        <v>56.558593999999999</v>
      </c>
      <c r="L10" s="33">
        <v>65.299452000000002</v>
      </c>
      <c r="M10" s="269">
        <v>68.559474000000009</v>
      </c>
      <c r="N10" s="257">
        <v>531.642563</v>
      </c>
      <c r="O10" s="274">
        <v>9.239713330742523E-2</v>
      </c>
      <c r="P10" s="176"/>
      <c r="U10" s="277"/>
    </row>
    <row r="11" spans="1:21" x14ac:dyDescent="0.2">
      <c r="A11" s="57" t="s">
        <v>43</v>
      </c>
      <c r="B11" s="221">
        <v>8.6626600000000007</v>
      </c>
      <c r="C11" s="236">
        <v>8.3276559999999993</v>
      </c>
      <c r="D11" s="244">
        <v>8.4280480000000004</v>
      </c>
      <c r="E11" s="237">
        <v>4.820506</v>
      </c>
      <c r="F11" s="236">
        <v>3.0232840000000003</v>
      </c>
      <c r="G11" s="239">
        <v>2.3978280000000001</v>
      </c>
      <c r="H11" s="243">
        <v>2.8263300000000005</v>
      </c>
      <c r="I11" s="236">
        <v>2.5161199999999995</v>
      </c>
      <c r="J11" s="244">
        <v>3.1930859999999996</v>
      </c>
      <c r="K11" s="237">
        <v>5.1868780000000001</v>
      </c>
      <c r="L11" s="236">
        <v>7.1418980000000003</v>
      </c>
      <c r="M11" s="239">
        <v>8.5513300000000019</v>
      </c>
      <c r="N11" s="257">
        <v>65.075623999999991</v>
      </c>
      <c r="O11" s="274">
        <v>0.12114022959851022</v>
      </c>
      <c r="P11" s="176"/>
      <c r="U11" s="277"/>
    </row>
    <row r="12" spans="1:21" x14ac:dyDescent="0.2">
      <c r="A12" s="57" t="s">
        <v>42</v>
      </c>
      <c r="B12" s="221">
        <v>0</v>
      </c>
      <c r="C12" s="236">
        <v>0</v>
      </c>
      <c r="D12" s="244">
        <v>0</v>
      </c>
      <c r="E12" s="237">
        <v>0</v>
      </c>
      <c r="F12" s="236">
        <v>0</v>
      </c>
      <c r="G12" s="239">
        <v>0</v>
      </c>
      <c r="H12" s="243">
        <v>0</v>
      </c>
      <c r="I12" s="236">
        <v>0</v>
      </c>
      <c r="J12" s="244">
        <v>0</v>
      </c>
      <c r="K12" s="237">
        <v>0</v>
      </c>
      <c r="L12" s="236">
        <v>0</v>
      </c>
      <c r="M12" s="239">
        <v>0</v>
      </c>
      <c r="N12" s="257">
        <v>0</v>
      </c>
      <c r="O12" s="274">
        <v>0</v>
      </c>
      <c r="P12" s="176"/>
      <c r="U12" s="277"/>
    </row>
    <row r="13" spans="1:21" x14ac:dyDescent="0.2">
      <c r="A13" s="57" t="s">
        <v>67</v>
      </c>
      <c r="B13" s="221">
        <v>0.17229</v>
      </c>
      <c r="C13" s="236">
        <v>0.13897999999999999</v>
      </c>
      <c r="D13" s="244">
        <v>0.17955000000000002</v>
      </c>
      <c r="E13" s="237">
        <v>0.22478999999999999</v>
      </c>
      <c r="F13" s="236">
        <v>0.28361000000000003</v>
      </c>
      <c r="G13" s="239">
        <v>0.30928</v>
      </c>
      <c r="H13" s="243">
        <v>0.33244999999999997</v>
      </c>
      <c r="I13" s="236">
        <v>0.29088999999999998</v>
      </c>
      <c r="J13" s="244">
        <v>0.21115</v>
      </c>
      <c r="K13" s="237">
        <v>0.20663699999999999</v>
      </c>
      <c r="L13" s="236">
        <v>0.18768199999999999</v>
      </c>
      <c r="M13" s="239">
        <v>0.14806800000000001</v>
      </c>
      <c r="N13" s="257">
        <v>2.6853769999999999</v>
      </c>
      <c r="O13" s="274">
        <v>0.2248611248344132</v>
      </c>
      <c r="P13" s="176"/>
      <c r="U13" s="277"/>
    </row>
    <row r="14" spans="1:21" x14ac:dyDescent="0.2">
      <c r="A14" s="57" t="s">
        <v>68</v>
      </c>
      <c r="B14" s="221">
        <v>0</v>
      </c>
      <c r="C14" s="236">
        <v>0</v>
      </c>
      <c r="D14" s="244">
        <v>0</v>
      </c>
      <c r="E14" s="237">
        <v>0</v>
      </c>
      <c r="F14" s="236">
        <v>0</v>
      </c>
      <c r="G14" s="239">
        <v>0</v>
      </c>
      <c r="H14" s="243">
        <v>0</v>
      </c>
      <c r="I14" s="236">
        <v>0</v>
      </c>
      <c r="J14" s="244">
        <v>0</v>
      </c>
      <c r="K14" s="237">
        <v>0</v>
      </c>
      <c r="L14" s="236">
        <v>0</v>
      </c>
      <c r="M14" s="239">
        <v>0</v>
      </c>
      <c r="N14" s="257">
        <v>0</v>
      </c>
      <c r="O14" s="274">
        <v>0</v>
      </c>
      <c r="P14" s="176"/>
      <c r="U14" s="277"/>
    </row>
    <row r="15" spans="1:21" x14ac:dyDescent="0.2">
      <c r="A15" s="57" t="s">
        <v>69</v>
      </c>
      <c r="B15" s="221">
        <v>0</v>
      </c>
      <c r="C15" s="236">
        <v>0</v>
      </c>
      <c r="D15" s="244">
        <v>0</v>
      </c>
      <c r="E15" s="237">
        <v>0</v>
      </c>
      <c r="F15" s="236">
        <v>0</v>
      </c>
      <c r="G15" s="239">
        <v>0</v>
      </c>
      <c r="H15" s="243">
        <v>0</v>
      </c>
      <c r="I15" s="236">
        <v>0</v>
      </c>
      <c r="J15" s="244">
        <v>0</v>
      </c>
      <c r="K15" s="237">
        <v>0</v>
      </c>
      <c r="L15" s="236">
        <v>0</v>
      </c>
      <c r="M15" s="239">
        <v>0</v>
      </c>
      <c r="N15" s="257">
        <v>0</v>
      </c>
      <c r="O15" s="274">
        <v>0</v>
      </c>
      <c r="P15" s="176"/>
      <c r="U15" s="277"/>
    </row>
    <row r="16" spans="1:21" x14ac:dyDescent="0.2">
      <c r="A16" s="57" t="s">
        <v>41</v>
      </c>
      <c r="B16" s="221">
        <v>376.97620799999999</v>
      </c>
      <c r="C16" s="236">
        <v>439.77914500000003</v>
      </c>
      <c r="D16" s="244">
        <v>422.65483</v>
      </c>
      <c r="E16" s="237">
        <v>137.923676</v>
      </c>
      <c r="F16" s="236">
        <v>68.810641000000004</v>
      </c>
      <c r="G16" s="239">
        <v>53.011640999999997</v>
      </c>
      <c r="H16" s="243">
        <v>77.957307000000014</v>
      </c>
      <c r="I16" s="236">
        <v>54.168292000000001</v>
      </c>
      <c r="J16" s="244">
        <v>71.447827000000004</v>
      </c>
      <c r="K16" s="237">
        <v>159.35674499999999</v>
      </c>
      <c r="L16" s="236">
        <v>302.97254700000002</v>
      </c>
      <c r="M16" s="239">
        <v>369.91233300000005</v>
      </c>
      <c r="N16" s="257">
        <v>2534.9711920000004</v>
      </c>
      <c r="O16" s="274">
        <v>6.191766015617086E-2</v>
      </c>
      <c r="P16" s="176"/>
      <c r="U16" s="277"/>
    </row>
    <row r="17" spans="1:21" x14ac:dyDescent="0.2">
      <c r="A17" s="57" t="s">
        <v>81</v>
      </c>
      <c r="B17" s="221">
        <v>0</v>
      </c>
      <c r="C17" s="236">
        <v>0</v>
      </c>
      <c r="D17" s="244">
        <v>0</v>
      </c>
      <c r="E17" s="237">
        <v>0</v>
      </c>
      <c r="F17" s="236">
        <v>0</v>
      </c>
      <c r="G17" s="239">
        <v>0</v>
      </c>
      <c r="H17" s="243">
        <v>0</v>
      </c>
      <c r="I17" s="236">
        <v>0</v>
      </c>
      <c r="J17" s="244">
        <v>0</v>
      </c>
      <c r="K17" s="237">
        <v>0</v>
      </c>
      <c r="L17" s="236">
        <v>0</v>
      </c>
      <c r="M17" s="239">
        <v>0</v>
      </c>
      <c r="N17" s="257">
        <v>0</v>
      </c>
      <c r="O17" s="274">
        <v>0</v>
      </c>
      <c r="P17" s="176"/>
      <c r="U17" s="277"/>
    </row>
    <row r="18" spans="1:21" x14ac:dyDescent="0.2">
      <c r="A18" s="57" t="s">
        <v>40</v>
      </c>
      <c r="B18" s="221">
        <v>0</v>
      </c>
      <c r="C18" s="236">
        <v>0</v>
      </c>
      <c r="D18" s="244">
        <v>0</v>
      </c>
      <c r="E18" s="237">
        <v>0</v>
      </c>
      <c r="F18" s="236">
        <v>0</v>
      </c>
      <c r="G18" s="239">
        <v>0</v>
      </c>
      <c r="H18" s="243">
        <v>0</v>
      </c>
      <c r="I18" s="236">
        <v>0</v>
      </c>
      <c r="J18" s="244">
        <v>0</v>
      </c>
      <c r="K18" s="237">
        <v>0</v>
      </c>
      <c r="L18" s="236">
        <v>0</v>
      </c>
      <c r="M18" s="239">
        <v>0</v>
      </c>
      <c r="N18" s="257">
        <v>0</v>
      </c>
      <c r="O18" s="274">
        <v>0</v>
      </c>
      <c r="P18" s="176"/>
      <c r="U18" s="277"/>
    </row>
    <row r="19" spans="1:21" x14ac:dyDescent="0.2">
      <c r="A19" s="57" t="s">
        <v>39</v>
      </c>
      <c r="B19" s="221">
        <v>0</v>
      </c>
      <c r="C19" s="236">
        <v>0</v>
      </c>
      <c r="D19" s="244">
        <v>0</v>
      </c>
      <c r="E19" s="237">
        <v>0</v>
      </c>
      <c r="F19" s="236">
        <v>0</v>
      </c>
      <c r="G19" s="239">
        <v>0</v>
      </c>
      <c r="H19" s="243">
        <v>0</v>
      </c>
      <c r="I19" s="236">
        <v>0</v>
      </c>
      <c r="J19" s="244">
        <v>0</v>
      </c>
      <c r="K19" s="237">
        <v>0</v>
      </c>
      <c r="L19" s="236">
        <v>0</v>
      </c>
      <c r="M19" s="239">
        <v>0</v>
      </c>
      <c r="N19" s="257">
        <v>0</v>
      </c>
      <c r="O19" s="274">
        <v>0</v>
      </c>
      <c r="P19" s="176"/>
      <c r="U19" s="277"/>
    </row>
    <row r="20" spans="1:21" x14ac:dyDescent="0.2">
      <c r="A20" s="57" t="s">
        <v>38</v>
      </c>
      <c r="B20" s="221">
        <v>0</v>
      </c>
      <c r="C20" s="236">
        <v>0</v>
      </c>
      <c r="D20" s="244">
        <v>0</v>
      </c>
      <c r="E20" s="237">
        <v>0</v>
      </c>
      <c r="F20" s="236">
        <v>0</v>
      </c>
      <c r="G20" s="239">
        <v>0</v>
      </c>
      <c r="H20" s="243">
        <v>0</v>
      </c>
      <c r="I20" s="236">
        <v>0</v>
      </c>
      <c r="J20" s="244">
        <v>0</v>
      </c>
      <c r="K20" s="237">
        <v>0</v>
      </c>
      <c r="L20" s="236">
        <v>0</v>
      </c>
      <c r="M20" s="239">
        <v>0</v>
      </c>
      <c r="N20" s="257">
        <v>0</v>
      </c>
      <c r="O20" s="274">
        <v>0</v>
      </c>
      <c r="P20" s="176"/>
      <c r="U20" s="277"/>
    </row>
    <row r="21" spans="1:21" x14ac:dyDescent="0.2">
      <c r="A21" s="57" t="s">
        <v>37</v>
      </c>
      <c r="B21" s="221">
        <v>29.355201000000001</v>
      </c>
      <c r="C21" s="236">
        <v>27.596924000000001</v>
      </c>
      <c r="D21" s="244">
        <v>23.206838000000001</v>
      </c>
      <c r="E21" s="237">
        <v>25.295977999999998</v>
      </c>
      <c r="F21" s="236">
        <v>17.978258999999998</v>
      </c>
      <c r="G21" s="239">
        <v>22.988779000000001</v>
      </c>
      <c r="H21" s="243">
        <v>1.679</v>
      </c>
      <c r="I21" s="236">
        <v>2.0621010000000002</v>
      </c>
      <c r="J21" s="244">
        <v>23.859621000000001</v>
      </c>
      <c r="K21" s="237">
        <v>31.751017000000001</v>
      </c>
      <c r="L21" s="236">
        <v>30.005548999999998</v>
      </c>
      <c r="M21" s="239">
        <v>34.816887000000001</v>
      </c>
      <c r="N21" s="257">
        <v>270.59615400000001</v>
      </c>
      <c r="O21" s="274">
        <v>9.4190518343109375E-2</v>
      </c>
      <c r="P21" s="176"/>
      <c r="U21" s="277"/>
    </row>
    <row r="22" spans="1:21" x14ac:dyDescent="0.2">
      <c r="A22" s="57" t="s">
        <v>36</v>
      </c>
      <c r="B22" s="221">
        <v>3.7999999999999999E-2</v>
      </c>
      <c r="C22" s="236">
        <v>0.13800000000000001</v>
      </c>
      <c r="D22" s="244">
        <v>0.01</v>
      </c>
      <c r="E22" s="237">
        <v>0.03</v>
      </c>
      <c r="F22" s="236">
        <v>0.06</v>
      </c>
      <c r="G22" s="239">
        <v>5.0000000000000001E-3</v>
      </c>
      <c r="H22" s="243">
        <v>6.0000000000000001E-3</v>
      </c>
      <c r="I22" s="236">
        <v>7.0000000000000001E-3</v>
      </c>
      <c r="J22" s="244">
        <v>5.0000000000000001E-3</v>
      </c>
      <c r="K22" s="237">
        <v>0.36499999999999999</v>
      </c>
      <c r="L22" s="236">
        <v>0.03</v>
      </c>
      <c r="M22" s="239">
        <v>0.03</v>
      </c>
      <c r="N22" s="257">
        <v>0.72400000000000009</v>
      </c>
      <c r="O22" s="274">
        <v>1.7982757447622215E-4</v>
      </c>
      <c r="P22" s="176"/>
      <c r="U22" s="277"/>
    </row>
    <row r="23" spans="1:21" x14ac:dyDescent="0.2">
      <c r="A23" s="57" t="s">
        <v>3</v>
      </c>
      <c r="B23" s="221">
        <v>0</v>
      </c>
      <c r="C23" s="236">
        <v>0</v>
      </c>
      <c r="D23" s="244">
        <v>0</v>
      </c>
      <c r="E23" s="237">
        <v>0</v>
      </c>
      <c r="F23" s="236">
        <v>0</v>
      </c>
      <c r="G23" s="239">
        <v>0</v>
      </c>
      <c r="H23" s="243">
        <v>0</v>
      </c>
      <c r="I23" s="236">
        <v>0</v>
      </c>
      <c r="J23" s="244">
        <v>0</v>
      </c>
      <c r="K23" s="237">
        <v>0</v>
      </c>
      <c r="L23" s="236">
        <v>0</v>
      </c>
      <c r="M23" s="239">
        <v>0</v>
      </c>
      <c r="N23" s="257">
        <v>0</v>
      </c>
      <c r="O23" s="274">
        <v>0</v>
      </c>
      <c r="P23" s="176"/>
      <c r="U23" s="277"/>
    </row>
    <row r="24" spans="1:21" x14ac:dyDescent="0.2">
      <c r="A24" s="57" t="s">
        <v>35</v>
      </c>
      <c r="B24" s="221">
        <v>2.2540990000000001</v>
      </c>
      <c r="C24" s="236">
        <v>2.8719760000000001</v>
      </c>
      <c r="D24" s="244">
        <v>3.2667620000000004</v>
      </c>
      <c r="E24" s="237">
        <v>7.3220000000000004E-3</v>
      </c>
      <c r="F24" s="236">
        <v>0.40174099999999996</v>
      </c>
      <c r="G24" s="239">
        <v>2.4620999999999997E-2</v>
      </c>
      <c r="H24" s="243">
        <v>1.252</v>
      </c>
      <c r="I24" s="236">
        <v>1.8588989999999999</v>
      </c>
      <c r="J24" s="244">
        <v>0.114179</v>
      </c>
      <c r="K24" s="237">
        <v>5.2983000000000002E-2</v>
      </c>
      <c r="L24" s="236">
        <v>0.72715099999999999</v>
      </c>
      <c r="M24" s="239">
        <v>0.79131299999999993</v>
      </c>
      <c r="N24" s="257">
        <v>13.623045999999999</v>
      </c>
      <c r="O24" s="274">
        <v>0.1498613146736624</v>
      </c>
      <c r="P24" s="176"/>
      <c r="U24" s="277"/>
    </row>
    <row r="25" spans="1:21" x14ac:dyDescent="0.2">
      <c r="A25" s="223" t="s">
        <v>34</v>
      </c>
      <c r="B25" s="224">
        <v>94.06918371396759</v>
      </c>
      <c r="C25" s="225">
        <v>105.738697</v>
      </c>
      <c r="D25" s="225">
        <v>99.076564000000033</v>
      </c>
      <c r="E25" s="270">
        <v>43.333227000000015</v>
      </c>
      <c r="F25" s="225">
        <v>22.551431000000001</v>
      </c>
      <c r="G25" s="271">
        <v>17.249053999999997</v>
      </c>
      <c r="H25" s="225">
        <v>17.60388</v>
      </c>
      <c r="I25" s="225">
        <v>15.936875000000001</v>
      </c>
      <c r="J25" s="225">
        <v>23.765445000000003</v>
      </c>
      <c r="K25" s="270">
        <v>51.671731000000008</v>
      </c>
      <c r="L25" s="225">
        <v>77.455183999999988</v>
      </c>
      <c r="M25" s="271">
        <v>89.406216000000001</v>
      </c>
      <c r="N25" s="258">
        <v>657.85748771396766</v>
      </c>
      <c r="O25" s="274">
        <v>2.9798916667392983E-2</v>
      </c>
      <c r="P25" s="176"/>
      <c r="U25" s="173"/>
    </row>
    <row r="26" spans="1:21" ht="13.5" customHeight="1" x14ac:dyDescent="0.2">
      <c r="A26" s="260" t="s">
        <v>249</v>
      </c>
      <c r="B26" s="209">
        <v>503.579587</v>
      </c>
      <c r="C26" s="63">
        <v>573.42824900000005</v>
      </c>
      <c r="D26" s="63">
        <v>552.98468600000001</v>
      </c>
      <c r="E26" s="209">
        <v>186.48349200000001</v>
      </c>
      <c r="F26" s="63">
        <v>91.466729999999998</v>
      </c>
      <c r="G26" s="210">
        <v>76.225480000000005</v>
      </c>
      <c r="H26" s="63">
        <v>72.658874000000026</v>
      </c>
      <c r="I26" s="63">
        <v>63.459865000000001</v>
      </c>
      <c r="J26" s="63">
        <v>107.618298</v>
      </c>
      <c r="K26" s="209">
        <v>246.92348199999998</v>
      </c>
      <c r="L26" s="63">
        <v>415.45109793165113</v>
      </c>
      <c r="M26" s="210">
        <v>501.19530600000002</v>
      </c>
      <c r="N26" s="256">
        <v>3391.4751469316511</v>
      </c>
      <c r="O26" s="280">
        <v>4.0032217152802523E-2</v>
      </c>
      <c r="P26" s="17"/>
      <c r="U26" s="127"/>
    </row>
    <row r="27" spans="1:21" ht="12.75" customHeight="1" x14ac:dyDescent="0.2">
      <c r="A27" s="57" t="s">
        <v>29</v>
      </c>
      <c r="B27" s="221">
        <v>77.431110000000004</v>
      </c>
      <c r="C27" s="33">
        <v>91.276969999999992</v>
      </c>
      <c r="D27" s="33">
        <v>83.366930000000011</v>
      </c>
      <c r="E27" s="268">
        <v>26.785209999999999</v>
      </c>
      <c r="F27" s="33">
        <v>14.332100000000001</v>
      </c>
      <c r="G27" s="269">
        <v>11.428930000000001</v>
      </c>
      <c r="H27" s="33">
        <v>8.7779900000000008</v>
      </c>
      <c r="I27" s="33">
        <v>5.7983300000000009</v>
      </c>
      <c r="J27" s="33">
        <v>7.1663600000000001</v>
      </c>
      <c r="K27" s="268">
        <v>17.494516999999998</v>
      </c>
      <c r="L27" s="33">
        <v>62.391648610471307</v>
      </c>
      <c r="M27" s="269">
        <v>61.289337999999994</v>
      </c>
      <c r="N27" s="257">
        <v>467.53943361047129</v>
      </c>
      <c r="O27" s="274">
        <v>2.2811536678767876E-2</v>
      </c>
      <c r="P27" s="176"/>
      <c r="U27" s="127"/>
    </row>
    <row r="28" spans="1:21" ht="12.75" customHeight="1" x14ac:dyDescent="0.2">
      <c r="A28" s="57" t="s">
        <v>0</v>
      </c>
      <c r="B28" s="221">
        <v>1.466</v>
      </c>
      <c r="C28" s="236">
        <v>1.18</v>
      </c>
      <c r="D28" s="244">
        <v>0.96099999999999997</v>
      </c>
      <c r="E28" s="237">
        <v>1.347</v>
      </c>
      <c r="F28" s="236">
        <v>1.2050000000000001</v>
      </c>
      <c r="G28" s="239">
        <v>1.657</v>
      </c>
      <c r="H28" s="243">
        <v>1.679</v>
      </c>
      <c r="I28" s="236">
        <v>1.7509999999999999</v>
      </c>
      <c r="J28" s="244">
        <v>1.6459999999999999</v>
      </c>
      <c r="K28" s="237">
        <v>1.42</v>
      </c>
      <c r="L28" s="236">
        <v>1.4530000000000001</v>
      </c>
      <c r="M28" s="239">
        <v>1.399</v>
      </c>
      <c r="N28" s="257">
        <v>17.163999999999998</v>
      </c>
      <c r="O28" s="274">
        <v>1.0264297178500487E-2</v>
      </c>
      <c r="P28" s="176"/>
      <c r="U28" s="127"/>
    </row>
    <row r="29" spans="1:21" ht="12.75" customHeight="1" x14ac:dyDescent="0.2">
      <c r="A29" s="57" t="s">
        <v>1</v>
      </c>
      <c r="B29" s="221">
        <v>3.1293200000000003</v>
      </c>
      <c r="C29" s="236">
        <v>3.39263</v>
      </c>
      <c r="D29" s="244">
        <v>3.2170099999999997</v>
      </c>
      <c r="E29" s="237">
        <v>0.90986999999999996</v>
      </c>
      <c r="F29" s="236">
        <v>0.28964999999999996</v>
      </c>
      <c r="G29" s="239">
        <v>0.13425000000000004</v>
      </c>
      <c r="H29" s="243">
        <v>0.14537199999999997</v>
      </c>
      <c r="I29" s="236">
        <v>0.13125799999999999</v>
      </c>
      <c r="J29" s="244">
        <v>7.4400000000000008E-2</v>
      </c>
      <c r="K29" s="237">
        <v>0.29899999999999999</v>
      </c>
      <c r="L29" s="236">
        <v>0.47477999999999998</v>
      </c>
      <c r="M29" s="239">
        <v>0.56877999999999995</v>
      </c>
      <c r="N29" s="257">
        <v>12.76632</v>
      </c>
      <c r="O29" s="274">
        <v>2.2776167615603474E-2</v>
      </c>
      <c r="P29" s="176"/>
      <c r="U29" s="127"/>
    </row>
    <row r="30" spans="1:21" ht="12.75" customHeight="1" x14ac:dyDescent="0.2">
      <c r="A30" s="57" t="s">
        <v>2</v>
      </c>
      <c r="B30" s="221">
        <v>0.50993999999999995</v>
      </c>
      <c r="C30" s="236">
        <v>0.55300000000000005</v>
      </c>
      <c r="D30" s="244">
        <v>0.56998000000000004</v>
      </c>
      <c r="E30" s="237">
        <v>0.15493999999999999</v>
      </c>
      <c r="F30" s="236">
        <v>6.1530000000000001E-2</v>
      </c>
      <c r="G30" s="239">
        <v>4.7380000000000005E-2</v>
      </c>
      <c r="H30" s="243">
        <v>3.7740000000000003E-2</v>
      </c>
      <c r="I30" s="236">
        <v>7.5700000000000003E-3</v>
      </c>
      <c r="J30" s="244">
        <v>5.799E-2</v>
      </c>
      <c r="K30" s="237">
        <v>0.17895</v>
      </c>
      <c r="L30" s="236">
        <v>0.38288</v>
      </c>
      <c r="M30" s="239">
        <v>0.47704000000000002</v>
      </c>
      <c r="N30" s="257">
        <v>3.0389400000000006</v>
      </c>
      <c r="O30" s="274">
        <v>8.6579562659105918E-3</v>
      </c>
      <c r="P30" s="176"/>
    </row>
    <row r="31" spans="1:21" x14ac:dyDescent="0.2">
      <c r="A31" s="57" t="s">
        <v>6</v>
      </c>
      <c r="B31" s="221">
        <v>4.5745800000000001</v>
      </c>
      <c r="C31" s="236">
        <v>7.5615500000000004</v>
      </c>
      <c r="D31" s="244">
        <v>8.1688500000000008</v>
      </c>
      <c r="E31" s="237">
        <v>2.6173800000000003</v>
      </c>
      <c r="F31" s="236">
        <v>1.2568500000000002</v>
      </c>
      <c r="G31" s="239">
        <v>0.96099999999999997</v>
      </c>
      <c r="H31" s="243">
        <v>1.1352</v>
      </c>
      <c r="I31" s="236">
        <v>1.0038</v>
      </c>
      <c r="J31" s="244">
        <v>1.5649000000000002</v>
      </c>
      <c r="K31" s="237">
        <v>2.5949200000000001</v>
      </c>
      <c r="L31" s="236">
        <v>3.8533200000000005</v>
      </c>
      <c r="M31" s="239">
        <v>4.7636400000000005</v>
      </c>
      <c r="N31" s="257">
        <v>40.055990000000008</v>
      </c>
      <c r="O31" s="274">
        <v>0.19483776303505876</v>
      </c>
      <c r="P31" s="176"/>
    </row>
    <row r="32" spans="1:21" x14ac:dyDescent="0.2">
      <c r="A32" s="57" t="s">
        <v>28</v>
      </c>
      <c r="B32" s="221">
        <v>256.00159100000002</v>
      </c>
      <c r="C32" s="236">
        <v>282.24648300000007</v>
      </c>
      <c r="D32" s="244">
        <v>278.71032199999996</v>
      </c>
      <c r="E32" s="237">
        <v>101.36762300000001</v>
      </c>
      <c r="F32" s="236">
        <v>49.095224999999999</v>
      </c>
      <c r="G32" s="239">
        <v>40.951449000000004</v>
      </c>
      <c r="H32" s="243">
        <v>41.550039000000019</v>
      </c>
      <c r="I32" s="236">
        <v>35.867431000000003</v>
      </c>
      <c r="J32" s="244">
        <v>62.326209999999989</v>
      </c>
      <c r="K32" s="237">
        <v>122.45074299999999</v>
      </c>
      <c r="L32" s="236">
        <v>212.06307352391383</v>
      </c>
      <c r="M32" s="239">
        <v>269.03771599999999</v>
      </c>
      <c r="N32" s="257">
        <v>1751.6679055239135</v>
      </c>
      <c r="O32" s="274">
        <v>6.8794027078528885E-2</v>
      </c>
      <c r="P32" s="176"/>
    </row>
    <row r="33" spans="1:16" x14ac:dyDescent="0.2">
      <c r="A33" s="57" t="s">
        <v>5</v>
      </c>
      <c r="B33" s="221">
        <v>158.578158</v>
      </c>
      <c r="C33" s="236">
        <v>184.81593100000001</v>
      </c>
      <c r="D33" s="244">
        <v>175.93133400000002</v>
      </c>
      <c r="E33" s="237">
        <v>52.588175999999997</v>
      </c>
      <c r="F33" s="236">
        <v>25.053004999999999</v>
      </c>
      <c r="G33" s="239">
        <v>21.006455000000003</v>
      </c>
      <c r="H33" s="243">
        <v>19.276481000000004</v>
      </c>
      <c r="I33" s="236">
        <v>18.863476000000002</v>
      </c>
      <c r="J33" s="244">
        <v>34.622337999999999</v>
      </c>
      <c r="K33" s="237">
        <v>101.15313199999999</v>
      </c>
      <c r="L33" s="236">
        <v>133.07205979726604</v>
      </c>
      <c r="M33" s="239">
        <v>161.37298799999999</v>
      </c>
      <c r="N33" s="257">
        <v>1086.333533797266</v>
      </c>
      <c r="O33" s="274">
        <v>7.4893503415126808E-2</v>
      </c>
      <c r="P33" s="176"/>
    </row>
    <row r="34" spans="1:16" ht="12.75" thickBot="1" x14ac:dyDescent="0.25">
      <c r="A34" s="58" t="s">
        <v>3</v>
      </c>
      <c r="B34" s="222">
        <v>1.8888880000000001</v>
      </c>
      <c r="C34" s="43">
        <v>2.4016850000000001</v>
      </c>
      <c r="D34" s="43">
        <v>2.0592599999999996</v>
      </c>
      <c r="E34" s="272">
        <v>0.71329299999999995</v>
      </c>
      <c r="F34" s="43">
        <v>0.17336999999999997</v>
      </c>
      <c r="G34" s="273">
        <v>3.9015999999999995E-2</v>
      </c>
      <c r="H34" s="43">
        <v>5.7052000000000005E-2</v>
      </c>
      <c r="I34" s="43">
        <v>3.6999999999999998E-2</v>
      </c>
      <c r="J34" s="43">
        <v>0.16009999999999999</v>
      </c>
      <c r="K34" s="272">
        <v>1.33222</v>
      </c>
      <c r="L34" s="43">
        <v>1.7603360000000001</v>
      </c>
      <c r="M34" s="273">
        <v>2.2868040000000001</v>
      </c>
      <c r="N34" s="259">
        <v>12.909024</v>
      </c>
      <c r="O34" s="275">
        <v>8.624908609311378E-3</v>
      </c>
      <c r="P34" s="176"/>
    </row>
    <row r="35" spans="1:16" ht="18" customHeight="1" x14ac:dyDescent="0.2">
      <c r="A35" s="263" t="s">
        <v>266</v>
      </c>
      <c r="B35" s="263"/>
      <c r="C35" s="263"/>
      <c r="D35" s="14"/>
      <c r="F35" s="17"/>
      <c r="G35" s="178"/>
      <c r="H35" s="178"/>
      <c r="I35" s="178"/>
      <c r="J35" s="178"/>
      <c r="K35" s="178"/>
      <c r="O35" s="4" t="s">
        <v>83</v>
      </c>
    </row>
    <row r="36" spans="1:16" x14ac:dyDescent="0.2">
      <c r="A36" s="119"/>
      <c r="B36" s="119"/>
      <c r="C36" s="119"/>
    </row>
    <row r="37" spans="1:16" x14ac:dyDescent="0.2">
      <c r="B37" s="127"/>
      <c r="C37" s="127"/>
      <c r="D37" s="127"/>
    </row>
    <row r="38" spans="1:16" x14ac:dyDescent="0.2">
      <c r="B38" s="127"/>
      <c r="C38" s="127"/>
      <c r="D38" s="127"/>
    </row>
    <row r="39" spans="1:16" x14ac:dyDescent="0.2">
      <c r="B39" s="127"/>
      <c r="C39" s="127"/>
      <c r="D39" s="127"/>
      <c r="M39" s="184" t="s">
        <v>259</v>
      </c>
      <c r="N39" s="226">
        <f>O7</f>
        <v>2.9733006347730594E-2</v>
      </c>
    </row>
    <row r="40" spans="1:16" x14ac:dyDescent="0.2">
      <c r="B40" s="233"/>
      <c r="C40" s="233"/>
      <c r="D40" s="233"/>
      <c r="M40" s="184" t="s">
        <v>66</v>
      </c>
      <c r="N40" s="226">
        <f>O8</f>
        <v>3.4693505499188787E-2</v>
      </c>
    </row>
    <row r="41" spans="1:16" x14ac:dyDescent="0.2">
      <c r="B41" s="127"/>
      <c r="C41" s="127"/>
      <c r="D41" s="127"/>
      <c r="M41" s="184" t="s">
        <v>183</v>
      </c>
      <c r="N41" s="226">
        <f>O9</f>
        <v>4.6043471132345574E-2</v>
      </c>
    </row>
  </sheetData>
  <mergeCells count="6">
    <mergeCell ref="O5:O6"/>
    <mergeCell ref="B5:D5"/>
    <mergeCell ref="E5:G5"/>
    <mergeCell ref="H5:J5"/>
    <mergeCell ref="K5:M5"/>
    <mergeCell ref="N5:N6"/>
  </mergeCells>
  <conditionalFormatting sqref="O10:O25 O27:O34">
    <cfRule type="dataBar" priority="1">
      <dataBar>
        <cfvo type="num" val="0"/>
        <cfvo type="num" val="1"/>
        <color rgb="FF63C384"/>
      </dataBar>
      <extLst>
        <ext xmlns:x14="http://schemas.microsoft.com/office/spreadsheetml/2009/9/main" uri="{B025F937-C7B1-47D3-B67F-A62EFF666E3E}">
          <x14:id>{81DFDD2E-FA01-4620-A16E-6B9E02C98F64}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81DFDD2E-FA01-4620-A16E-6B9E02C98F64}">
            <x14:dataBar minLength="0" maxLength="100" gradient="0" direction="rightToLeft">
              <x14:cfvo type="num">
                <xm:f>0</xm:f>
              </x14:cfvo>
              <x14:cfvo type="num">
                <xm:f>1</xm:f>
              </x14:cfvo>
              <x14:negativeFillColor rgb="FFFF0000"/>
              <x14:axisColor rgb="FF000000"/>
            </x14:dataBar>
          </x14:cfRule>
          <xm:sqref>O10:O25 O27:O34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I50"/>
  <sheetViews>
    <sheetView showGridLines="0" view="pageBreakPreview" zoomScale="60" zoomScaleNormal="100" workbookViewId="0">
      <selection activeCell="M44" sqref="M44"/>
    </sheetView>
  </sheetViews>
  <sheetFormatPr defaultRowHeight="12" x14ac:dyDescent="0.2"/>
  <cols>
    <col min="1" max="9" width="11" style="123" customWidth="1"/>
    <col min="10" max="16384" width="9.140625" style="123"/>
  </cols>
  <sheetData>
    <row r="1" spans="1:9" ht="12.75" x14ac:dyDescent="0.2">
      <c r="I1" s="111" t="str">
        <f>Obsah!$A$1</f>
        <v>2018</v>
      </c>
    </row>
    <row r="3" spans="1:9" ht="18" customHeight="1" x14ac:dyDescent="0.2">
      <c r="A3" s="131"/>
      <c r="B3" s="131"/>
      <c r="C3" s="131"/>
      <c r="D3" s="131"/>
      <c r="E3" s="131"/>
      <c r="F3" s="131"/>
      <c r="G3" s="131"/>
      <c r="H3" s="131"/>
      <c r="I3" s="131"/>
    </row>
    <row r="4" spans="1:9" x14ac:dyDescent="0.2">
      <c r="C4" s="133"/>
      <c r="D4" s="134"/>
      <c r="E4" s="134"/>
      <c r="F4" s="134"/>
      <c r="I4" s="135"/>
    </row>
    <row r="6" spans="1:9" s="153" customFormat="1" ht="18.75" x14ac:dyDescent="0.3">
      <c r="A6" s="152" t="s">
        <v>257</v>
      </c>
    </row>
    <row r="7" spans="1:9" ht="11.25" customHeight="1" x14ac:dyDescent="0.2"/>
    <row r="8" spans="1:9" ht="14.25" customHeight="1" x14ac:dyDescent="0.2">
      <c r="A8" s="353" t="s">
        <v>309</v>
      </c>
      <c r="B8" s="353"/>
      <c r="C8" s="353"/>
      <c r="D8" s="353"/>
      <c r="E8" s="353"/>
      <c r="F8" s="353"/>
      <c r="G8" s="353"/>
      <c r="H8" s="353"/>
      <c r="I8" s="353"/>
    </row>
    <row r="9" spans="1:9" ht="14.25" customHeight="1" x14ac:dyDescent="0.2">
      <c r="A9" s="353"/>
      <c r="B9" s="353"/>
      <c r="C9" s="353"/>
      <c r="D9" s="353"/>
      <c r="E9" s="353"/>
      <c r="F9" s="353"/>
      <c r="G9" s="353"/>
      <c r="H9" s="353"/>
      <c r="I9" s="353"/>
    </row>
    <row r="10" spans="1:9" ht="15" customHeight="1" x14ac:dyDescent="0.2">
      <c r="A10" s="353"/>
      <c r="B10" s="353"/>
      <c r="C10" s="353"/>
      <c r="D10" s="353"/>
      <c r="E10" s="353"/>
      <c r="F10" s="353"/>
      <c r="G10" s="353"/>
      <c r="H10" s="353"/>
      <c r="I10" s="353"/>
    </row>
    <row r="11" spans="1:9" ht="17.100000000000001" customHeight="1" x14ac:dyDescent="0.2">
      <c r="A11" s="353"/>
      <c r="B11" s="353"/>
      <c r="C11" s="353"/>
      <c r="D11" s="353"/>
      <c r="E11" s="353"/>
      <c r="F11" s="353"/>
      <c r="G11" s="353"/>
      <c r="H11" s="353"/>
      <c r="I11" s="353"/>
    </row>
    <row r="12" spans="1:9" ht="17.100000000000001" customHeight="1" x14ac:dyDescent="0.2">
      <c r="A12" s="353"/>
      <c r="B12" s="353"/>
      <c r="C12" s="353"/>
      <c r="D12" s="353"/>
      <c r="E12" s="353"/>
      <c r="F12" s="353"/>
      <c r="G12" s="353"/>
      <c r="H12" s="353"/>
      <c r="I12" s="353"/>
    </row>
    <row r="13" spans="1:9" ht="17.100000000000001" customHeight="1" x14ac:dyDescent="0.2">
      <c r="A13" s="353"/>
      <c r="B13" s="353"/>
      <c r="C13" s="353"/>
      <c r="D13" s="353"/>
      <c r="E13" s="353"/>
      <c r="F13" s="353"/>
      <c r="G13" s="353"/>
      <c r="H13" s="353"/>
      <c r="I13" s="353"/>
    </row>
    <row r="14" spans="1:9" ht="17.100000000000001" customHeight="1" x14ac:dyDescent="0.2">
      <c r="A14" s="353"/>
      <c r="B14" s="353"/>
      <c r="C14" s="353"/>
      <c r="D14" s="353"/>
      <c r="E14" s="353"/>
      <c r="F14" s="353"/>
      <c r="G14" s="353"/>
      <c r="H14" s="353"/>
      <c r="I14" s="353"/>
    </row>
    <row r="15" spans="1:9" ht="17.100000000000001" customHeight="1" x14ac:dyDescent="0.2">
      <c r="A15" s="353"/>
      <c r="B15" s="353"/>
      <c r="C15" s="353"/>
      <c r="D15" s="353"/>
      <c r="E15" s="353"/>
      <c r="F15" s="353"/>
      <c r="G15" s="353"/>
      <c r="H15" s="353"/>
      <c r="I15" s="353"/>
    </row>
    <row r="16" spans="1:9" ht="17.100000000000001" customHeight="1" x14ac:dyDescent="0.2">
      <c r="A16" s="353"/>
      <c r="B16" s="353"/>
      <c r="C16" s="353"/>
      <c r="D16" s="353"/>
      <c r="E16" s="353"/>
      <c r="F16" s="353"/>
      <c r="G16" s="353"/>
      <c r="H16" s="353"/>
      <c r="I16" s="353"/>
    </row>
    <row r="17" spans="1:9" ht="17.100000000000001" customHeight="1" x14ac:dyDescent="0.2">
      <c r="A17" s="353"/>
      <c r="B17" s="353"/>
      <c r="C17" s="353"/>
      <c r="D17" s="353"/>
      <c r="E17" s="353"/>
      <c r="F17" s="353"/>
      <c r="G17" s="353"/>
      <c r="H17" s="353"/>
      <c r="I17" s="353"/>
    </row>
    <row r="18" spans="1:9" ht="17.100000000000001" customHeight="1" x14ac:dyDescent="0.2">
      <c r="A18" s="353"/>
      <c r="B18" s="353"/>
      <c r="C18" s="353"/>
      <c r="D18" s="353"/>
      <c r="E18" s="353"/>
      <c r="F18" s="353"/>
      <c r="G18" s="353"/>
      <c r="H18" s="353"/>
      <c r="I18" s="353"/>
    </row>
    <row r="19" spans="1:9" ht="17.100000000000001" customHeight="1" x14ac:dyDescent="0.2">
      <c r="A19" s="353"/>
      <c r="B19" s="353"/>
      <c r="C19" s="353"/>
      <c r="D19" s="353"/>
      <c r="E19" s="353"/>
      <c r="F19" s="353"/>
      <c r="G19" s="353"/>
      <c r="H19" s="353"/>
      <c r="I19" s="353"/>
    </row>
    <row r="20" spans="1:9" ht="17.100000000000001" customHeight="1" x14ac:dyDescent="0.2">
      <c r="A20" s="353"/>
      <c r="B20" s="353"/>
      <c r="C20" s="353"/>
      <c r="D20" s="353"/>
      <c r="E20" s="353"/>
      <c r="F20" s="353"/>
      <c r="G20" s="353"/>
      <c r="H20" s="353"/>
      <c r="I20" s="353"/>
    </row>
    <row r="21" spans="1:9" ht="17.100000000000001" customHeight="1" x14ac:dyDescent="0.2">
      <c r="A21" s="353"/>
      <c r="B21" s="353"/>
      <c r="C21" s="353"/>
      <c r="D21" s="353"/>
      <c r="E21" s="353"/>
      <c r="F21" s="353"/>
      <c r="G21" s="353"/>
      <c r="H21" s="353"/>
      <c r="I21" s="353"/>
    </row>
    <row r="22" spans="1:9" ht="17.100000000000001" customHeight="1" x14ac:dyDescent="0.2">
      <c r="A22" s="353"/>
      <c r="B22" s="353"/>
      <c r="C22" s="353"/>
      <c r="D22" s="353"/>
      <c r="E22" s="353"/>
      <c r="F22" s="353"/>
      <c r="G22" s="353"/>
      <c r="H22" s="353"/>
      <c r="I22" s="353"/>
    </row>
    <row r="23" spans="1:9" ht="17.100000000000001" customHeight="1" x14ac:dyDescent="0.2">
      <c r="A23" s="353"/>
      <c r="B23" s="353"/>
      <c r="C23" s="353"/>
      <c r="D23" s="353"/>
      <c r="E23" s="353"/>
      <c r="F23" s="353"/>
      <c r="G23" s="353"/>
      <c r="H23" s="353"/>
      <c r="I23" s="353"/>
    </row>
    <row r="24" spans="1:9" ht="17.100000000000001" customHeight="1" x14ac:dyDescent="0.2">
      <c r="A24" s="353"/>
      <c r="B24" s="353"/>
      <c r="C24" s="353"/>
      <c r="D24" s="353"/>
      <c r="E24" s="353"/>
      <c r="F24" s="353"/>
      <c r="G24" s="353"/>
      <c r="H24" s="353"/>
      <c r="I24" s="353"/>
    </row>
    <row r="25" spans="1:9" ht="17.100000000000001" customHeight="1" x14ac:dyDescent="0.2">
      <c r="A25" s="353"/>
      <c r="B25" s="353"/>
      <c r="C25" s="353"/>
      <c r="D25" s="353"/>
      <c r="E25" s="353"/>
      <c r="F25" s="353"/>
      <c r="G25" s="353"/>
      <c r="H25" s="353"/>
      <c r="I25" s="353"/>
    </row>
    <row r="26" spans="1:9" ht="17.100000000000001" customHeight="1" x14ac:dyDescent="0.2">
      <c r="A26" s="353"/>
      <c r="B26" s="353"/>
      <c r="C26" s="353"/>
      <c r="D26" s="353"/>
      <c r="E26" s="353"/>
      <c r="F26" s="353"/>
      <c r="G26" s="353"/>
      <c r="H26" s="353"/>
      <c r="I26" s="353"/>
    </row>
    <row r="27" spans="1:9" ht="17.100000000000001" customHeight="1" x14ac:dyDescent="0.2">
      <c r="A27" s="353"/>
      <c r="B27" s="353"/>
      <c r="C27" s="353"/>
      <c r="D27" s="353"/>
      <c r="E27" s="353"/>
      <c r="F27" s="353"/>
      <c r="G27" s="353"/>
      <c r="H27" s="353"/>
      <c r="I27" s="353"/>
    </row>
    <row r="28" spans="1:9" ht="17.100000000000001" customHeight="1" x14ac:dyDescent="0.2">
      <c r="A28" s="353"/>
      <c r="B28" s="353"/>
      <c r="C28" s="353"/>
      <c r="D28" s="353"/>
      <c r="E28" s="353"/>
      <c r="F28" s="353"/>
      <c r="G28" s="353"/>
      <c r="H28" s="353"/>
      <c r="I28" s="353"/>
    </row>
    <row r="29" spans="1:9" ht="17.100000000000001" customHeight="1" x14ac:dyDescent="0.2">
      <c r="A29" s="353"/>
      <c r="B29" s="353"/>
      <c r="C29" s="353"/>
      <c r="D29" s="353"/>
      <c r="E29" s="353"/>
      <c r="F29" s="353"/>
      <c r="G29" s="353"/>
      <c r="H29" s="353"/>
      <c r="I29" s="353"/>
    </row>
    <row r="30" spans="1:9" ht="17.100000000000001" customHeight="1" x14ac:dyDescent="0.2">
      <c r="A30" s="353"/>
      <c r="B30" s="353"/>
      <c r="C30" s="353"/>
      <c r="D30" s="353"/>
      <c r="E30" s="353"/>
      <c r="F30" s="353"/>
      <c r="G30" s="353"/>
      <c r="H30" s="353"/>
      <c r="I30" s="353"/>
    </row>
    <row r="31" spans="1:9" ht="17.100000000000001" customHeight="1" x14ac:dyDescent="0.2">
      <c r="A31" s="353"/>
      <c r="B31" s="353"/>
      <c r="C31" s="353"/>
      <c r="D31" s="353"/>
      <c r="E31" s="353"/>
      <c r="F31" s="353"/>
      <c r="G31" s="353"/>
      <c r="H31" s="353"/>
      <c r="I31" s="353"/>
    </row>
    <row r="32" spans="1:9" ht="17.100000000000001" customHeight="1" x14ac:dyDescent="0.2">
      <c r="A32" s="353"/>
      <c r="B32" s="353"/>
      <c r="C32" s="353"/>
      <c r="D32" s="353"/>
      <c r="E32" s="353"/>
      <c r="F32" s="353"/>
      <c r="G32" s="353"/>
      <c r="H32" s="353"/>
      <c r="I32" s="353"/>
    </row>
    <row r="33" spans="1:9" ht="12.75" customHeight="1" x14ac:dyDescent="0.2">
      <c r="A33" s="353"/>
      <c r="B33" s="353"/>
      <c r="C33" s="353"/>
      <c r="D33" s="353"/>
      <c r="E33" s="353"/>
      <c r="F33" s="353"/>
      <c r="G33" s="353"/>
      <c r="H33" s="353"/>
      <c r="I33" s="353"/>
    </row>
    <row r="34" spans="1:9" ht="17.100000000000001" customHeight="1" x14ac:dyDescent="0.2">
      <c r="A34" s="353"/>
      <c r="B34" s="353"/>
      <c r="C34" s="353"/>
      <c r="D34" s="353"/>
      <c r="E34" s="353"/>
      <c r="F34" s="353"/>
      <c r="G34" s="353"/>
      <c r="H34" s="353"/>
      <c r="I34" s="353"/>
    </row>
    <row r="35" spans="1:9" ht="17.100000000000001" customHeight="1" x14ac:dyDescent="0.2">
      <c r="A35" s="353"/>
      <c r="B35" s="353"/>
      <c r="C35" s="353"/>
      <c r="D35" s="353"/>
      <c r="E35" s="353"/>
      <c r="F35" s="353"/>
      <c r="G35" s="353"/>
      <c r="H35" s="353"/>
      <c r="I35" s="353"/>
    </row>
    <row r="36" spans="1:9" ht="17.100000000000001" customHeight="1" x14ac:dyDescent="0.2">
      <c r="A36" s="353"/>
      <c r="B36" s="353"/>
      <c r="C36" s="353"/>
      <c r="D36" s="353"/>
      <c r="E36" s="353"/>
      <c r="F36" s="353"/>
      <c r="G36" s="353"/>
      <c r="H36" s="353"/>
      <c r="I36" s="353"/>
    </row>
    <row r="37" spans="1:9" ht="17.100000000000001" customHeight="1" x14ac:dyDescent="0.2">
      <c r="A37" s="353"/>
      <c r="B37" s="353"/>
      <c r="C37" s="353"/>
      <c r="D37" s="353"/>
      <c r="E37" s="353"/>
      <c r="F37" s="353"/>
      <c r="G37" s="353"/>
      <c r="H37" s="353"/>
      <c r="I37" s="353"/>
    </row>
    <row r="38" spans="1:9" ht="12.75" customHeight="1" x14ac:dyDescent="0.2">
      <c r="A38" s="353"/>
      <c r="B38" s="353"/>
      <c r="C38" s="353"/>
      <c r="D38" s="353"/>
      <c r="E38" s="353"/>
      <c r="F38" s="353"/>
      <c r="G38" s="353"/>
      <c r="H38" s="353"/>
      <c r="I38" s="353"/>
    </row>
    <row r="39" spans="1:9" ht="18" customHeight="1" x14ac:dyDescent="0.2">
      <c r="A39" s="353"/>
      <c r="B39" s="353"/>
      <c r="C39" s="353"/>
      <c r="D39" s="353"/>
      <c r="E39" s="353"/>
      <c r="F39" s="353"/>
      <c r="G39" s="353"/>
      <c r="H39" s="353"/>
      <c r="I39" s="353"/>
    </row>
    <row r="40" spans="1:9" ht="12.75" customHeight="1" x14ac:dyDescent="0.2">
      <c r="A40" s="353"/>
      <c r="B40" s="353"/>
      <c r="C40" s="353"/>
      <c r="D40" s="353"/>
      <c r="E40" s="353"/>
      <c r="F40" s="353"/>
      <c r="G40" s="353"/>
      <c r="H40" s="353"/>
      <c r="I40" s="353"/>
    </row>
    <row r="41" spans="1:9" ht="12.75" customHeight="1" x14ac:dyDescent="0.2">
      <c r="A41" s="353"/>
      <c r="B41" s="353"/>
      <c r="C41" s="353"/>
      <c r="D41" s="353"/>
      <c r="E41" s="353"/>
      <c r="F41" s="353"/>
      <c r="G41" s="353"/>
      <c r="H41" s="353"/>
      <c r="I41" s="353"/>
    </row>
    <row r="42" spans="1:9" ht="12.75" customHeight="1" x14ac:dyDescent="0.2">
      <c r="A42" s="353"/>
      <c r="B42" s="353"/>
      <c r="C42" s="353"/>
      <c r="D42" s="353"/>
      <c r="E42" s="353"/>
      <c r="F42" s="353"/>
      <c r="G42" s="353"/>
      <c r="H42" s="353"/>
      <c r="I42" s="353"/>
    </row>
    <row r="43" spans="1:9" ht="12.75" customHeight="1" x14ac:dyDescent="0.2">
      <c r="A43" s="353"/>
      <c r="B43" s="353"/>
      <c r="C43" s="353"/>
      <c r="D43" s="353"/>
      <c r="E43" s="353"/>
      <c r="F43" s="353"/>
      <c r="G43" s="353"/>
      <c r="H43" s="353"/>
      <c r="I43" s="353"/>
    </row>
    <row r="44" spans="1:9" ht="55.5" customHeight="1" x14ac:dyDescent="0.2">
      <c r="A44" s="353"/>
      <c r="B44" s="353"/>
      <c r="C44" s="353"/>
      <c r="D44" s="353"/>
      <c r="E44" s="353"/>
      <c r="F44" s="353"/>
      <c r="G44" s="353"/>
      <c r="H44" s="353"/>
      <c r="I44" s="353"/>
    </row>
    <row r="45" spans="1:9" ht="12" customHeight="1" x14ac:dyDescent="0.2">
      <c r="A45" s="353"/>
      <c r="B45" s="353"/>
      <c r="C45" s="353"/>
      <c r="D45" s="353"/>
      <c r="E45" s="353"/>
      <c r="F45" s="353"/>
      <c r="G45" s="353"/>
      <c r="H45" s="353"/>
      <c r="I45" s="353"/>
    </row>
    <row r="46" spans="1:9" ht="12" customHeight="1" x14ac:dyDescent="0.2">
      <c r="A46" s="353"/>
      <c r="B46" s="353"/>
      <c r="C46" s="353"/>
      <c r="D46" s="353"/>
      <c r="E46" s="353"/>
      <c r="F46" s="353"/>
      <c r="G46" s="353"/>
      <c r="H46" s="353"/>
      <c r="I46" s="353"/>
    </row>
    <row r="47" spans="1:9" ht="12" customHeight="1" x14ac:dyDescent="0.2">
      <c r="A47" s="353"/>
      <c r="B47" s="353"/>
      <c r="C47" s="353"/>
      <c r="D47" s="353"/>
      <c r="E47" s="353"/>
      <c r="F47" s="353"/>
      <c r="G47" s="353"/>
      <c r="H47" s="353"/>
      <c r="I47" s="353"/>
    </row>
    <row r="48" spans="1:9" ht="12" customHeight="1" x14ac:dyDescent="0.2">
      <c r="A48" s="353"/>
      <c r="B48" s="353"/>
      <c r="C48" s="353"/>
      <c r="D48" s="353"/>
      <c r="E48" s="353"/>
      <c r="F48" s="353"/>
      <c r="G48" s="353"/>
      <c r="H48" s="353"/>
      <c r="I48" s="353"/>
    </row>
    <row r="49" spans="1:9" ht="12" customHeight="1" x14ac:dyDescent="0.2">
      <c r="A49" s="353"/>
      <c r="B49" s="353"/>
      <c r="C49" s="353"/>
      <c r="D49" s="353"/>
      <c r="E49" s="353"/>
      <c r="F49" s="353"/>
      <c r="G49" s="353"/>
      <c r="H49" s="353"/>
      <c r="I49" s="353"/>
    </row>
    <row r="50" spans="1:9" ht="12" customHeight="1" x14ac:dyDescent="0.2">
      <c r="A50" s="353"/>
      <c r="B50" s="353"/>
      <c r="C50" s="353"/>
      <c r="D50" s="353"/>
      <c r="E50" s="353"/>
      <c r="F50" s="353"/>
      <c r="G50" s="353"/>
      <c r="H50" s="353"/>
      <c r="I50" s="353"/>
    </row>
  </sheetData>
  <mergeCells count="1">
    <mergeCell ref="A8:I50"/>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&amp;C&amp;8Stránka &amp;P z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zoomScaleNormal="100" zoomScaleSheetLayoutView="100" workbookViewId="0">
      <selection activeCell="A36" sqref="A36"/>
    </sheetView>
  </sheetViews>
  <sheetFormatPr defaultRowHeight="12" x14ac:dyDescent="0.2"/>
  <cols>
    <col min="1" max="1" width="31.7109375" style="123" customWidth="1"/>
    <col min="2" max="13" width="8" style="123" customWidth="1"/>
    <col min="14" max="14" width="8.42578125" style="123" customWidth="1"/>
    <col min="15" max="15" width="7.85546875" style="123" customWidth="1"/>
    <col min="16" max="21" width="9.140625" style="123" customWidth="1"/>
    <col min="22" max="16384" width="9.140625" style="123"/>
  </cols>
  <sheetData>
    <row r="1" spans="1:21" ht="18.75" x14ac:dyDescent="0.3">
      <c r="A1" s="164" t="s">
        <v>226</v>
      </c>
      <c r="O1" s="165" t="str">
        <f>Obsah!$A$1</f>
        <v>2018</v>
      </c>
    </row>
    <row r="2" spans="1:21" ht="1.5" customHeight="1" x14ac:dyDescent="0.2">
      <c r="F2" s="178"/>
      <c r="G2" s="178"/>
      <c r="H2" s="178"/>
      <c r="I2" s="178"/>
      <c r="J2" s="178"/>
      <c r="K2" s="178"/>
    </row>
    <row r="3" spans="1:21" ht="12" customHeight="1" x14ac:dyDescent="0.2">
      <c r="F3" s="178"/>
      <c r="G3" s="178"/>
      <c r="H3" s="178"/>
      <c r="I3" s="178"/>
      <c r="J3" s="178"/>
      <c r="K3" s="178"/>
    </row>
    <row r="4" spans="1:21" x14ac:dyDescent="0.2">
      <c r="A4" s="13"/>
      <c r="B4" s="276"/>
      <c r="C4" s="276"/>
      <c r="D4" s="276"/>
      <c r="E4" s="276"/>
      <c r="F4" s="184"/>
      <c r="K4" s="184"/>
      <c r="L4" s="251"/>
    </row>
    <row r="5" spans="1:21" ht="12.75" customHeight="1" x14ac:dyDescent="0.2">
      <c r="A5" s="26"/>
      <c r="B5" s="371" t="s">
        <v>48</v>
      </c>
      <c r="C5" s="371"/>
      <c r="D5" s="371"/>
      <c r="E5" s="371" t="s">
        <v>49</v>
      </c>
      <c r="F5" s="371"/>
      <c r="G5" s="371"/>
      <c r="H5" s="371" t="s">
        <v>50</v>
      </c>
      <c r="I5" s="371"/>
      <c r="J5" s="371"/>
      <c r="K5" s="371" t="s">
        <v>51</v>
      </c>
      <c r="L5" s="371"/>
      <c r="M5" s="371"/>
      <c r="N5" s="379" t="s">
        <v>7</v>
      </c>
      <c r="O5" s="379" t="s">
        <v>52</v>
      </c>
    </row>
    <row r="6" spans="1:21" x14ac:dyDescent="0.2">
      <c r="A6" s="26"/>
      <c r="B6" s="252" t="s">
        <v>8</v>
      </c>
      <c r="C6" s="252" t="s">
        <v>9</v>
      </c>
      <c r="D6" s="252" t="s">
        <v>10</v>
      </c>
      <c r="E6" s="252" t="s">
        <v>11</v>
      </c>
      <c r="F6" s="252" t="s">
        <v>12</v>
      </c>
      <c r="G6" s="252" t="s">
        <v>13</v>
      </c>
      <c r="H6" s="252" t="s">
        <v>14</v>
      </c>
      <c r="I6" s="252" t="s">
        <v>15</v>
      </c>
      <c r="J6" s="252" t="s">
        <v>16</v>
      </c>
      <c r="K6" s="252" t="s">
        <v>17</v>
      </c>
      <c r="L6" s="252" t="s">
        <v>18</v>
      </c>
      <c r="M6" s="252" t="s">
        <v>19</v>
      </c>
      <c r="N6" s="380"/>
      <c r="O6" s="380"/>
      <c r="P6" s="184"/>
      <c r="U6" s="184"/>
    </row>
    <row r="7" spans="1:21" x14ac:dyDescent="0.2">
      <c r="A7" s="262" t="s">
        <v>246</v>
      </c>
      <c r="B7" s="220">
        <v>4842.4890000000023</v>
      </c>
      <c r="C7" s="198">
        <v>4842.4260000000022</v>
      </c>
      <c r="D7" s="198">
        <v>4823.6820000000016</v>
      </c>
      <c r="E7" s="264">
        <v>4779.4420000000009</v>
      </c>
      <c r="F7" s="265">
        <v>4779.4420000000009</v>
      </c>
      <c r="G7" s="266">
        <v>4779.4420000000009</v>
      </c>
      <c r="H7" s="198">
        <v>4765.1880000000019</v>
      </c>
      <c r="I7" s="198">
        <v>4765.1880000000019</v>
      </c>
      <c r="J7" s="198">
        <v>4764.0900000000011</v>
      </c>
      <c r="K7" s="264">
        <v>4597.2240000000011</v>
      </c>
      <c r="L7" s="265">
        <v>4600.3860000000013</v>
      </c>
      <c r="M7" s="266">
        <v>4600.2680000000009</v>
      </c>
      <c r="N7" s="261">
        <v>4600.2680000000009</v>
      </c>
      <c r="O7" s="278">
        <v>0.10774041566945747</v>
      </c>
      <c r="P7" s="187"/>
      <c r="U7" s="92"/>
    </row>
    <row r="8" spans="1:21" x14ac:dyDescent="0.2">
      <c r="A8" s="253" t="s">
        <v>247</v>
      </c>
      <c r="B8" s="220">
        <v>3775.2069229999997</v>
      </c>
      <c r="C8" s="198">
        <v>3579.8005059999991</v>
      </c>
      <c r="D8" s="198">
        <v>3440.2623839999987</v>
      </c>
      <c r="E8" s="220">
        <v>1677.3508730000008</v>
      </c>
      <c r="F8" s="198">
        <v>1339.9092849999995</v>
      </c>
      <c r="G8" s="267">
        <v>1337.6491829999995</v>
      </c>
      <c r="H8" s="198">
        <v>1228.8491389999999</v>
      </c>
      <c r="I8" s="198">
        <v>1305.3161949999992</v>
      </c>
      <c r="J8" s="198">
        <v>1401.2200429999998</v>
      </c>
      <c r="K8" s="220">
        <v>2436.3834051999997</v>
      </c>
      <c r="L8" s="198">
        <v>3069.1341780000021</v>
      </c>
      <c r="M8" s="267">
        <v>3686.3637461999988</v>
      </c>
      <c r="N8" s="255">
        <v>28277.445860399996</v>
      </c>
      <c r="O8" s="279">
        <v>0.17411221153364023</v>
      </c>
      <c r="P8" s="187"/>
      <c r="U8" s="92"/>
    </row>
    <row r="9" spans="1:21" x14ac:dyDescent="0.2">
      <c r="A9" s="254" t="s">
        <v>248</v>
      </c>
      <c r="B9" s="209">
        <v>2684.7870010000001</v>
      </c>
      <c r="C9" s="63">
        <v>2763.1515700000009</v>
      </c>
      <c r="D9" s="63">
        <v>2711.3079690000004</v>
      </c>
      <c r="E9" s="209">
        <v>1308.1526279999998</v>
      </c>
      <c r="F9" s="63">
        <v>957.36404000000016</v>
      </c>
      <c r="G9" s="210">
        <v>809.42325199999993</v>
      </c>
      <c r="H9" s="63">
        <v>716.191239</v>
      </c>
      <c r="I9" s="63">
        <v>797.08666500000004</v>
      </c>
      <c r="J9" s="63">
        <v>884.43937699999992</v>
      </c>
      <c r="K9" s="209">
        <v>1585.799947</v>
      </c>
      <c r="L9" s="63">
        <v>2295.9286429999997</v>
      </c>
      <c r="M9" s="210">
        <v>2705.819395</v>
      </c>
      <c r="N9" s="256">
        <v>20219.451725999999</v>
      </c>
      <c r="O9" s="280">
        <v>0.22833791547853932</v>
      </c>
      <c r="P9" s="176"/>
      <c r="U9" s="179"/>
    </row>
    <row r="10" spans="1:21" x14ac:dyDescent="0.2">
      <c r="A10" s="57" t="s">
        <v>44</v>
      </c>
      <c r="B10" s="221">
        <v>91.300886000000006</v>
      </c>
      <c r="C10" s="33">
        <v>95.41992900000001</v>
      </c>
      <c r="D10" s="33">
        <v>78.604620999999995</v>
      </c>
      <c r="E10" s="268">
        <v>40.420045999999999</v>
      </c>
      <c r="F10" s="33">
        <v>27.112467999999996</v>
      </c>
      <c r="G10" s="269">
        <v>24.371798999999999</v>
      </c>
      <c r="H10" s="33">
        <v>17.269299</v>
      </c>
      <c r="I10" s="33">
        <v>18.572272000000002</v>
      </c>
      <c r="J10" s="33">
        <v>28.126252000000001</v>
      </c>
      <c r="K10" s="268">
        <v>48.489237000000003</v>
      </c>
      <c r="L10" s="33">
        <v>73.804334999999995</v>
      </c>
      <c r="M10" s="269">
        <v>87.743517999999995</v>
      </c>
      <c r="N10" s="257">
        <v>631.23466200000007</v>
      </c>
      <c r="O10" s="274">
        <v>0.10970580098772399</v>
      </c>
      <c r="P10" s="176"/>
      <c r="U10" s="277"/>
    </row>
    <row r="11" spans="1:21" x14ac:dyDescent="0.2">
      <c r="A11" s="57" t="s">
        <v>43</v>
      </c>
      <c r="B11" s="221">
        <v>3.2484740000000003</v>
      </c>
      <c r="C11" s="236">
        <v>2.9574039999999999</v>
      </c>
      <c r="D11" s="244">
        <v>3.4478339999999998</v>
      </c>
      <c r="E11" s="237">
        <v>2.3565589999999998</v>
      </c>
      <c r="F11" s="236">
        <v>1.4353909999999999</v>
      </c>
      <c r="G11" s="239">
        <v>1.3196979999999998</v>
      </c>
      <c r="H11" s="243">
        <v>1.5048949999999999</v>
      </c>
      <c r="I11" s="236">
        <v>1.234909</v>
      </c>
      <c r="J11" s="244">
        <v>2.3173460000000001</v>
      </c>
      <c r="K11" s="237">
        <v>4.2143310000000005</v>
      </c>
      <c r="L11" s="236">
        <v>4.034796</v>
      </c>
      <c r="M11" s="239">
        <v>4.1741289999999998</v>
      </c>
      <c r="N11" s="257">
        <v>32.245766000000003</v>
      </c>
      <c r="O11" s="274">
        <v>6.0026462394272784E-2</v>
      </c>
      <c r="P11" s="176"/>
      <c r="U11" s="277"/>
    </row>
    <row r="12" spans="1:21" x14ac:dyDescent="0.2">
      <c r="A12" s="57" t="s">
        <v>42</v>
      </c>
      <c r="B12" s="221">
        <v>0</v>
      </c>
      <c r="C12" s="236">
        <v>0</v>
      </c>
      <c r="D12" s="244">
        <v>0</v>
      </c>
      <c r="E12" s="237">
        <v>0</v>
      </c>
      <c r="F12" s="236">
        <v>0</v>
      </c>
      <c r="G12" s="239">
        <v>0</v>
      </c>
      <c r="H12" s="243">
        <v>0</v>
      </c>
      <c r="I12" s="236">
        <v>0</v>
      </c>
      <c r="J12" s="244">
        <v>0</v>
      </c>
      <c r="K12" s="237">
        <v>0</v>
      </c>
      <c r="L12" s="236">
        <v>0</v>
      </c>
      <c r="M12" s="239">
        <v>0</v>
      </c>
      <c r="N12" s="257">
        <v>0</v>
      </c>
      <c r="O12" s="274">
        <v>0</v>
      </c>
      <c r="P12" s="176"/>
      <c r="U12" s="277"/>
    </row>
    <row r="13" spans="1:21" x14ac:dyDescent="0.2">
      <c r="A13" s="57" t="s">
        <v>67</v>
      </c>
      <c r="B13" s="221">
        <v>0</v>
      </c>
      <c r="C13" s="236">
        <v>0</v>
      </c>
      <c r="D13" s="244">
        <v>0</v>
      </c>
      <c r="E13" s="237">
        <v>0</v>
      </c>
      <c r="F13" s="236">
        <v>0</v>
      </c>
      <c r="G13" s="239">
        <v>0</v>
      </c>
      <c r="H13" s="243">
        <v>0</v>
      </c>
      <c r="I13" s="236">
        <v>0</v>
      </c>
      <c r="J13" s="244">
        <v>0</v>
      </c>
      <c r="K13" s="237">
        <v>0</v>
      </c>
      <c r="L13" s="236">
        <v>0</v>
      </c>
      <c r="M13" s="239">
        <v>0</v>
      </c>
      <c r="N13" s="257">
        <v>0</v>
      </c>
      <c r="O13" s="274">
        <v>0</v>
      </c>
      <c r="P13" s="176"/>
      <c r="U13" s="277"/>
    </row>
    <row r="14" spans="1:21" x14ac:dyDescent="0.2">
      <c r="A14" s="57" t="s">
        <v>68</v>
      </c>
      <c r="B14" s="221">
        <v>0</v>
      </c>
      <c r="C14" s="236">
        <v>0</v>
      </c>
      <c r="D14" s="244">
        <v>0</v>
      </c>
      <c r="E14" s="237">
        <v>0</v>
      </c>
      <c r="F14" s="236">
        <v>0</v>
      </c>
      <c r="G14" s="239">
        <v>0</v>
      </c>
      <c r="H14" s="243">
        <v>0</v>
      </c>
      <c r="I14" s="236">
        <v>0</v>
      </c>
      <c r="J14" s="244">
        <v>0</v>
      </c>
      <c r="K14" s="237">
        <v>0</v>
      </c>
      <c r="L14" s="236">
        <v>0</v>
      </c>
      <c r="M14" s="239">
        <v>0</v>
      </c>
      <c r="N14" s="257">
        <v>0</v>
      </c>
      <c r="O14" s="274">
        <v>0</v>
      </c>
      <c r="P14" s="176"/>
      <c r="U14" s="277"/>
    </row>
    <row r="15" spans="1:21" x14ac:dyDescent="0.2">
      <c r="A15" s="57" t="s">
        <v>69</v>
      </c>
      <c r="B15" s="221">
        <v>0</v>
      </c>
      <c r="C15" s="236">
        <v>0</v>
      </c>
      <c r="D15" s="244">
        <v>0</v>
      </c>
      <c r="E15" s="237">
        <v>0</v>
      </c>
      <c r="F15" s="236">
        <v>0</v>
      </c>
      <c r="G15" s="239">
        <v>0</v>
      </c>
      <c r="H15" s="243">
        <v>0</v>
      </c>
      <c r="I15" s="236">
        <v>0</v>
      </c>
      <c r="J15" s="244">
        <v>0</v>
      </c>
      <c r="K15" s="237">
        <v>0</v>
      </c>
      <c r="L15" s="236">
        <v>0</v>
      </c>
      <c r="M15" s="239">
        <v>0</v>
      </c>
      <c r="N15" s="257">
        <v>0</v>
      </c>
      <c r="O15" s="274">
        <v>0</v>
      </c>
      <c r="P15" s="176"/>
      <c r="U15" s="277"/>
    </row>
    <row r="16" spans="1:21" x14ac:dyDescent="0.2">
      <c r="A16" s="57" t="s">
        <v>41</v>
      </c>
      <c r="B16" s="221">
        <v>1951.5006390000003</v>
      </c>
      <c r="C16" s="236">
        <v>2018.231818</v>
      </c>
      <c r="D16" s="244">
        <v>1963.4902320000001</v>
      </c>
      <c r="E16" s="237">
        <v>808.66560199999992</v>
      </c>
      <c r="F16" s="236">
        <v>445.34934400000003</v>
      </c>
      <c r="G16" s="239">
        <v>343.10176900000005</v>
      </c>
      <c r="H16" s="243">
        <v>214.021388</v>
      </c>
      <c r="I16" s="236">
        <v>312.87131800000003</v>
      </c>
      <c r="J16" s="244">
        <v>505.06281500000006</v>
      </c>
      <c r="K16" s="237">
        <v>1072.3777669999999</v>
      </c>
      <c r="L16" s="236">
        <v>1634.346452</v>
      </c>
      <c r="M16" s="239">
        <v>1976.8574490000001</v>
      </c>
      <c r="N16" s="257">
        <v>13245.876593000001</v>
      </c>
      <c r="O16" s="274">
        <v>0.32353570247434682</v>
      </c>
      <c r="P16" s="176"/>
      <c r="U16" s="277"/>
    </row>
    <row r="17" spans="1:21" x14ac:dyDescent="0.2">
      <c r="A17" s="57" t="s">
        <v>81</v>
      </c>
      <c r="B17" s="221">
        <v>0</v>
      </c>
      <c r="C17" s="236">
        <v>0</v>
      </c>
      <c r="D17" s="244">
        <v>0</v>
      </c>
      <c r="E17" s="237">
        <v>0</v>
      </c>
      <c r="F17" s="236">
        <v>0</v>
      </c>
      <c r="G17" s="239">
        <v>0</v>
      </c>
      <c r="H17" s="243">
        <v>0</v>
      </c>
      <c r="I17" s="236">
        <v>0</v>
      </c>
      <c r="J17" s="244">
        <v>0</v>
      </c>
      <c r="K17" s="237">
        <v>0</v>
      </c>
      <c r="L17" s="236">
        <v>0</v>
      </c>
      <c r="M17" s="239">
        <v>0</v>
      </c>
      <c r="N17" s="257">
        <v>0</v>
      </c>
      <c r="O17" s="274">
        <v>0</v>
      </c>
      <c r="P17" s="176"/>
      <c r="U17" s="277"/>
    </row>
    <row r="18" spans="1:21" x14ac:dyDescent="0.2">
      <c r="A18" s="57" t="s">
        <v>40</v>
      </c>
      <c r="B18" s="221">
        <v>0.10038</v>
      </c>
      <c r="C18" s="236">
        <v>0</v>
      </c>
      <c r="D18" s="244">
        <v>8.0430000000000001E-2</v>
      </c>
      <c r="E18" s="237">
        <v>0</v>
      </c>
      <c r="F18" s="236">
        <v>0</v>
      </c>
      <c r="G18" s="239">
        <v>0</v>
      </c>
      <c r="H18" s="243">
        <v>0</v>
      </c>
      <c r="I18" s="236">
        <v>0</v>
      </c>
      <c r="J18" s="244">
        <v>0</v>
      </c>
      <c r="K18" s="237">
        <v>0</v>
      </c>
      <c r="L18" s="236">
        <v>0.121</v>
      </c>
      <c r="M18" s="239">
        <v>8.8400000000000006E-2</v>
      </c>
      <c r="N18" s="257">
        <v>0.39021000000000006</v>
      </c>
      <c r="O18" s="274">
        <v>0.60842922630741891</v>
      </c>
      <c r="P18" s="176"/>
      <c r="U18" s="277"/>
    </row>
    <row r="19" spans="1:21" x14ac:dyDescent="0.2">
      <c r="A19" s="57" t="s">
        <v>39</v>
      </c>
      <c r="B19" s="221">
        <v>7.6597700000000009</v>
      </c>
      <c r="C19" s="236">
        <v>4.891</v>
      </c>
      <c r="D19" s="244">
        <v>2.452</v>
      </c>
      <c r="E19" s="237">
        <v>9.6029999999999998</v>
      </c>
      <c r="F19" s="236">
        <v>19.733630000000002</v>
      </c>
      <c r="G19" s="239">
        <v>27.531230000000001</v>
      </c>
      <c r="H19" s="243">
        <v>40.413951000000004</v>
      </c>
      <c r="I19" s="236">
        <v>40.875999999999998</v>
      </c>
      <c r="J19" s="244">
        <v>39.645509999999994</v>
      </c>
      <c r="K19" s="237">
        <v>35.954660000000004</v>
      </c>
      <c r="L19" s="236">
        <v>9.4918410000000009</v>
      </c>
      <c r="M19" s="239">
        <v>8.2870000000000008</v>
      </c>
      <c r="N19" s="257">
        <v>246.53959200000003</v>
      </c>
      <c r="O19" s="274">
        <v>0.45624373977738636</v>
      </c>
      <c r="P19" s="176"/>
      <c r="U19" s="277"/>
    </row>
    <row r="20" spans="1:21" x14ac:dyDescent="0.2">
      <c r="A20" s="57" t="s">
        <v>38</v>
      </c>
      <c r="B20" s="221">
        <v>3.184647</v>
      </c>
      <c r="C20" s="236">
        <v>2.4581570000000004</v>
      </c>
      <c r="D20" s="244">
        <v>2.3014890000000001</v>
      </c>
      <c r="E20" s="237">
        <v>1.5638510000000001</v>
      </c>
      <c r="F20" s="236">
        <v>1.520613</v>
      </c>
      <c r="G20" s="239">
        <v>1.5560670000000001</v>
      </c>
      <c r="H20" s="243">
        <v>1.497269</v>
      </c>
      <c r="I20" s="236">
        <v>1.227803</v>
      </c>
      <c r="J20" s="244">
        <v>1.37984</v>
      </c>
      <c r="K20" s="237">
        <v>1.221114</v>
      </c>
      <c r="L20" s="236">
        <v>2.0925150000000001</v>
      </c>
      <c r="M20" s="239">
        <v>1.7710380000000001</v>
      </c>
      <c r="N20" s="257">
        <v>21.774403</v>
      </c>
      <c r="O20" s="274">
        <v>0.20048652485065693</v>
      </c>
      <c r="P20" s="176"/>
      <c r="U20" s="277"/>
    </row>
    <row r="21" spans="1:21" x14ac:dyDescent="0.2">
      <c r="A21" s="57" t="s">
        <v>37</v>
      </c>
      <c r="B21" s="221">
        <v>8.6183210888040733</v>
      </c>
      <c r="C21" s="236">
        <v>2.5680825661630906</v>
      </c>
      <c r="D21" s="244">
        <v>7.6003110761644876</v>
      </c>
      <c r="E21" s="237">
        <v>8.911784934386688</v>
      </c>
      <c r="F21" s="236">
        <v>8.3679467813460278</v>
      </c>
      <c r="G21" s="239">
        <v>9.0975320032179301</v>
      </c>
      <c r="H21" s="243">
        <v>10.364748327286373</v>
      </c>
      <c r="I21" s="236">
        <v>9.4411079836958969</v>
      </c>
      <c r="J21" s="244">
        <v>4.943890809150095</v>
      </c>
      <c r="K21" s="237">
        <v>11.271262030501752</v>
      </c>
      <c r="L21" s="236">
        <v>5.7523480530826667</v>
      </c>
      <c r="M21" s="239">
        <v>8.9550736471539665</v>
      </c>
      <c r="N21" s="257">
        <v>95.892409300953034</v>
      </c>
      <c r="O21" s="274">
        <v>3.3378729164149051E-2</v>
      </c>
      <c r="P21" s="176"/>
      <c r="U21" s="277"/>
    </row>
    <row r="22" spans="1:21" x14ac:dyDescent="0.2">
      <c r="A22" s="57" t="s">
        <v>36</v>
      </c>
      <c r="B22" s="221">
        <v>68.098880000000008</v>
      </c>
      <c r="C22" s="236">
        <v>56.919669999999996</v>
      </c>
      <c r="D22" s="244">
        <v>51.443369999999994</v>
      </c>
      <c r="E22" s="237">
        <v>26.465139999999998</v>
      </c>
      <c r="F22" s="236">
        <v>43.150909999999996</v>
      </c>
      <c r="G22" s="239">
        <v>83.386119999999991</v>
      </c>
      <c r="H22" s="243">
        <v>104.22501</v>
      </c>
      <c r="I22" s="236">
        <v>109.37051999999998</v>
      </c>
      <c r="J22" s="244">
        <v>59.321009999999994</v>
      </c>
      <c r="K22" s="237">
        <v>109.28552999999999</v>
      </c>
      <c r="L22" s="236">
        <v>94.338340000000017</v>
      </c>
      <c r="M22" s="239">
        <v>89.465579999999989</v>
      </c>
      <c r="N22" s="257">
        <v>895.47008000000005</v>
      </c>
      <c r="O22" s="274">
        <v>0.22241742058346492</v>
      </c>
      <c r="P22" s="176"/>
      <c r="U22" s="277"/>
    </row>
    <row r="23" spans="1:21" x14ac:dyDescent="0.2">
      <c r="A23" s="57" t="s">
        <v>3</v>
      </c>
      <c r="B23" s="221">
        <v>0</v>
      </c>
      <c r="C23" s="236">
        <v>0</v>
      </c>
      <c r="D23" s="244">
        <v>0</v>
      </c>
      <c r="E23" s="237">
        <v>0</v>
      </c>
      <c r="F23" s="236">
        <v>0</v>
      </c>
      <c r="G23" s="239">
        <v>0</v>
      </c>
      <c r="H23" s="243">
        <v>0</v>
      </c>
      <c r="I23" s="236">
        <v>0</v>
      </c>
      <c r="J23" s="244">
        <v>0</v>
      </c>
      <c r="K23" s="237">
        <v>0</v>
      </c>
      <c r="L23" s="236">
        <v>0</v>
      </c>
      <c r="M23" s="239">
        <v>0</v>
      </c>
      <c r="N23" s="257">
        <v>0</v>
      </c>
      <c r="O23" s="274">
        <v>0</v>
      </c>
      <c r="P23" s="176"/>
      <c r="U23" s="277"/>
    </row>
    <row r="24" spans="1:21" x14ac:dyDescent="0.2">
      <c r="A24" s="57" t="s">
        <v>35</v>
      </c>
      <c r="B24" s="221">
        <v>1.6896089999999999</v>
      </c>
      <c r="C24" s="236">
        <v>3.9631019999999992</v>
      </c>
      <c r="D24" s="244">
        <v>3.1259140000000003</v>
      </c>
      <c r="E24" s="237">
        <v>0.275142</v>
      </c>
      <c r="F24" s="236">
        <v>9.4069000000000014E-2</v>
      </c>
      <c r="G24" s="239">
        <v>0.36953800000000003</v>
      </c>
      <c r="H24" s="243">
        <v>2.6314699999999998</v>
      </c>
      <c r="I24" s="236">
        <v>2.0480000000000002E-2</v>
      </c>
      <c r="J24" s="244">
        <v>1.0999999999999999E-2</v>
      </c>
      <c r="K24" s="237">
        <v>7.5600000000000001E-2</v>
      </c>
      <c r="L24" s="236">
        <v>1.1632690000000003</v>
      </c>
      <c r="M24" s="239">
        <v>0.59380000000000011</v>
      </c>
      <c r="N24" s="257">
        <v>14.012992999999998</v>
      </c>
      <c r="O24" s="274">
        <v>0.15415095518967112</v>
      </c>
      <c r="P24" s="176"/>
      <c r="U24" s="277"/>
    </row>
    <row r="25" spans="1:21" x14ac:dyDescent="0.2">
      <c r="A25" s="223" t="s">
        <v>34</v>
      </c>
      <c r="B25" s="224">
        <v>549.38539491119582</v>
      </c>
      <c r="C25" s="225">
        <v>575.74240743383712</v>
      </c>
      <c r="D25" s="225">
        <v>598.76176792383558</v>
      </c>
      <c r="E25" s="270">
        <v>409.89150306561334</v>
      </c>
      <c r="F25" s="225">
        <v>410.59966821865402</v>
      </c>
      <c r="G25" s="271">
        <v>318.68949899678205</v>
      </c>
      <c r="H25" s="225">
        <v>324.26320867271357</v>
      </c>
      <c r="I25" s="225">
        <v>303.47225501630413</v>
      </c>
      <c r="J25" s="225">
        <v>243.63171319084989</v>
      </c>
      <c r="K25" s="270">
        <v>302.91044596949826</v>
      </c>
      <c r="L25" s="225">
        <v>470.78374694691723</v>
      </c>
      <c r="M25" s="271">
        <v>527.88340735284612</v>
      </c>
      <c r="N25" s="258">
        <v>5036.0150176990464</v>
      </c>
      <c r="O25" s="274">
        <v>0.22811595923249875</v>
      </c>
      <c r="P25" s="176"/>
      <c r="U25" s="173"/>
    </row>
    <row r="26" spans="1:21" ht="13.5" customHeight="1" x14ac:dyDescent="0.2">
      <c r="A26" s="260" t="s">
        <v>249</v>
      </c>
      <c r="B26" s="209">
        <v>921.44053399999996</v>
      </c>
      <c r="C26" s="63">
        <v>923.98689100000001</v>
      </c>
      <c r="D26" s="63">
        <v>923.62685900000008</v>
      </c>
      <c r="E26" s="209">
        <v>580.22263299999997</v>
      </c>
      <c r="F26" s="63">
        <v>513.65866000000005</v>
      </c>
      <c r="G26" s="210">
        <v>441.52077000000003</v>
      </c>
      <c r="H26" s="63">
        <v>434.91533199999998</v>
      </c>
      <c r="I26" s="63">
        <v>453.86074500000001</v>
      </c>
      <c r="J26" s="63">
        <v>332.73782599999998</v>
      </c>
      <c r="K26" s="209">
        <v>596.85026099999993</v>
      </c>
      <c r="L26" s="63">
        <v>816.52812400000005</v>
      </c>
      <c r="M26" s="210">
        <v>903.57237100000009</v>
      </c>
      <c r="N26" s="256">
        <v>7842.9210059999987</v>
      </c>
      <c r="O26" s="280">
        <v>9.2576092473661234E-2</v>
      </c>
      <c r="P26" s="17"/>
      <c r="U26" s="127"/>
    </row>
    <row r="27" spans="1:21" ht="12.75" customHeight="1" x14ac:dyDescent="0.2">
      <c r="A27" s="57" t="s">
        <v>29</v>
      </c>
      <c r="B27" s="221">
        <v>652.27256899999998</v>
      </c>
      <c r="C27" s="33">
        <v>643.34531700000002</v>
      </c>
      <c r="D27" s="33">
        <v>649.87337200000002</v>
      </c>
      <c r="E27" s="268">
        <v>466.20787200000001</v>
      </c>
      <c r="F27" s="33">
        <v>439.11372599999999</v>
      </c>
      <c r="G27" s="269">
        <v>392.38049500000005</v>
      </c>
      <c r="H27" s="33">
        <v>383.31314599999996</v>
      </c>
      <c r="I27" s="33">
        <v>385.98870899999997</v>
      </c>
      <c r="J27" s="33">
        <v>269.32716899999997</v>
      </c>
      <c r="K27" s="268">
        <v>441.05825799999997</v>
      </c>
      <c r="L27" s="33">
        <v>579.67020699999989</v>
      </c>
      <c r="M27" s="269">
        <v>622.52959999999996</v>
      </c>
      <c r="N27" s="257">
        <v>5925.0804399999997</v>
      </c>
      <c r="O27" s="274">
        <v>0.28908832082454522</v>
      </c>
      <c r="P27" s="176"/>
      <c r="U27" s="127"/>
    </row>
    <row r="28" spans="1:21" ht="12.75" customHeight="1" x14ac:dyDescent="0.2">
      <c r="A28" s="57" t="s">
        <v>0</v>
      </c>
      <c r="B28" s="221">
        <v>8.5283999999999995</v>
      </c>
      <c r="C28" s="236">
        <v>10.34122</v>
      </c>
      <c r="D28" s="244">
        <v>10.9773</v>
      </c>
      <c r="E28" s="237">
        <v>5.3289600000000004</v>
      </c>
      <c r="F28" s="236">
        <v>8.1518499999999996</v>
      </c>
      <c r="G28" s="239">
        <v>1.6849799999999999</v>
      </c>
      <c r="H28" s="243">
        <v>3.4237100000000003</v>
      </c>
      <c r="I28" s="236">
        <v>12.440149999999999</v>
      </c>
      <c r="J28" s="244">
        <v>5.54922</v>
      </c>
      <c r="K28" s="237">
        <v>11.1485</v>
      </c>
      <c r="L28" s="236">
        <v>18.694200000000002</v>
      </c>
      <c r="M28" s="239">
        <v>16.486849999999997</v>
      </c>
      <c r="N28" s="257">
        <v>112.75534000000002</v>
      </c>
      <c r="O28" s="274">
        <v>6.7429172583480745E-2</v>
      </c>
      <c r="P28" s="176"/>
      <c r="U28" s="127"/>
    </row>
    <row r="29" spans="1:21" ht="12.75" customHeight="1" x14ac:dyDescent="0.2">
      <c r="A29" s="57" t="s">
        <v>1</v>
      </c>
      <c r="B29" s="221">
        <v>3.14452</v>
      </c>
      <c r="C29" s="236">
        <v>3.2520299999999995</v>
      </c>
      <c r="D29" s="244">
        <v>3.17963</v>
      </c>
      <c r="E29" s="237">
        <v>1.2779</v>
      </c>
      <c r="F29" s="236">
        <v>0.502</v>
      </c>
      <c r="G29" s="239">
        <v>0.39390000000000003</v>
      </c>
      <c r="H29" s="243">
        <v>0.32785000000000003</v>
      </c>
      <c r="I29" s="236">
        <v>0.32828000000000002</v>
      </c>
      <c r="J29" s="244">
        <v>0.2878</v>
      </c>
      <c r="K29" s="237">
        <v>1.4934000000000001</v>
      </c>
      <c r="L29" s="236">
        <v>2.4796</v>
      </c>
      <c r="M29" s="239">
        <v>3.14751</v>
      </c>
      <c r="N29" s="257">
        <v>19.814420000000002</v>
      </c>
      <c r="O29" s="274">
        <v>3.5350559215652264E-2</v>
      </c>
      <c r="P29" s="176"/>
      <c r="U29" s="127"/>
    </row>
    <row r="30" spans="1:21" ht="12.75" customHeight="1" x14ac:dyDescent="0.2">
      <c r="A30" s="57" t="s">
        <v>2</v>
      </c>
      <c r="B30" s="221">
        <v>10.241009999999999</v>
      </c>
      <c r="C30" s="236">
        <v>12.430440000000001</v>
      </c>
      <c r="D30" s="244">
        <v>13.19866</v>
      </c>
      <c r="E30" s="237">
        <v>6.4087500000000004</v>
      </c>
      <c r="F30" s="236">
        <v>9.78322</v>
      </c>
      <c r="G30" s="239">
        <v>2.02298</v>
      </c>
      <c r="H30" s="243">
        <v>4.1094499999999998</v>
      </c>
      <c r="I30" s="236">
        <v>14.929180000000001</v>
      </c>
      <c r="J30" s="244">
        <v>6.6597600000000003</v>
      </c>
      <c r="K30" s="237">
        <v>13.38039</v>
      </c>
      <c r="L30" s="236">
        <v>22.426639999999999</v>
      </c>
      <c r="M30" s="239">
        <v>19.740599999999997</v>
      </c>
      <c r="N30" s="257">
        <v>135.33108000000001</v>
      </c>
      <c r="O30" s="274">
        <v>0.38555896860696409</v>
      </c>
      <c r="P30" s="176"/>
    </row>
    <row r="31" spans="1:21" x14ac:dyDescent="0.2">
      <c r="A31" s="57" t="s">
        <v>6</v>
      </c>
      <c r="B31" s="221">
        <v>1.2752479999999999</v>
      </c>
      <c r="C31" s="236">
        <v>0.91984900000000003</v>
      </c>
      <c r="D31" s="244">
        <v>1.12131</v>
      </c>
      <c r="E31" s="237">
        <v>0.92056799999999994</v>
      </c>
      <c r="F31" s="236">
        <v>0.63344</v>
      </c>
      <c r="G31" s="239">
        <v>0.61619000000000002</v>
      </c>
      <c r="H31" s="243">
        <v>0.85203999999999991</v>
      </c>
      <c r="I31" s="236">
        <v>0.57843000000000011</v>
      </c>
      <c r="J31" s="244">
        <v>1.4774700000000001</v>
      </c>
      <c r="K31" s="237">
        <v>2.7259169999999999</v>
      </c>
      <c r="L31" s="236">
        <v>2.1079760000000003</v>
      </c>
      <c r="M31" s="239">
        <v>2.3390940000000002</v>
      </c>
      <c r="N31" s="257">
        <v>15.567532</v>
      </c>
      <c r="O31" s="274">
        <v>7.5722585082947477E-2</v>
      </c>
      <c r="P31" s="176"/>
    </row>
    <row r="32" spans="1:21" x14ac:dyDescent="0.2">
      <c r="A32" s="57" t="s">
        <v>28</v>
      </c>
      <c r="B32" s="221">
        <v>144.16399200000004</v>
      </c>
      <c r="C32" s="236">
        <v>147.75390699999997</v>
      </c>
      <c r="D32" s="244">
        <v>142.23424</v>
      </c>
      <c r="E32" s="237">
        <v>58.319481000000003</v>
      </c>
      <c r="F32" s="236">
        <v>33.568107000000005</v>
      </c>
      <c r="G32" s="239">
        <v>26.490000999999999</v>
      </c>
      <c r="H32" s="243">
        <v>25.483644000000002</v>
      </c>
      <c r="I32" s="236">
        <v>23.262172999999994</v>
      </c>
      <c r="J32" s="244">
        <v>30.469730999999999</v>
      </c>
      <c r="K32" s="237">
        <v>77.894876000000011</v>
      </c>
      <c r="L32" s="236">
        <v>115.65912600000001</v>
      </c>
      <c r="M32" s="239">
        <v>144.58827000000002</v>
      </c>
      <c r="N32" s="257">
        <v>969.88754800000015</v>
      </c>
      <c r="O32" s="274">
        <v>3.8090821913120403E-2</v>
      </c>
      <c r="P32" s="176"/>
    </row>
    <row r="33" spans="1:16" x14ac:dyDescent="0.2">
      <c r="A33" s="57" t="s">
        <v>5</v>
      </c>
      <c r="B33" s="221">
        <v>97.394176999999999</v>
      </c>
      <c r="C33" s="236">
        <v>102.26984000000003</v>
      </c>
      <c r="D33" s="244">
        <v>98.84413600000002</v>
      </c>
      <c r="E33" s="237">
        <v>40.270652000000013</v>
      </c>
      <c r="F33" s="236">
        <v>21.452533000000003</v>
      </c>
      <c r="G33" s="239">
        <v>17.662628000000002</v>
      </c>
      <c r="H33" s="243">
        <v>17.110838000000001</v>
      </c>
      <c r="I33" s="236">
        <v>16.081292999999999</v>
      </c>
      <c r="J33" s="244">
        <v>18.530480000000001</v>
      </c>
      <c r="K33" s="237">
        <v>46.517926000000003</v>
      </c>
      <c r="L33" s="236">
        <v>71.913434000000009</v>
      </c>
      <c r="M33" s="239">
        <v>90.772026000000011</v>
      </c>
      <c r="N33" s="257">
        <v>638.81996300000003</v>
      </c>
      <c r="O33" s="274">
        <v>4.4041230056993105E-2</v>
      </c>
      <c r="P33" s="176"/>
    </row>
    <row r="34" spans="1:16" ht="12.75" thickBot="1" x14ac:dyDescent="0.25">
      <c r="A34" s="58" t="s">
        <v>3</v>
      </c>
      <c r="B34" s="222">
        <v>4.4206180000000002</v>
      </c>
      <c r="C34" s="43">
        <v>3.6742879999999998</v>
      </c>
      <c r="D34" s="43">
        <v>4.1982109999999997</v>
      </c>
      <c r="E34" s="272">
        <v>1.4884500000000001</v>
      </c>
      <c r="F34" s="43">
        <v>0.45378399999999997</v>
      </c>
      <c r="G34" s="273">
        <v>0.269596</v>
      </c>
      <c r="H34" s="43">
        <v>0.29465399999999997</v>
      </c>
      <c r="I34" s="43">
        <v>0.25252999999999998</v>
      </c>
      <c r="J34" s="43">
        <v>0.43619600000000003</v>
      </c>
      <c r="K34" s="272">
        <v>2.6309939999999998</v>
      </c>
      <c r="L34" s="43">
        <v>3.5769410000000001</v>
      </c>
      <c r="M34" s="273">
        <v>3.9684209999999998</v>
      </c>
      <c r="N34" s="259">
        <v>25.664683</v>
      </c>
      <c r="O34" s="275">
        <v>1.7147349432609885E-2</v>
      </c>
      <c r="P34" s="176"/>
    </row>
    <row r="35" spans="1:16" ht="18" customHeight="1" x14ac:dyDescent="0.2">
      <c r="A35" s="263" t="s">
        <v>269</v>
      </c>
      <c r="B35" s="263"/>
      <c r="C35" s="263"/>
      <c r="D35" s="14"/>
      <c r="F35" s="17"/>
      <c r="G35" s="178"/>
      <c r="H35" s="178"/>
      <c r="I35" s="178"/>
      <c r="J35" s="178"/>
      <c r="K35" s="178"/>
      <c r="O35" s="4" t="s">
        <v>83</v>
      </c>
    </row>
    <row r="36" spans="1:16" x14ac:dyDescent="0.2">
      <c r="A36" s="119"/>
      <c r="B36" s="119"/>
      <c r="C36" s="119"/>
    </row>
    <row r="37" spans="1:16" x14ac:dyDescent="0.2">
      <c r="B37" s="127"/>
      <c r="C37" s="127"/>
      <c r="D37" s="127"/>
    </row>
    <row r="38" spans="1:16" x14ac:dyDescent="0.2">
      <c r="B38" s="127"/>
      <c r="C38" s="127"/>
      <c r="D38" s="127"/>
    </row>
    <row r="39" spans="1:16" x14ac:dyDescent="0.2">
      <c r="B39" s="127"/>
      <c r="C39" s="127"/>
      <c r="D39" s="127"/>
      <c r="M39" s="184" t="s">
        <v>259</v>
      </c>
      <c r="N39" s="226">
        <f>O7</f>
        <v>0.10774041566945747</v>
      </c>
    </row>
    <row r="40" spans="1:16" x14ac:dyDescent="0.2">
      <c r="B40" s="233"/>
      <c r="C40" s="233"/>
      <c r="D40" s="233"/>
      <c r="M40" s="184" t="s">
        <v>66</v>
      </c>
      <c r="N40" s="226">
        <f>O8</f>
        <v>0.17411221153364023</v>
      </c>
    </row>
    <row r="41" spans="1:16" x14ac:dyDescent="0.2">
      <c r="B41" s="127"/>
      <c r="C41" s="127"/>
      <c r="D41" s="127"/>
      <c r="M41" s="184" t="s">
        <v>183</v>
      </c>
      <c r="N41" s="226">
        <f>O9</f>
        <v>0.22833791547853932</v>
      </c>
    </row>
  </sheetData>
  <mergeCells count="6">
    <mergeCell ref="O5:O6"/>
    <mergeCell ref="B5:D5"/>
    <mergeCell ref="E5:G5"/>
    <mergeCell ref="H5:J5"/>
    <mergeCell ref="K5:M5"/>
    <mergeCell ref="N5:N6"/>
  </mergeCells>
  <conditionalFormatting sqref="O10:O25 O27:O34">
    <cfRule type="dataBar" priority="1">
      <dataBar>
        <cfvo type="num" val="0"/>
        <cfvo type="num" val="1"/>
        <color rgb="FF63C384"/>
      </dataBar>
      <extLst>
        <ext xmlns:x14="http://schemas.microsoft.com/office/spreadsheetml/2009/9/main" uri="{B025F937-C7B1-47D3-B67F-A62EFF666E3E}">
          <x14:id>{6534512B-0C0A-4CCF-B02D-9E89E9FE7565}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6534512B-0C0A-4CCF-B02D-9E89E9FE7565}">
            <x14:dataBar minLength="0" maxLength="100" gradient="0" direction="rightToLeft">
              <x14:cfvo type="num">
                <xm:f>0</xm:f>
              </x14:cfvo>
              <x14:cfvo type="num">
                <xm:f>1</xm:f>
              </x14:cfvo>
              <x14:negativeFillColor rgb="FFFF0000"/>
              <x14:axisColor rgb="FF000000"/>
            </x14:dataBar>
          </x14:cfRule>
          <xm:sqref>O10:O25 O27:O34</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zoomScaleNormal="100" zoomScaleSheetLayoutView="100" workbookViewId="0"/>
  </sheetViews>
  <sheetFormatPr defaultRowHeight="12" x14ac:dyDescent="0.2"/>
  <cols>
    <col min="1" max="1" width="31.7109375" style="123" customWidth="1"/>
    <col min="2" max="13" width="8" style="123" customWidth="1"/>
    <col min="14" max="14" width="8.42578125" style="123" customWidth="1"/>
    <col min="15" max="15" width="7.85546875" style="123" customWidth="1"/>
    <col min="16" max="21" width="9.140625" style="123" customWidth="1"/>
    <col min="22" max="16384" width="9.140625" style="123"/>
  </cols>
  <sheetData>
    <row r="1" spans="1:21" ht="18.75" x14ac:dyDescent="0.3">
      <c r="A1" s="164" t="s">
        <v>227</v>
      </c>
      <c r="O1" s="165" t="str">
        <f>Obsah!$A$1</f>
        <v>2018</v>
      </c>
    </row>
    <row r="2" spans="1:21" ht="1.5" customHeight="1" x14ac:dyDescent="0.2">
      <c r="F2" s="178"/>
      <c r="G2" s="178"/>
      <c r="H2" s="178"/>
      <c r="I2" s="178"/>
      <c r="J2" s="178"/>
      <c r="K2" s="178"/>
    </row>
    <row r="3" spans="1:21" ht="12" customHeight="1" x14ac:dyDescent="0.2">
      <c r="F3" s="178"/>
      <c r="G3" s="178"/>
      <c r="H3" s="178"/>
      <c r="I3" s="178"/>
      <c r="J3" s="178"/>
      <c r="K3" s="178"/>
    </row>
    <row r="4" spans="1:21" x14ac:dyDescent="0.2">
      <c r="A4" s="13"/>
      <c r="B4" s="276"/>
      <c r="C4" s="276"/>
      <c r="D4" s="276"/>
      <c r="E4" s="276"/>
      <c r="F4" s="184"/>
      <c r="K4" s="184"/>
      <c r="L4" s="251"/>
    </row>
    <row r="5" spans="1:21" ht="12.75" customHeight="1" x14ac:dyDescent="0.2">
      <c r="A5" s="26"/>
      <c r="B5" s="371" t="s">
        <v>48</v>
      </c>
      <c r="C5" s="371"/>
      <c r="D5" s="371"/>
      <c r="E5" s="371" t="s">
        <v>49</v>
      </c>
      <c r="F5" s="371"/>
      <c r="G5" s="371"/>
      <c r="H5" s="371" t="s">
        <v>50</v>
      </c>
      <c r="I5" s="371"/>
      <c r="J5" s="371"/>
      <c r="K5" s="371" t="s">
        <v>51</v>
      </c>
      <c r="L5" s="371"/>
      <c r="M5" s="371"/>
      <c r="N5" s="379" t="s">
        <v>7</v>
      </c>
      <c r="O5" s="379" t="s">
        <v>52</v>
      </c>
    </row>
    <row r="6" spans="1:21" x14ac:dyDescent="0.2">
      <c r="A6" s="26"/>
      <c r="B6" s="252" t="s">
        <v>8</v>
      </c>
      <c r="C6" s="252" t="s">
        <v>9</v>
      </c>
      <c r="D6" s="252" t="s">
        <v>10</v>
      </c>
      <c r="E6" s="252" t="s">
        <v>11</v>
      </c>
      <c r="F6" s="252" t="s">
        <v>12</v>
      </c>
      <c r="G6" s="252" t="s">
        <v>13</v>
      </c>
      <c r="H6" s="252" t="s">
        <v>14</v>
      </c>
      <c r="I6" s="252" t="s">
        <v>15</v>
      </c>
      <c r="J6" s="252" t="s">
        <v>16</v>
      </c>
      <c r="K6" s="252" t="s">
        <v>17</v>
      </c>
      <c r="L6" s="252" t="s">
        <v>18</v>
      </c>
      <c r="M6" s="252" t="s">
        <v>19</v>
      </c>
      <c r="N6" s="380"/>
      <c r="O6" s="380"/>
      <c r="P6" s="184"/>
      <c r="U6" s="184"/>
    </row>
    <row r="7" spans="1:21" x14ac:dyDescent="0.2">
      <c r="A7" s="262" t="s">
        <v>246</v>
      </c>
      <c r="B7" s="220">
        <v>10914.613999999996</v>
      </c>
      <c r="C7" s="198">
        <v>10912.542999999996</v>
      </c>
      <c r="D7" s="198">
        <v>10914.613999999996</v>
      </c>
      <c r="E7" s="264">
        <v>10915.299999999997</v>
      </c>
      <c r="F7" s="265">
        <v>10818.911999999997</v>
      </c>
      <c r="G7" s="266">
        <v>10818.911999999997</v>
      </c>
      <c r="H7" s="198">
        <v>10818.389999999996</v>
      </c>
      <c r="I7" s="198">
        <v>10817.995999999996</v>
      </c>
      <c r="J7" s="198">
        <v>10780.942999999996</v>
      </c>
      <c r="K7" s="264">
        <v>10817.292999999994</v>
      </c>
      <c r="L7" s="265">
        <v>10819.045999999995</v>
      </c>
      <c r="M7" s="266">
        <v>10819.045999999995</v>
      </c>
      <c r="N7" s="261">
        <v>10819.045999999995</v>
      </c>
      <c r="O7" s="278">
        <v>0.25338708814073013</v>
      </c>
      <c r="P7" s="187"/>
      <c r="U7" s="92"/>
    </row>
    <row r="8" spans="1:21" x14ac:dyDescent="0.2">
      <c r="A8" s="253" t="s">
        <v>247</v>
      </c>
      <c r="B8" s="220">
        <v>3092.2270380000027</v>
      </c>
      <c r="C8" s="198">
        <v>3040.5463900000013</v>
      </c>
      <c r="D8" s="198">
        <v>3203.1643459999982</v>
      </c>
      <c r="E8" s="220">
        <v>2126.2624500000002</v>
      </c>
      <c r="F8" s="198">
        <v>1807.8033519999999</v>
      </c>
      <c r="G8" s="267">
        <v>1542.9619509999998</v>
      </c>
      <c r="H8" s="198">
        <v>1610.6397749999999</v>
      </c>
      <c r="I8" s="198">
        <v>1580.978251</v>
      </c>
      <c r="J8" s="198">
        <v>1652.9251210000004</v>
      </c>
      <c r="K8" s="220">
        <v>1884.7332129999998</v>
      </c>
      <c r="L8" s="198">
        <v>2631.6098690000003</v>
      </c>
      <c r="M8" s="267">
        <v>3268.0156920000013</v>
      </c>
      <c r="N8" s="255">
        <v>27441.867448000005</v>
      </c>
      <c r="O8" s="279">
        <v>0.16896731952284982</v>
      </c>
      <c r="P8" s="187"/>
      <c r="U8" s="92"/>
    </row>
    <row r="9" spans="1:21" x14ac:dyDescent="0.2">
      <c r="A9" s="254" t="s">
        <v>248</v>
      </c>
      <c r="B9" s="209">
        <v>1560.0265249999998</v>
      </c>
      <c r="C9" s="63">
        <v>1609.1806519999998</v>
      </c>
      <c r="D9" s="63">
        <v>1603.143386</v>
      </c>
      <c r="E9" s="209">
        <v>855.13287100000002</v>
      </c>
      <c r="F9" s="63">
        <v>627.48049100000003</v>
      </c>
      <c r="G9" s="210">
        <v>511.35985299999993</v>
      </c>
      <c r="H9" s="63">
        <v>511.91811000000001</v>
      </c>
      <c r="I9" s="63">
        <v>527.60007099999996</v>
      </c>
      <c r="J9" s="63">
        <v>617.81481899999994</v>
      </c>
      <c r="K9" s="209">
        <v>929.63887899999975</v>
      </c>
      <c r="L9" s="63">
        <v>1315.7945590000002</v>
      </c>
      <c r="M9" s="210">
        <v>1567.7595129999997</v>
      </c>
      <c r="N9" s="256">
        <v>12236.849728999998</v>
      </c>
      <c r="O9" s="280">
        <v>0.13819053043614604</v>
      </c>
      <c r="P9" s="176"/>
      <c r="U9" s="179"/>
    </row>
    <row r="10" spans="1:21" x14ac:dyDescent="0.2">
      <c r="A10" s="57" t="s">
        <v>44</v>
      </c>
      <c r="B10" s="221">
        <v>100.32028000000001</v>
      </c>
      <c r="C10" s="33">
        <v>96.897190000000009</v>
      </c>
      <c r="D10" s="33">
        <v>110.92955000000002</v>
      </c>
      <c r="E10" s="268">
        <v>78.899450000000002</v>
      </c>
      <c r="F10" s="33">
        <v>73.127440000000021</v>
      </c>
      <c r="G10" s="269">
        <v>67.723699999999994</v>
      </c>
      <c r="H10" s="33">
        <v>65.294280000000001</v>
      </c>
      <c r="I10" s="33">
        <v>62.360699999999987</v>
      </c>
      <c r="J10" s="33">
        <v>58.796519999999994</v>
      </c>
      <c r="K10" s="268">
        <v>31.088699999999999</v>
      </c>
      <c r="L10" s="33">
        <v>78.139110000000002</v>
      </c>
      <c r="M10" s="269">
        <v>103.87587000000002</v>
      </c>
      <c r="N10" s="257">
        <v>927.45279000000005</v>
      </c>
      <c r="O10" s="274">
        <v>0.16118720553601248</v>
      </c>
      <c r="P10" s="176"/>
      <c r="U10" s="277"/>
    </row>
    <row r="11" spans="1:21" x14ac:dyDescent="0.2">
      <c r="A11" s="57" t="s">
        <v>43</v>
      </c>
      <c r="B11" s="221">
        <v>2.2432890000000003</v>
      </c>
      <c r="C11" s="236">
        <v>2.1729799999999995</v>
      </c>
      <c r="D11" s="244">
        <v>2.0815100000000002</v>
      </c>
      <c r="E11" s="237">
        <v>1.7462</v>
      </c>
      <c r="F11" s="236">
        <v>1.6910499999999999</v>
      </c>
      <c r="G11" s="239">
        <v>1.2580100000000001</v>
      </c>
      <c r="H11" s="243">
        <v>1.5534600000000001</v>
      </c>
      <c r="I11" s="236">
        <v>1.5527200000000003</v>
      </c>
      <c r="J11" s="244">
        <v>1.50352</v>
      </c>
      <c r="K11" s="237">
        <v>1.32612</v>
      </c>
      <c r="L11" s="236">
        <v>1.6381400000000002</v>
      </c>
      <c r="M11" s="239">
        <v>2.2372969999999999</v>
      </c>
      <c r="N11" s="257">
        <v>21.004296000000004</v>
      </c>
      <c r="O11" s="274">
        <v>3.9100128183097722E-2</v>
      </c>
      <c r="P11" s="176"/>
      <c r="U11" s="277"/>
    </row>
    <row r="12" spans="1:21" x14ac:dyDescent="0.2">
      <c r="A12" s="57" t="s">
        <v>42</v>
      </c>
      <c r="B12" s="221">
        <v>0</v>
      </c>
      <c r="C12" s="236">
        <v>0</v>
      </c>
      <c r="D12" s="244">
        <v>11.65582</v>
      </c>
      <c r="E12" s="237">
        <v>0</v>
      </c>
      <c r="F12" s="236">
        <v>0</v>
      </c>
      <c r="G12" s="239">
        <v>0</v>
      </c>
      <c r="H12" s="243">
        <v>0.37285000000000001</v>
      </c>
      <c r="I12" s="236">
        <v>0</v>
      </c>
      <c r="J12" s="244">
        <v>0</v>
      </c>
      <c r="K12" s="237">
        <v>0</v>
      </c>
      <c r="L12" s="236">
        <v>0</v>
      </c>
      <c r="M12" s="239">
        <v>0</v>
      </c>
      <c r="N12" s="257">
        <v>12.02867</v>
      </c>
      <c r="O12" s="274">
        <v>1.0664649447748261E-3</v>
      </c>
      <c r="P12" s="176"/>
      <c r="U12" s="277"/>
    </row>
    <row r="13" spans="1:21" x14ac:dyDescent="0.2">
      <c r="A13" s="57" t="s">
        <v>67</v>
      </c>
      <c r="B13" s="221">
        <v>0</v>
      </c>
      <c r="C13" s="236">
        <v>0</v>
      </c>
      <c r="D13" s="244">
        <v>0</v>
      </c>
      <c r="E13" s="237">
        <v>0</v>
      </c>
      <c r="F13" s="236">
        <v>0</v>
      </c>
      <c r="G13" s="239">
        <v>0</v>
      </c>
      <c r="H13" s="243">
        <v>0</v>
      </c>
      <c r="I13" s="236">
        <v>0</v>
      </c>
      <c r="J13" s="244">
        <v>0</v>
      </c>
      <c r="K13" s="237">
        <v>0</v>
      </c>
      <c r="L13" s="236">
        <v>0</v>
      </c>
      <c r="M13" s="239">
        <v>0</v>
      </c>
      <c r="N13" s="257">
        <v>0</v>
      </c>
      <c r="O13" s="274">
        <v>0</v>
      </c>
      <c r="P13" s="176"/>
      <c r="U13" s="277"/>
    </row>
    <row r="14" spans="1:21" x14ac:dyDescent="0.2">
      <c r="A14" s="57" t="s">
        <v>68</v>
      </c>
      <c r="B14" s="221">
        <v>10.716797820547386</v>
      </c>
      <c r="C14" s="236">
        <v>11.16383922537509</v>
      </c>
      <c r="D14" s="244">
        <v>10.678374116433407</v>
      </c>
      <c r="E14" s="237">
        <v>4.1572379151030061</v>
      </c>
      <c r="F14" s="236">
        <v>2.2268073340325878</v>
      </c>
      <c r="G14" s="239">
        <v>1.5010543318385587</v>
      </c>
      <c r="H14" s="243">
        <v>1.4682639216026148</v>
      </c>
      <c r="I14" s="236">
        <v>1.3767257648855591</v>
      </c>
      <c r="J14" s="244">
        <v>2.2449748197133226</v>
      </c>
      <c r="K14" s="237">
        <v>5.3623153159315962</v>
      </c>
      <c r="L14" s="236">
        <v>7.9919084527987154</v>
      </c>
      <c r="M14" s="239">
        <v>10.2777949865494</v>
      </c>
      <c r="N14" s="257">
        <v>69.166094004811242</v>
      </c>
      <c r="O14" s="274">
        <v>0.93193501681885971</v>
      </c>
      <c r="P14" s="176"/>
      <c r="U14" s="277"/>
    </row>
    <row r="15" spans="1:21" x14ac:dyDescent="0.2">
      <c r="A15" s="57" t="s">
        <v>69</v>
      </c>
      <c r="B15" s="221">
        <v>1.16E-3</v>
      </c>
      <c r="C15" s="236">
        <v>4.0999999999999995E-3</v>
      </c>
      <c r="D15" s="244">
        <v>4.3099999999999996E-3</v>
      </c>
      <c r="E15" s="237">
        <v>1.125E-2</v>
      </c>
      <c r="F15" s="236">
        <v>1.251E-2</v>
      </c>
      <c r="G15" s="239">
        <v>1.1009999999999999E-2</v>
      </c>
      <c r="H15" s="243">
        <v>1.1359999999999999E-2</v>
      </c>
      <c r="I15" s="236">
        <v>1.145E-2</v>
      </c>
      <c r="J15" s="244">
        <v>8.9899999999999997E-3</v>
      </c>
      <c r="K15" s="237">
        <v>6.9199999999999999E-3</v>
      </c>
      <c r="L15" s="236">
        <v>1.5499999999999999E-3</v>
      </c>
      <c r="M15" s="239">
        <v>1.1200000000000001E-3</v>
      </c>
      <c r="N15" s="257">
        <v>8.5729999999999987E-2</v>
      </c>
      <c r="O15" s="274">
        <v>9.8727471641619158E-2</v>
      </c>
      <c r="P15" s="176"/>
      <c r="U15" s="277"/>
    </row>
    <row r="16" spans="1:21" x14ac:dyDescent="0.2">
      <c r="A16" s="57" t="s">
        <v>41</v>
      </c>
      <c r="B16" s="221">
        <v>1283.52431</v>
      </c>
      <c r="C16" s="236">
        <v>1328.7969919999998</v>
      </c>
      <c r="D16" s="244">
        <v>1314.4025509999999</v>
      </c>
      <c r="E16" s="237">
        <v>706.53028400000005</v>
      </c>
      <c r="F16" s="236">
        <v>483.52817999999991</v>
      </c>
      <c r="G16" s="239">
        <v>365.02942999999999</v>
      </c>
      <c r="H16" s="243">
        <v>383.03079000000002</v>
      </c>
      <c r="I16" s="236">
        <v>373.38358000000005</v>
      </c>
      <c r="J16" s="244">
        <v>503.45660300000003</v>
      </c>
      <c r="K16" s="237">
        <v>813.51020199999994</v>
      </c>
      <c r="L16" s="236">
        <v>1093.007996</v>
      </c>
      <c r="M16" s="239">
        <v>1287.9754509999998</v>
      </c>
      <c r="N16" s="257">
        <v>9936.1763689999989</v>
      </c>
      <c r="O16" s="274">
        <v>0.24269498352055341</v>
      </c>
      <c r="P16" s="176"/>
      <c r="U16" s="277"/>
    </row>
    <row r="17" spans="1:21" x14ac:dyDescent="0.2">
      <c r="A17" s="57" t="s">
        <v>81</v>
      </c>
      <c r="B17" s="221">
        <v>0</v>
      </c>
      <c r="C17" s="236">
        <v>0</v>
      </c>
      <c r="D17" s="244">
        <v>0</v>
      </c>
      <c r="E17" s="237">
        <v>0</v>
      </c>
      <c r="F17" s="236">
        <v>0</v>
      </c>
      <c r="G17" s="239">
        <v>0</v>
      </c>
      <c r="H17" s="243">
        <v>0</v>
      </c>
      <c r="I17" s="236">
        <v>0</v>
      </c>
      <c r="J17" s="244">
        <v>0</v>
      </c>
      <c r="K17" s="237">
        <v>0</v>
      </c>
      <c r="L17" s="236">
        <v>0</v>
      </c>
      <c r="M17" s="239">
        <v>0</v>
      </c>
      <c r="N17" s="257">
        <v>0</v>
      </c>
      <c r="O17" s="274">
        <v>0</v>
      </c>
      <c r="P17" s="176"/>
      <c r="U17" s="277"/>
    </row>
    <row r="18" spans="1:21" x14ac:dyDescent="0.2">
      <c r="A18" s="57" t="s">
        <v>40</v>
      </c>
      <c r="B18" s="221">
        <v>0</v>
      </c>
      <c r="C18" s="236">
        <v>0</v>
      </c>
      <c r="D18" s="244">
        <v>0</v>
      </c>
      <c r="E18" s="237">
        <v>0</v>
      </c>
      <c r="F18" s="236">
        <v>0</v>
      </c>
      <c r="G18" s="239">
        <v>0</v>
      </c>
      <c r="H18" s="243">
        <v>0</v>
      </c>
      <c r="I18" s="236">
        <v>0</v>
      </c>
      <c r="J18" s="244">
        <v>0</v>
      </c>
      <c r="K18" s="237">
        <v>0</v>
      </c>
      <c r="L18" s="236">
        <v>0</v>
      </c>
      <c r="M18" s="239">
        <v>0</v>
      </c>
      <c r="N18" s="257">
        <v>0</v>
      </c>
      <c r="O18" s="274">
        <v>0</v>
      </c>
      <c r="P18" s="176"/>
      <c r="U18" s="277"/>
    </row>
    <row r="19" spans="1:21" x14ac:dyDescent="0.2">
      <c r="A19" s="57" t="s">
        <v>39</v>
      </c>
      <c r="B19" s="221">
        <v>1.1459999999999999</v>
      </c>
      <c r="C19" s="236">
        <v>1.222</v>
      </c>
      <c r="D19" s="244">
        <v>1.575</v>
      </c>
      <c r="E19" s="237">
        <v>0.309</v>
      </c>
      <c r="F19" s="236">
        <v>0.10100000000000001</v>
      </c>
      <c r="G19" s="239">
        <v>9.4E-2</v>
      </c>
      <c r="H19" s="243">
        <v>3.4000000000000002E-2</v>
      </c>
      <c r="I19" s="236">
        <v>2.7E-2</v>
      </c>
      <c r="J19" s="244">
        <v>0</v>
      </c>
      <c r="K19" s="237">
        <v>0.45400000000000001</v>
      </c>
      <c r="L19" s="236">
        <v>0.88400000000000001</v>
      </c>
      <c r="M19" s="239">
        <v>1.3120000000000001</v>
      </c>
      <c r="N19" s="257">
        <v>7.1580000000000004</v>
      </c>
      <c r="O19" s="274">
        <v>1.3246524271552016E-2</v>
      </c>
      <c r="P19" s="176"/>
      <c r="U19" s="277"/>
    </row>
    <row r="20" spans="1:21" x14ac:dyDescent="0.2">
      <c r="A20" s="57" t="s">
        <v>38</v>
      </c>
      <c r="B20" s="221">
        <v>0</v>
      </c>
      <c r="C20" s="236">
        <v>0</v>
      </c>
      <c r="D20" s="244">
        <v>0</v>
      </c>
      <c r="E20" s="237">
        <v>0</v>
      </c>
      <c r="F20" s="236">
        <v>0</v>
      </c>
      <c r="G20" s="239">
        <v>0</v>
      </c>
      <c r="H20" s="243">
        <v>0</v>
      </c>
      <c r="I20" s="236">
        <v>0</v>
      </c>
      <c r="J20" s="244">
        <v>0</v>
      </c>
      <c r="K20" s="237">
        <v>0</v>
      </c>
      <c r="L20" s="236">
        <v>0</v>
      </c>
      <c r="M20" s="239">
        <v>0</v>
      </c>
      <c r="N20" s="257">
        <v>0</v>
      </c>
      <c r="O20" s="274">
        <v>0</v>
      </c>
      <c r="P20" s="176"/>
      <c r="U20" s="277"/>
    </row>
    <row r="21" spans="1:21" x14ac:dyDescent="0.2">
      <c r="A21" s="57" t="s">
        <v>37</v>
      </c>
      <c r="B21" s="221">
        <v>1.6359399999999999</v>
      </c>
      <c r="C21" s="236">
        <v>1.1499900000000001</v>
      </c>
      <c r="D21" s="244">
        <v>1.5847899999999999</v>
      </c>
      <c r="E21" s="237">
        <v>1.9231500000000001</v>
      </c>
      <c r="F21" s="236">
        <v>2.8264399999999998</v>
      </c>
      <c r="G21" s="239">
        <v>1.82806</v>
      </c>
      <c r="H21" s="243">
        <v>1.9401900000000001</v>
      </c>
      <c r="I21" s="236">
        <v>2.3548</v>
      </c>
      <c r="J21" s="244">
        <v>2.12737</v>
      </c>
      <c r="K21" s="237">
        <v>2.0514000000000001</v>
      </c>
      <c r="L21" s="236">
        <v>2.0514000000000001</v>
      </c>
      <c r="M21" s="239">
        <v>1.24186</v>
      </c>
      <c r="N21" s="257">
        <v>22.715389999999999</v>
      </c>
      <c r="O21" s="274">
        <v>7.9068912356599248E-3</v>
      </c>
      <c r="P21" s="176"/>
      <c r="U21" s="277"/>
    </row>
    <row r="22" spans="1:21" x14ac:dyDescent="0.2">
      <c r="A22" s="57" t="s">
        <v>36</v>
      </c>
      <c r="B22" s="221">
        <v>0</v>
      </c>
      <c r="C22" s="236">
        <v>0</v>
      </c>
      <c r="D22" s="244">
        <v>7.569</v>
      </c>
      <c r="E22" s="237">
        <v>7.569</v>
      </c>
      <c r="F22" s="236">
        <v>25.684000000000001</v>
      </c>
      <c r="G22" s="239">
        <v>13.265000000000001</v>
      </c>
      <c r="H22" s="243">
        <v>25.684000000000001</v>
      </c>
      <c r="I22" s="236">
        <v>33.698</v>
      </c>
      <c r="J22" s="244">
        <v>0</v>
      </c>
      <c r="K22" s="237">
        <v>0</v>
      </c>
      <c r="L22" s="236">
        <v>0</v>
      </c>
      <c r="M22" s="239">
        <v>35.698</v>
      </c>
      <c r="N22" s="257">
        <v>149.167</v>
      </c>
      <c r="O22" s="274">
        <v>3.7050193096539542E-2</v>
      </c>
      <c r="P22" s="176"/>
      <c r="U22" s="277"/>
    </row>
    <row r="23" spans="1:21" x14ac:dyDescent="0.2">
      <c r="A23" s="57" t="s">
        <v>3</v>
      </c>
      <c r="B23" s="221">
        <v>0</v>
      </c>
      <c r="C23" s="236">
        <v>0</v>
      </c>
      <c r="D23" s="244">
        <v>0</v>
      </c>
      <c r="E23" s="237">
        <v>0</v>
      </c>
      <c r="F23" s="236">
        <v>0</v>
      </c>
      <c r="G23" s="239">
        <v>0</v>
      </c>
      <c r="H23" s="243">
        <v>0</v>
      </c>
      <c r="I23" s="236">
        <v>0</v>
      </c>
      <c r="J23" s="244">
        <v>0</v>
      </c>
      <c r="K23" s="237">
        <v>0</v>
      </c>
      <c r="L23" s="236">
        <v>0</v>
      </c>
      <c r="M23" s="239">
        <v>0</v>
      </c>
      <c r="N23" s="257">
        <v>0</v>
      </c>
      <c r="O23" s="274">
        <v>0</v>
      </c>
      <c r="P23" s="176"/>
      <c r="U23" s="277"/>
    </row>
    <row r="24" spans="1:21" x14ac:dyDescent="0.2">
      <c r="A24" s="57" t="s">
        <v>35</v>
      </c>
      <c r="B24" s="221">
        <v>0.40462100000000001</v>
      </c>
      <c r="C24" s="236">
        <v>1.9190989999999999</v>
      </c>
      <c r="D24" s="244">
        <v>1.2786600000000001</v>
      </c>
      <c r="E24" s="237">
        <v>0.23518899999999998</v>
      </c>
      <c r="F24" s="236">
        <v>7.0141000000000009E-2</v>
      </c>
      <c r="G24" s="239">
        <v>0.27299699999999999</v>
      </c>
      <c r="H24" s="243">
        <v>2.3804059999999998</v>
      </c>
      <c r="I24" s="236">
        <v>0.53970099999999999</v>
      </c>
      <c r="J24" s="244">
        <v>0.344171</v>
      </c>
      <c r="K24" s="237">
        <v>2.4366539999999999</v>
      </c>
      <c r="L24" s="236">
        <v>1.3111320000000002</v>
      </c>
      <c r="M24" s="239">
        <v>1.4385739999999998</v>
      </c>
      <c r="N24" s="257">
        <v>12.631345</v>
      </c>
      <c r="O24" s="274">
        <v>0.13895203523474797</v>
      </c>
      <c r="P24" s="176"/>
      <c r="U24" s="277"/>
    </row>
    <row r="25" spans="1:21" x14ac:dyDescent="0.2">
      <c r="A25" s="223" t="s">
        <v>34</v>
      </c>
      <c r="B25" s="224">
        <v>160.03412717945264</v>
      </c>
      <c r="C25" s="225">
        <v>165.85446177462492</v>
      </c>
      <c r="D25" s="225">
        <v>141.38382088356661</v>
      </c>
      <c r="E25" s="270">
        <v>53.752110084896998</v>
      </c>
      <c r="F25" s="225">
        <v>38.212922665967412</v>
      </c>
      <c r="G25" s="271">
        <v>60.376591668161424</v>
      </c>
      <c r="H25" s="225">
        <v>30.148510078397383</v>
      </c>
      <c r="I25" s="225">
        <v>52.295394235114436</v>
      </c>
      <c r="J25" s="225">
        <v>49.332670180286676</v>
      </c>
      <c r="K25" s="270">
        <v>73.402567684068373</v>
      </c>
      <c r="L25" s="225">
        <v>130.76932254720131</v>
      </c>
      <c r="M25" s="271">
        <v>123.70154601345058</v>
      </c>
      <c r="N25" s="258">
        <v>1079.2640449951889</v>
      </c>
      <c r="O25" s="274">
        <v>4.8887334931282965E-2</v>
      </c>
      <c r="P25" s="176"/>
      <c r="U25" s="173"/>
    </row>
    <row r="26" spans="1:21" ht="13.5" customHeight="1" x14ac:dyDescent="0.2">
      <c r="A26" s="260" t="s">
        <v>249</v>
      </c>
      <c r="B26" s="209">
        <v>567.03063499999996</v>
      </c>
      <c r="C26" s="63">
        <v>567.89977099999999</v>
      </c>
      <c r="D26" s="63">
        <v>542.84993599999996</v>
      </c>
      <c r="E26" s="209">
        <v>354.95708100000007</v>
      </c>
      <c r="F26" s="63">
        <v>303.74522100000007</v>
      </c>
      <c r="G26" s="210">
        <v>250.91217299999997</v>
      </c>
      <c r="H26" s="63">
        <v>247.32071999999997</v>
      </c>
      <c r="I26" s="63">
        <v>298.55599100000006</v>
      </c>
      <c r="J26" s="63">
        <v>294.57551899999999</v>
      </c>
      <c r="K26" s="209">
        <v>307.68665899999996</v>
      </c>
      <c r="L26" s="63">
        <v>465.58013899999997</v>
      </c>
      <c r="M26" s="210">
        <v>523.5690229999999</v>
      </c>
      <c r="N26" s="256">
        <v>4724.6828680000008</v>
      </c>
      <c r="O26" s="280">
        <v>5.5769104108287781E-2</v>
      </c>
      <c r="P26" s="17"/>
      <c r="U26" s="127"/>
    </row>
    <row r="27" spans="1:21" ht="12.75" customHeight="1" x14ac:dyDescent="0.2">
      <c r="A27" s="57" t="s">
        <v>29</v>
      </c>
      <c r="B27" s="221">
        <v>278.96366699999993</v>
      </c>
      <c r="C27" s="33">
        <v>264.48162200000002</v>
      </c>
      <c r="D27" s="33">
        <v>283.46542600000004</v>
      </c>
      <c r="E27" s="268">
        <v>245.03494699999999</v>
      </c>
      <c r="F27" s="33">
        <v>241.294149</v>
      </c>
      <c r="G27" s="269">
        <v>190.13287899999997</v>
      </c>
      <c r="H27" s="33">
        <v>193.054937</v>
      </c>
      <c r="I27" s="33">
        <v>225.93763099999998</v>
      </c>
      <c r="J27" s="33">
        <v>223.51816500000001</v>
      </c>
      <c r="K27" s="268">
        <v>192.307278</v>
      </c>
      <c r="L27" s="33">
        <v>259.69708900000001</v>
      </c>
      <c r="M27" s="269">
        <v>288.50162599999993</v>
      </c>
      <c r="N27" s="257">
        <v>2886.3894160000004</v>
      </c>
      <c r="O27" s="274">
        <v>0.14082871582367579</v>
      </c>
      <c r="P27" s="176"/>
      <c r="U27" s="127"/>
    </row>
    <row r="28" spans="1:21" ht="12.75" customHeight="1" x14ac:dyDescent="0.2">
      <c r="A28" s="57" t="s">
        <v>0</v>
      </c>
      <c r="B28" s="221">
        <v>67.152059999999992</v>
      </c>
      <c r="C28" s="236">
        <v>73.483819999999994</v>
      </c>
      <c r="D28" s="244">
        <v>33.272940000000006</v>
      </c>
      <c r="E28" s="237">
        <v>15.812580000000001</v>
      </c>
      <c r="F28" s="236">
        <v>14.040250000000002</v>
      </c>
      <c r="G28" s="239">
        <v>22.310340000000004</v>
      </c>
      <c r="H28" s="243">
        <v>16.361889999999999</v>
      </c>
      <c r="I28" s="236">
        <v>39.043630000000007</v>
      </c>
      <c r="J28" s="244">
        <v>25.346379999999996</v>
      </c>
      <c r="K28" s="237">
        <v>19.86299</v>
      </c>
      <c r="L28" s="236">
        <v>42.768089999999994</v>
      </c>
      <c r="M28" s="239">
        <v>27.505230000000001</v>
      </c>
      <c r="N28" s="257">
        <v>396.96019999999999</v>
      </c>
      <c r="O28" s="274">
        <v>0.23738740741301498</v>
      </c>
      <c r="P28" s="176"/>
      <c r="U28" s="127"/>
    </row>
    <row r="29" spans="1:21" ht="12.75" customHeight="1" x14ac:dyDescent="0.2">
      <c r="A29" s="57" t="s">
        <v>1</v>
      </c>
      <c r="B29" s="221">
        <v>6.2588500000000007</v>
      </c>
      <c r="C29" s="236">
        <v>7.0587600000000004</v>
      </c>
      <c r="D29" s="244">
        <v>7.7165900000000001</v>
      </c>
      <c r="E29" s="237">
        <v>3.65239</v>
      </c>
      <c r="F29" s="236">
        <v>2.46082</v>
      </c>
      <c r="G29" s="239">
        <v>2.0689000000000002</v>
      </c>
      <c r="H29" s="243">
        <v>2.3614600000000001</v>
      </c>
      <c r="I29" s="236">
        <v>0.69499999999999995</v>
      </c>
      <c r="J29" s="244">
        <v>1.4965599999999999</v>
      </c>
      <c r="K29" s="237">
        <v>3.4733200000000002</v>
      </c>
      <c r="L29" s="236">
        <v>5.0137529999999995</v>
      </c>
      <c r="M29" s="239">
        <v>6.0007579999999994</v>
      </c>
      <c r="N29" s="257">
        <v>48.257161000000004</v>
      </c>
      <c r="O29" s="274">
        <v>8.6094754603453699E-2</v>
      </c>
      <c r="P29" s="176"/>
      <c r="U29" s="127"/>
    </row>
    <row r="30" spans="1:21" ht="12.75" customHeight="1" x14ac:dyDescent="0.2">
      <c r="A30" s="57" t="s">
        <v>2</v>
      </c>
      <c r="B30" s="221">
        <v>4.6822000000000003E-2</v>
      </c>
      <c r="C30" s="236">
        <v>5.9272999999999999E-2</v>
      </c>
      <c r="D30" s="244">
        <v>5.7948E-2</v>
      </c>
      <c r="E30" s="237">
        <v>2.2804000000000001E-2</v>
      </c>
      <c r="F30" s="236">
        <v>2.9489999999999998E-3</v>
      </c>
      <c r="G30" s="239">
        <v>3.9750000000000002E-3</v>
      </c>
      <c r="H30" s="243">
        <v>9.5099999999999994E-3</v>
      </c>
      <c r="I30" s="236">
        <v>1.949E-3</v>
      </c>
      <c r="J30" s="244">
        <v>3.1680000000000002E-3</v>
      </c>
      <c r="K30" s="237">
        <v>2.8251999999999999E-2</v>
      </c>
      <c r="L30" s="236">
        <v>5.8866999999999996E-2</v>
      </c>
      <c r="M30" s="239">
        <v>7.6298000000000005E-2</v>
      </c>
      <c r="N30" s="257">
        <v>0.37181500000000001</v>
      </c>
      <c r="O30" s="274">
        <v>1.0593029177968457E-3</v>
      </c>
      <c r="P30" s="176"/>
    </row>
    <row r="31" spans="1:21" x14ac:dyDescent="0.2">
      <c r="A31" s="57" t="s">
        <v>6</v>
      </c>
      <c r="B31" s="221">
        <v>2.7015199999999999</v>
      </c>
      <c r="C31" s="236">
        <v>2.8138999999999998</v>
      </c>
      <c r="D31" s="244">
        <v>2.8248000000000002</v>
      </c>
      <c r="E31" s="237">
        <v>1.9974000000000001</v>
      </c>
      <c r="F31" s="236">
        <v>1.7695999999999998</v>
      </c>
      <c r="G31" s="239">
        <v>1.2732000000000001</v>
      </c>
      <c r="H31" s="243">
        <v>1.5715999999999999</v>
      </c>
      <c r="I31" s="236">
        <v>1.5665</v>
      </c>
      <c r="J31" s="244">
        <v>1.4984999999999999</v>
      </c>
      <c r="K31" s="237">
        <v>1.6585999999999999</v>
      </c>
      <c r="L31" s="236">
        <v>2.3703050000000001</v>
      </c>
      <c r="M31" s="239">
        <v>3.2480500000000001</v>
      </c>
      <c r="N31" s="257">
        <v>25.293975000000003</v>
      </c>
      <c r="O31" s="274">
        <v>0.12303332178944272</v>
      </c>
      <c r="P31" s="176"/>
    </row>
    <row r="32" spans="1:21" x14ac:dyDescent="0.2">
      <c r="A32" s="57" t="s">
        <v>28</v>
      </c>
      <c r="B32" s="221">
        <v>145.11005299999999</v>
      </c>
      <c r="C32" s="236">
        <v>151.06739999999999</v>
      </c>
      <c r="D32" s="244">
        <v>148.65733699999998</v>
      </c>
      <c r="E32" s="237">
        <v>62.136866000000019</v>
      </c>
      <c r="F32" s="236">
        <v>31.294530000000002</v>
      </c>
      <c r="G32" s="239">
        <v>24.691553999999996</v>
      </c>
      <c r="H32" s="243">
        <v>24.521132000000001</v>
      </c>
      <c r="I32" s="236">
        <v>22.326237999999993</v>
      </c>
      <c r="J32" s="244">
        <v>30.920095999999997</v>
      </c>
      <c r="K32" s="237">
        <v>62.24139599999998</v>
      </c>
      <c r="L32" s="236">
        <v>109.79867</v>
      </c>
      <c r="M32" s="239">
        <v>138.73181199999996</v>
      </c>
      <c r="N32" s="257">
        <v>951.49708399999986</v>
      </c>
      <c r="O32" s="274">
        <v>3.7368565100391771E-2</v>
      </c>
      <c r="P32" s="176"/>
    </row>
    <row r="33" spans="1:16" x14ac:dyDescent="0.2">
      <c r="A33" s="57" t="s">
        <v>5</v>
      </c>
      <c r="B33" s="221">
        <v>62.932000000000002</v>
      </c>
      <c r="C33" s="236">
        <v>62.562148000000008</v>
      </c>
      <c r="D33" s="244">
        <v>61.821107999999995</v>
      </c>
      <c r="E33" s="237">
        <v>24.456214000000003</v>
      </c>
      <c r="F33" s="236">
        <v>11.796991</v>
      </c>
      <c r="G33" s="239">
        <v>9.5102249999999984</v>
      </c>
      <c r="H33" s="243">
        <v>8.5174910000000015</v>
      </c>
      <c r="I33" s="236">
        <v>8.0317430000000005</v>
      </c>
      <c r="J33" s="244">
        <v>11.067347999999999</v>
      </c>
      <c r="K33" s="237">
        <v>25.807241000000001</v>
      </c>
      <c r="L33" s="236">
        <v>42.112223999999998</v>
      </c>
      <c r="M33" s="239">
        <v>54.722345000000004</v>
      </c>
      <c r="N33" s="257">
        <v>383.33707800000002</v>
      </c>
      <c r="O33" s="274">
        <v>2.6427847311298741E-2</v>
      </c>
      <c r="P33" s="176"/>
    </row>
    <row r="34" spans="1:16" ht="12.75" thickBot="1" x14ac:dyDescent="0.25">
      <c r="A34" s="58" t="s">
        <v>3</v>
      </c>
      <c r="B34" s="222">
        <v>3.8656630000000001</v>
      </c>
      <c r="C34" s="43">
        <v>6.3728480000000003</v>
      </c>
      <c r="D34" s="43">
        <v>5.0337870000000002</v>
      </c>
      <c r="E34" s="272">
        <v>1.8438800000000002</v>
      </c>
      <c r="F34" s="43">
        <v>1.0859320000000001</v>
      </c>
      <c r="G34" s="273">
        <v>0.92110000000000003</v>
      </c>
      <c r="H34" s="43">
        <v>0.92270000000000008</v>
      </c>
      <c r="I34" s="43">
        <v>0.95329999999999993</v>
      </c>
      <c r="J34" s="43">
        <v>0.725302</v>
      </c>
      <c r="K34" s="272">
        <v>2.307582</v>
      </c>
      <c r="L34" s="43">
        <v>3.7611410000000003</v>
      </c>
      <c r="M34" s="273">
        <v>4.7829040000000003</v>
      </c>
      <c r="N34" s="259">
        <v>32.576138999999998</v>
      </c>
      <c r="O34" s="275">
        <v>2.1765101817087344E-2</v>
      </c>
      <c r="P34" s="176"/>
    </row>
    <row r="35" spans="1:16" ht="18" customHeight="1" x14ac:dyDescent="0.2">
      <c r="A35" s="263" t="s">
        <v>266</v>
      </c>
      <c r="B35" s="263"/>
      <c r="C35" s="263"/>
      <c r="D35" s="14"/>
      <c r="F35" s="17"/>
      <c r="G35" s="178"/>
      <c r="H35" s="178"/>
      <c r="I35" s="178"/>
      <c r="J35" s="178"/>
      <c r="K35" s="178"/>
      <c r="O35" s="4" t="s">
        <v>83</v>
      </c>
    </row>
    <row r="36" spans="1:16" x14ac:dyDescent="0.2">
      <c r="A36" s="119"/>
      <c r="B36" s="119"/>
      <c r="C36" s="119"/>
    </row>
    <row r="37" spans="1:16" x14ac:dyDescent="0.2">
      <c r="B37" s="127"/>
      <c r="C37" s="127"/>
      <c r="D37" s="127"/>
    </row>
    <row r="38" spans="1:16" x14ac:dyDescent="0.2">
      <c r="B38" s="127"/>
      <c r="C38" s="127"/>
      <c r="D38" s="127"/>
    </row>
    <row r="39" spans="1:16" x14ac:dyDescent="0.2">
      <c r="B39" s="127"/>
      <c r="C39" s="127"/>
      <c r="D39" s="127"/>
      <c r="M39" s="184" t="s">
        <v>259</v>
      </c>
      <c r="N39" s="226">
        <f>O7</f>
        <v>0.25338708814073013</v>
      </c>
    </row>
    <row r="40" spans="1:16" x14ac:dyDescent="0.2">
      <c r="B40" s="233"/>
      <c r="C40" s="233"/>
      <c r="D40" s="233"/>
      <c r="M40" s="184" t="s">
        <v>66</v>
      </c>
      <c r="N40" s="226">
        <f>O8</f>
        <v>0.16896731952284982</v>
      </c>
    </row>
    <row r="41" spans="1:16" x14ac:dyDescent="0.2">
      <c r="B41" s="127"/>
      <c r="C41" s="127"/>
      <c r="D41" s="127"/>
      <c r="M41" s="184" t="s">
        <v>183</v>
      </c>
      <c r="N41" s="226">
        <f>O9</f>
        <v>0.13819053043614604</v>
      </c>
    </row>
  </sheetData>
  <mergeCells count="6">
    <mergeCell ref="O5:O6"/>
    <mergeCell ref="B5:D5"/>
    <mergeCell ref="E5:G5"/>
    <mergeCell ref="H5:J5"/>
    <mergeCell ref="K5:M5"/>
    <mergeCell ref="N5:N6"/>
  </mergeCells>
  <conditionalFormatting sqref="O10:O25 O27:O34">
    <cfRule type="dataBar" priority="1">
      <dataBar>
        <cfvo type="num" val="0"/>
        <cfvo type="num" val="1"/>
        <color rgb="FF63C384"/>
      </dataBar>
      <extLst>
        <ext xmlns:x14="http://schemas.microsoft.com/office/spreadsheetml/2009/9/main" uri="{B025F937-C7B1-47D3-B67F-A62EFF666E3E}">
          <x14:id>{B3364112-E22A-481E-AC7A-3A6A33F231B5}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B3364112-E22A-481E-AC7A-3A6A33F231B5}">
            <x14:dataBar minLength="0" maxLength="100" gradient="0" direction="rightToLeft">
              <x14:cfvo type="num">
                <xm:f>0</xm:f>
              </x14:cfvo>
              <x14:cfvo type="num">
                <xm:f>1</xm:f>
              </x14:cfvo>
              <x14:negativeFillColor rgb="FFFF0000"/>
              <x14:axisColor rgb="FF000000"/>
            </x14:dataBar>
          </x14:cfRule>
          <xm:sqref>O10:O25 O27:O34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topLeftCell="A4" zoomScaleNormal="100" zoomScaleSheetLayoutView="100" workbookViewId="0">
      <selection activeCell="A8" sqref="A8"/>
    </sheetView>
  </sheetViews>
  <sheetFormatPr defaultRowHeight="12" x14ac:dyDescent="0.2"/>
  <cols>
    <col min="1" max="1" width="31.7109375" style="123" customWidth="1"/>
    <col min="2" max="13" width="8" style="123" customWidth="1"/>
    <col min="14" max="14" width="8.42578125" style="123" customWidth="1"/>
    <col min="15" max="15" width="7.85546875" style="123" customWidth="1"/>
    <col min="16" max="21" width="9.140625" style="123" customWidth="1"/>
    <col min="22" max="16384" width="9.140625" style="123"/>
  </cols>
  <sheetData>
    <row r="1" spans="1:21" ht="18.75" x14ac:dyDescent="0.3">
      <c r="A1" s="164" t="s">
        <v>200</v>
      </c>
      <c r="O1" s="165" t="str">
        <f>Obsah!$A$1</f>
        <v>2018</v>
      </c>
    </row>
    <row r="2" spans="1:21" ht="1.5" customHeight="1" x14ac:dyDescent="0.2">
      <c r="F2" s="178"/>
      <c r="G2" s="178"/>
      <c r="H2" s="178"/>
      <c r="I2" s="178"/>
      <c r="J2" s="178"/>
      <c r="K2" s="178"/>
    </row>
    <row r="3" spans="1:21" ht="12" customHeight="1" x14ac:dyDescent="0.2">
      <c r="F3" s="178"/>
      <c r="G3" s="178"/>
      <c r="H3" s="178"/>
      <c r="I3" s="178"/>
      <c r="J3" s="178"/>
      <c r="K3" s="178"/>
    </row>
    <row r="4" spans="1:21" x14ac:dyDescent="0.2">
      <c r="A4" s="13"/>
      <c r="B4" s="276"/>
      <c r="C4" s="276"/>
      <c r="D4" s="276"/>
      <c r="E4" s="276"/>
      <c r="F4" s="184"/>
      <c r="K4" s="184"/>
      <c r="L4" s="251"/>
    </row>
    <row r="5" spans="1:21" ht="12.75" customHeight="1" x14ac:dyDescent="0.2">
      <c r="A5" s="26"/>
      <c r="B5" s="371" t="s">
        <v>48</v>
      </c>
      <c r="C5" s="371"/>
      <c r="D5" s="371"/>
      <c r="E5" s="371" t="s">
        <v>49</v>
      </c>
      <c r="F5" s="371"/>
      <c r="G5" s="371"/>
      <c r="H5" s="371" t="s">
        <v>50</v>
      </c>
      <c r="I5" s="371"/>
      <c r="J5" s="371"/>
      <c r="K5" s="371" t="s">
        <v>51</v>
      </c>
      <c r="L5" s="371"/>
      <c r="M5" s="371"/>
      <c r="N5" s="379" t="s">
        <v>7</v>
      </c>
      <c r="O5" s="379" t="s">
        <v>52</v>
      </c>
    </row>
    <row r="6" spans="1:21" x14ac:dyDescent="0.2">
      <c r="A6" s="26"/>
      <c r="B6" s="252" t="s">
        <v>8</v>
      </c>
      <c r="C6" s="252" t="s">
        <v>9</v>
      </c>
      <c r="D6" s="252" t="s">
        <v>10</v>
      </c>
      <c r="E6" s="252" t="s">
        <v>11</v>
      </c>
      <c r="F6" s="252" t="s">
        <v>12</v>
      </c>
      <c r="G6" s="252" t="s">
        <v>13</v>
      </c>
      <c r="H6" s="252" t="s">
        <v>14</v>
      </c>
      <c r="I6" s="252" t="s">
        <v>15</v>
      </c>
      <c r="J6" s="252" t="s">
        <v>16</v>
      </c>
      <c r="K6" s="252" t="s">
        <v>17</v>
      </c>
      <c r="L6" s="252" t="s">
        <v>18</v>
      </c>
      <c r="M6" s="252" t="s">
        <v>19</v>
      </c>
      <c r="N6" s="380"/>
      <c r="O6" s="380"/>
      <c r="P6" s="184"/>
      <c r="U6" s="184"/>
    </row>
    <row r="7" spans="1:21" x14ac:dyDescent="0.2">
      <c r="A7" s="262" t="s">
        <v>246</v>
      </c>
      <c r="B7" s="220">
        <v>1793.0819999999994</v>
      </c>
      <c r="C7" s="198">
        <v>1793.0819999999994</v>
      </c>
      <c r="D7" s="198">
        <v>1793.0819999999994</v>
      </c>
      <c r="E7" s="264">
        <v>1788.9689999999996</v>
      </c>
      <c r="F7" s="265">
        <v>1788.9689999999996</v>
      </c>
      <c r="G7" s="266">
        <v>1789.0089999999996</v>
      </c>
      <c r="H7" s="198">
        <v>1788.2159999999994</v>
      </c>
      <c r="I7" s="198">
        <v>1788.3069999999993</v>
      </c>
      <c r="J7" s="198">
        <v>1788.3069999999993</v>
      </c>
      <c r="K7" s="264">
        <v>1789.0499999999993</v>
      </c>
      <c r="L7" s="265">
        <v>1788.3959999999993</v>
      </c>
      <c r="M7" s="266">
        <v>1788.3709999999994</v>
      </c>
      <c r="N7" s="261">
        <v>1788.3709999999994</v>
      </c>
      <c r="O7" s="278">
        <v>4.1884480406620489E-2</v>
      </c>
      <c r="P7" s="187"/>
      <c r="U7" s="92"/>
    </row>
    <row r="8" spans="1:21" x14ac:dyDescent="0.2">
      <c r="A8" s="253" t="s">
        <v>247</v>
      </c>
      <c r="B8" s="220">
        <v>934.79582800000003</v>
      </c>
      <c r="C8" s="198">
        <v>959.9425</v>
      </c>
      <c r="D8" s="198">
        <v>949.02012499999978</v>
      </c>
      <c r="E8" s="220">
        <v>570.84753899999998</v>
      </c>
      <c r="F8" s="198">
        <v>489.75411399999996</v>
      </c>
      <c r="G8" s="267">
        <v>426.3518029999999</v>
      </c>
      <c r="H8" s="198">
        <v>364.14086400000002</v>
      </c>
      <c r="I8" s="198">
        <v>325.67067400000008</v>
      </c>
      <c r="J8" s="198">
        <v>431.89451899999995</v>
      </c>
      <c r="K8" s="220">
        <v>614.74782900000002</v>
      </c>
      <c r="L8" s="198">
        <v>746.20664299999976</v>
      </c>
      <c r="M8" s="267">
        <v>911.75216799999998</v>
      </c>
      <c r="N8" s="255">
        <v>7725.1246059999985</v>
      </c>
      <c r="O8" s="279">
        <v>4.7565771539755844E-2</v>
      </c>
      <c r="P8" s="187"/>
      <c r="U8" s="92"/>
    </row>
    <row r="9" spans="1:21" x14ac:dyDescent="0.2">
      <c r="A9" s="254" t="s">
        <v>248</v>
      </c>
      <c r="B9" s="209">
        <v>541.24886700000002</v>
      </c>
      <c r="C9" s="63">
        <v>589.80475000000001</v>
      </c>
      <c r="D9" s="63">
        <v>544.28511299999991</v>
      </c>
      <c r="E9" s="209">
        <v>260.78234099999997</v>
      </c>
      <c r="F9" s="63">
        <v>178.39969300000004</v>
      </c>
      <c r="G9" s="210">
        <v>164.31554700000001</v>
      </c>
      <c r="H9" s="63">
        <v>142.86692799999997</v>
      </c>
      <c r="I9" s="63">
        <v>135.52774199999999</v>
      </c>
      <c r="J9" s="63">
        <v>178.136393</v>
      </c>
      <c r="K9" s="209">
        <v>306.24059916499698</v>
      </c>
      <c r="L9" s="63">
        <v>417.81340125205185</v>
      </c>
      <c r="M9" s="210">
        <v>528.17546765046313</v>
      </c>
      <c r="N9" s="256">
        <v>3987.5968420675117</v>
      </c>
      <c r="O9" s="280">
        <v>4.503186154724826E-2</v>
      </c>
      <c r="P9" s="176"/>
      <c r="U9" s="179"/>
    </row>
    <row r="10" spans="1:21" x14ac:dyDescent="0.2">
      <c r="A10" s="57" t="s">
        <v>44</v>
      </c>
      <c r="B10" s="221">
        <v>29.932866999999998</v>
      </c>
      <c r="C10" s="33">
        <v>32.190519999999999</v>
      </c>
      <c r="D10" s="33">
        <v>27.518754000000001</v>
      </c>
      <c r="E10" s="268">
        <v>14.801093999999999</v>
      </c>
      <c r="F10" s="33">
        <v>2.0162</v>
      </c>
      <c r="G10" s="269">
        <v>2.2242500000000001</v>
      </c>
      <c r="H10" s="33">
        <v>1.7307699999999999</v>
      </c>
      <c r="I10" s="33">
        <v>2.5292300000000001</v>
      </c>
      <c r="J10" s="33">
        <v>2.8415100000000004</v>
      </c>
      <c r="K10" s="268">
        <v>5.89276</v>
      </c>
      <c r="L10" s="33">
        <v>22.269963000000001</v>
      </c>
      <c r="M10" s="269">
        <v>29.828954999999997</v>
      </c>
      <c r="N10" s="257">
        <v>173.77687299999999</v>
      </c>
      <c r="O10" s="274">
        <v>3.0201654302702066E-2</v>
      </c>
      <c r="P10" s="176"/>
      <c r="U10" s="277"/>
    </row>
    <row r="11" spans="1:21" x14ac:dyDescent="0.2">
      <c r="A11" s="57" t="s">
        <v>43</v>
      </c>
      <c r="B11" s="221">
        <v>1.1659299999999999</v>
      </c>
      <c r="C11" s="236">
        <v>0.87181999999999993</v>
      </c>
      <c r="D11" s="244">
        <v>0.92965999999999993</v>
      </c>
      <c r="E11" s="237">
        <v>0.35655999999999999</v>
      </c>
      <c r="F11" s="236">
        <v>0.24786000000000002</v>
      </c>
      <c r="G11" s="239">
        <v>0.43095999999999995</v>
      </c>
      <c r="H11" s="243">
        <v>0.39284000000000002</v>
      </c>
      <c r="I11" s="236">
        <v>0.39008999999999999</v>
      </c>
      <c r="J11" s="244">
        <v>0.41092000000000001</v>
      </c>
      <c r="K11" s="237">
        <v>0.71098000000000006</v>
      </c>
      <c r="L11" s="236">
        <v>0.73390000000000011</v>
      </c>
      <c r="M11" s="239">
        <v>1.0602199999999999</v>
      </c>
      <c r="N11" s="257">
        <v>7.70174</v>
      </c>
      <c r="O11" s="274">
        <v>1.4337020447288068E-2</v>
      </c>
      <c r="P11" s="176"/>
      <c r="U11" s="277"/>
    </row>
    <row r="12" spans="1:21" x14ac:dyDescent="0.2">
      <c r="A12" s="57" t="s">
        <v>42</v>
      </c>
      <c r="B12" s="221">
        <v>29.50048</v>
      </c>
      <c r="C12" s="236">
        <v>18.852730000000001</v>
      </c>
      <c r="D12" s="244">
        <v>40.172509999999996</v>
      </c>
      <c r="E12" s="237">
        <v>18.19725</v>
      </c>
      <c r="F12" s="236">
        <v>16.1784</v>
      </c>
      <c r="G12" s="239">
        <v>18.26737</v>
      </c>
      <c r="H12" s="243">
        <v>18.009689999999999</v>
      </c>
      <c r="I12" s="236">
        <v>15.553979999999999</v>
      </c>
      <c r="J12" s="244">
        <v>20.32525</v>
      </c>
      <c r="K12" s="237">
        <v>27.430820000000001</v>
      </c>
      <c r="L12" s="236">
        <v>47.898040000000002</v>
      </c>
      <c r="M12" s="239">
        <v>24.015000000000001</v>
      </c>
      <c r="N12" s="257">
        <v>294.40152</v>
      </c>
      <c r="O12" s="274">
        <v>2.6101713719673486E-2</v>
      </c>
      <c r="P12" s="176"/>
      <c r="U12" s="277"/>
    </row>
    <row r="13" spans="1:21" x14ac:dyDescent="0.2">
      <c r="A13" s="57" t="s">
        <v>67</v>
      </c>
      <c r="B13" s="221">
        <v>0</v>
      </c>
      <c r="C13" s="236">
        <v>0</v>
      </c>
      <c r="D13" s="244">
        <v>0</v>
      </c>
      <c r="E13" s="237">
        <v>2.3399999999999997E-2</v>
      </c>
      <c r="F13" s="236">
        <v>0.1273</v>
      </c>
      <c r="G13" s="239">
        <v>0.1024</v>
      </c>
      <c r="H13" s="243">
        <v>9.3400000000000011E-2</v>
      </c>
      <c r="I13" s="236">
        <v>8.1500000000000003E-2</v>
      </c>
      <c r="J13" s="244">
        <v>8.270000000000001E-2</v>
      </c>
      <c r="K13" s="237">
        <v>2.5899999999999999E-2</v>
      </c>
      <c r="L13" s="236">
        <v>0</v>
      </c>
      <c r="M13" s="239">
        <v>0</v>
      </c>
      <c r="N13" s="257">
        <v>0.53660000000000008</v>
      </c>
      <c r="O13" s="274">
        <v>4.4932417156379217E-2</v>
      </c>
      <c r="P13" s="176"/>
      <c r="U13" s="277"/>
    </row>
    <row r="14" spans="1:21" x14ac:dyDescent="0.2">
      <c r="A14" s="57" t="s">
        <v>68</v>
      </c>
      <c r="B14" s="221">
        <v>0</v>
      </c>
      <c r="C14" s="236">
        <v>0</v>
      </c>
      <c r="D14" s="244">
        <v>0</v>
      </c>
      <c r="E14" s="237">
        <v>0</v>
      </c>
      <c r="F14" s="236">
        <v>0</v>
      </c>
      <c r="G14" s="239">
        <v>0</v>
      </c>
      <c r="H14" s="243">
        <v>0</v>
      </c>
      <c r="I14" s="236">
        <v>0</v>
      </c>
      <c r="J14" s="244">
        <v>0</v>
      </c>
      <c r="K14" s="237">
        <v>0</v>
      </c>
      <c r="L14" s="236">
        <v>0</v>
      </c>
      <c r="M14" s="239">
        <v>0</v>
      </c>
      <c r="N14" s="257">
        <v>0</v>
      </c>
      <c r="O14" s="274">
        <v>0</v>
      </c>
      <c r="P14" s="176"/>
      <c r="U14" s="277"/>
    </row>
    <row r="15" spans="1:21" x14ac:dyDescent="0.2">
      <c r="A15" s="57" t="s">
        <v>69</v>
      </c>
      <c r="B15" s="221">
        <v>0</v>
      </c>
      <c r="C15" s="236">
        <v>0</v>
      </c>
      <c r="D15" s="244">
        <v>0</v>
      </c>
      <c r="E15" s="237">
        <v>0</v>
      </c>
      <c r="F15" s="236">
        <v>0</v>
      </c>
      <c r="G15" s="239">
        <v>0</v>
      </c>
      <c r="H15" s="243">
        <v>0</v>
      </c>
      <c r="I15" s="236">
        <v>0</v>
      </c>
      <c r="J15" s="244">
        <v>0</v>
      </c>
      <c r="K15" s="237">
        <v>0</v>
      </c>
      <c r="L15" s="236">
        <v>0</v>
      </c>
      <c r="M15" s="239">
        <v>0</v>
      </c>
      <c r="N15" s="257">
        <v>0</v>
      </c>
      <c r="O15" s="274">
        <v>0</v>
      </c>
      <c r="P15" s="176"/>
      <c r="U15" s="277"/>
    </row>
    <row r="16" spans="1:21" x14ac:dyDescent="0.2">
      <c r="A16" s="57" t="s">
        <v>41</v>
      </c>
      <c r="B16" s="221">
        <v>342.47025000000002</v>
      </c>
      <c r="C16" s="236">
        <v>384.02063800000002</v>
      </c>
      <c r="D16" s="244">
        <v>332.78699</v>
      </c>
      <c r="E16" s="237">
        <v>166.91800599999999</v>
      </c>
      <c r="F16" s="236">
        <v>123.96012700000001</v>
      </c>
      <c r="G16" s="239">
        <v>109.78027299999999</v>
      </c>
      <c r="H16" s="243">
        <v>89.457657999999995</v>
      </c>
      <c r="I16" s="236">
        <v>85.997677999999979</v>
      </c>
      <c r="J16" s="244">
        <v>112.82519099999999</v>
      </c>
      <c r="K16" s="237">
        <v>195.10258500000003</v>
      </c>
      <c r="L16" s="236">
        <v>239.12816899999999</v>
      </c>
      <c r="M16" s="239">
        <v>323.11445799999996</v>
      </c>
      <c r="N16" s="257">
        <v>2505.5620230000004</v>
      </c>
      <c r="O16" s="274">
        <v>6.1199329731997196E-2</v>
      </c>
      <c r="P16" s="176"/>
      <c r="U16" s="277"/>
    </row>
    <row r="17" spans="1:21" x14ac:dyDescent="0.2">
      <c r="A17" s="57" t="s">
        <v>81</v>
      </c>
      <c r="B17" s="221">
        <v>0</v>
      </c>
      <c r="C17" s="236">
        <v>0</v>
      </c>
      <c r="D17" s="244">
        <v>0</v>
      </c>
      <c r="E17" s="237">
        <v>0</v>
      </c>
      <c r="F17" s="236">
        <v>0</v>
      </c>
      <c r="G17" s="239">
        <v>0</v>
      </c>
      <c r="H17" s="243">
        <v>0</v>
      </c>
      <c r="I17" s="236">
        <v>0</v>
      </c>
      <c r="J17" s="244">
        <v>0</v>
      </c>
      <c r="K17" s="237">
        <v>0</v>
      </c>
      <c r="L17" s="236">
        <v>0</v>
      </c>
      <c r="M17" s="239">
        <v>0</v>
      </c>
      <c r="N17" s="257">
        <v>0</v>
      </c>
      <c r="O17" s="274">
        <v>0</v>
      </c>
      <c r="P17" s="176"/>
      <c r="U17" s="277"/>
    </row>
    <row r="18" spans="1:21" x14ac:dyDescent="0.2">
      <c r="A18" s="57" t="s">
        <v>40</v>
      </c>
      <c r="B18" s="221">
        <v>0</v>
      </c>
      <c r="C18" s="236">
        <v>0</v>
      </c>
      <c r="D18" s="244">
        <v>0</v>
      </c>
      <c r="E18" s="237">
        <v>0</v>
      </c>
      <c r="F18" s="236">
        <v>0</v>
      </c>
      <c r="G18" s="239">
        <v>0</v>
      </c>
      <c r="H18" s="243">
        <v>0</v>
      </c>
      <c r="I18" s="236">
        <v>0</v>
      </c>
      <c r="J18" s="244">
        <v>0</v>
      </c>
      <c r="K18" s="237">
        <v>0</v>
      </c>
      <c r="L18" s="236">
        <v>0</v>
      </c>
      <c r="M18" s="239">
        <v>0</v>
      </c>
      <c r="N18" s="257">
        <v>0</v>
      </c>
      <c r="O18" s="274">
        <v>0</v>
      </c>
      <c r="P18" s="176"/>
      <c r="U18" s="277"/>
    </row>
    <row r="19" spans="1:21" x14ac:dyDescent="0.2">
      <c r="A19" s="57" t="s">
        <v>39</v>
      </c>
      <c r="B19" s="221">
        <v>3.0880000000000001</v>
      </c>
      <c r="C19" s="236">
        <v>3.2589999999999999</v>
      </c>
      <c r="D19" s="244">
        <v>3.2109999999999999</v>
      </c>
      <c r="E19" s="237">
        <v>2.2999999999999998</v>
      </c>
      <c r="F19" s="236">
        <v>1.1970000000000001</v>
      </c>
      <c r="G19" s="239">
        <v>1.341</v>
      </c>
      <c r="H19" s="243">
        <v>1.05</v>
      </c>
      <c r="I19" s="236">
        <v>0.54700000000000004</v>
      </c>
      <c r="J19" s="244">
        <v>1.1080000000000001</v>
      </c>
      <c r="K19" s="237">
        <v>1.651</v>
      </c>
      <c r="L19" s="236">
        <v>1.9810000000000001</v>
      </c>
      <c r="M19" s="239">
        <v>2.2309999999999999</v>
      </c>
      <c r="N19" s="257">
        <v>22.963999999999999</v>
      </c>
      <c r="O19" s="274">
        <v>4.2496952133545748E-2</v>
      </c>
      <c r="P19" s="176"/>
      <c r="U19" s="277"/>
    </row>
    <row r="20" spans="1:21" x14ac:dyDescent="0.2">
      <c r="A20" s="57" t="s">
        <v>38</v>
      </c>
      <c r="B20" s="221">
        <v>6.0720000000000001</v>
      </c>
      <c r="C20" s="236">
        <v>6.8869999999999996</v>
      </c>
      <c r="D20" s="244">
        <v>7.234</v>
      </c>
      <c r="E20" s="237">
        <v>2.399</v>
      </c>
      <c r="F20" s="236">
        <v>1.3240000000000001</v>
      </c>
      <c r="G20" s="239">
        <v>1.042</v>
      </c>
      <c r="H20" s="243">
        <v>1.0529999999999999</v>
      </c>
      <c r="I20" s="236">
        <v>0.501</v>
      </c>
      <c r="J20" s="244">
        <v>1.8460000000000001</v>
      </c>
      <c r="K20" s="237">
        <v>4.7779999999999996</v>
      </c>
      <c r="L20" s="236">
        <v>4.5810000000000004</v>
      </c>
      <c r="M20" s="239">
        <v>7.37</v>
      </c>
      <c r="N20" s="257">
        <v>45.087000000000003</v>
      </c>
      <c r="O20" s="274">
        <v>0.41513587977321675</v>
      </c>
      <c r="P20" s="176"/>
      <c r="U20" s="277"/>
    </row>
    <row r="21" spans="1:21" x14ac:dyDescent="0.2">
      <c r="A21" s="57" t="s">
        <v>37</v>
      </c>
      <c r="B21" s="221">
        <v>2.6038000000000001</v>
      </c>
      <c r="C21" s="236">
        <v>2.3678000000000003</v>
      </c>
      <c r="D21" s="244">
        <v>2.0268000000000002</v>
      </c>
      <c r="E21" s="237">
        <v>2.1686000000000001</v>
      </c>
      <c r="F21" s="236">
        <v>2.3721999999999999</v>
      </c>
      <c r="G21" s="239">
        <v>2.3552</v>
      </c>
      <c r="H21" s="243">
        <v>2.1638000000000002</v>
      </c>
      <c r="I21" s="236">
        <v>1.9925999999999999</v>
      </c>
      <c r="J21" s="244">
        <v>2.0578000000000003</v>
      </c>
      <c r="K21" s="237">
        <v>2.3490000000000002</v>
      </c>
      <c r="L21" s="236">
        <v>2.0249999999999999</v>
      </c>
      <c r="M21" s="239">
        <v>2.3096000000000001</v>
      </c>
      <c r="N21" s="257">
        <v>26.792199999999998</v>
      </c>
      <c r="O21" s="274">
        <v>9.3259684893830935E-3</v>
      </c>
      <c r="P21" s="176"/>
      <c r="U21" s="277"/>
    </row>
    <row r="22" spans="1:21" x14ac:dyDescent="0.2">
      <c r="A22" s="57" t="s">
        <v>36</v>
      </c>
      <c r="B22" s="221">
        <v>12.016999999999999</v>
      </c>
      <c r="C22" s="236">
        <v>12.509</v>
      </c>
      <c r="D22" s="244">
        <v>12.448</v>
      </c>
      <c r="E22" s="237">
        <v>7.7969999999999997</v>
      </c>
      <c r="F22" s="236">
        <v>4.976</v>
      </c>
      <c r="G22" s="239">
        <v>3.6890000000000001</v>
      </c>
      <c r="H22" s="243">
        <v>4.2359999999999998</v>
      </c>
      <c r="I22" s="236">
        <v>3.1970000000000001</v>
      </c>
      <c r="J22" s="244">
        <v>5.2050000000000001</v>
      </c>
      <c r="K22" s="237">
        <v>7.109</v>
      </c>
      <c r="L22" s="236">
        <v>11.116</v>
      </c>
      <c r="M22" s="239">
        <v>13.254</v>
      </c>
      <c r="N22" s="257">
        <v>97.552999999999997</v>
      </c>
      <c r="O22" s="274">
        <v>2.4230275376904552E-2</v>
      </c>
      <c r="P22" s="176"/>
      <c r="U22" s="277"/>
    </row>
    <row r="23" spans="1:21" x14ac:dyDescent="0.2">
      <c r="A23" s="57" t="s">
        <v>3</v>
      </c>
      <c r="B23" s="221">
        <v>0</v>
      </c>
      <c r="C23" s="236">
        <v>0</v>
      </c>
      <c r="D23" s="244">
        <v>0</v>
      </c>
      <c r="E23" s="237">
        <v>0</v>
      </c>
      <c r="F23" s="236">
        <v>0</v>
      </c>
      <c r="G23" s="239">
        <v>0</v>
      </c>
      <c r="H23" s="243">
        <v>0</v>
      </c>
      <c r="I23" s="236">
        <v>0</v>
      </c>
      <c r="J23" s="244">
        <v>0</v>
      </c>
      <c r="K23" s="237">
        <v>0</v>
      </c>
      <c r="L23" s="236">
        <v>0</v>
      </c>
      <c r="M23" s="239">
        <v>0</v>
      </c>
      <c r="N23" s="257">
        <v>0</v>
      </c>
      <c r="O23" s="274">
        <v>0</v>
      </c>
      <c r="P23" s="176"/>
      <c r="U23" s="277"/>
    </row>
    <row r="24" spans="1:21" x14ac:dyDescent="0.2">
      <c r="A24" s="57" t="s">
        <v>35</v>
      </c>
      <c r="B24" s="221">
        <v>0.12655</v>
      </c>
      <c r="C24" s="236">
        <v>0.11988</v>
      </c>
      <c r="D24" s="244">
        <v>0.36535000000000001</v>
      </c>
      <c r="E24" s="237">
        <v>0.15192</v>
      </c>
      <c r="F24" s="236">
        <v>5.3520000000000005E-2</v>
      </c>
      <c r="G24" s="239">
        <v>9.8060000000000008E-2</v>
      </c>
      <c r="H24" s="243">
        <v>9.1010000000000008E-2</v>
      </c>
      <c r="I24" s="236">
        <v>5.4759999999999996E-2</v>
      </c>
      <c r="J24" s="244">
        <v>0</v>
      </c>
      <c r="K24" s="237">
        <v>0.11799</v>
      </c>
      <c r="L24" s="236">
        <v>6.6560000000000008E-2</v>
      </c>
      <c r="M24" s="239">
        <v>2.8660000000000001E-2</v>
      </c>
      <c r="N24" s="257">
        <v>1.2742599999999999</v>
      </c>
      <c r="O24" s="274">
        <v>1.4017590400565414E-2</v>
      </c>
      <c r="P24" s="176"/>
      <c r="U24" s="277"/>
    </row>
    <row r="25" spans="1:21" x14ac:dyDescent="0.2">
      <c r="A25" s="223" t="s">
        <v>34</v>
      </c>
      <c r="B25" s="224">
        <v>114.27199000000002</v>
      </c>
      <c r="C25" s="225">
        <v>128.72636199999999</v>
      </c>
      <c r="D25" s="225">
        <v>117.59204900000002</v>
      </c>
      <c r="E25" s="270">
        <v>45.669511</v>
      </c>
      <c r="F25" s="225">
        <v>25.947086000000002</v>
      </c>
      <c r="G25" s="271">
        <v>24.985034000000002</v>
      </c>
      <c r="H25" s="225">
        <v>24.588760000000001</v>
      </c>
      <c r="I25" s="225">
        <v>24.682904000000001</v>
      </c>
      <c r="J25" s="225">
        <v>31.434021999999999</v>
      </c>
      <c r="K25" s="270">
        <v>61.072564164996976</v>
      </c>
      <c r="L25" s="225">
        <v>88.013769252051873</v>
      </c>
      <c r="M25" s="271">
        <v>124.96357465046317</v>
      </c>
      <c r="N25" s="258">
        <v>811.94762606751215</v>
      </c>
      <c r="O25" s="274">
        <v>3.6778725026830217E-2</v>
      </c>
      <c r="P25" s="176"/>
      <c r="U25" s="173"/>
    </row>
    <row r="26" spans="1:21" ht="13.5" customHeight="1" x14ac:dyDescent="0.2">
      <c r="A26" s="260" t="s">
        <v>249</v>
      </c>
      <c r="B26" s="209">
        <v>489.13976200000002</v>
      </c>
      <c r="C26" s="63">
        <v>530.87213400000007</v>
      </c>
      <c r="D26" s="63">
        <v>488.11730000000006</v>
      </c>
      <c r="E26" s="209">
        <v>238.84589800000003</v>
      </c>
      <c r="F26" s="63">
        <v>167.77339399999997</v>
      </c>
      <c r="G26" s="210">
        <v>153.51042699999999</v>
      </c>
      <c r="H26" s="63">
        <v>133.03576900000002</v>
      </c>
      <c r="I26" s="63">
        <v>127.10241499999999</v>
      </c>
      <c r="J26" s="63">
        <v>165.58221199999994</v>
      </c>
      <c r="K26" s="209">
        <v>277.38174399999997</v>
      </c>
      <c r="L26" s="63">
        <v>377.23013600000002</v>
      </c>
      <c r="M26" s="210">
        <v>474.66103100000004</v>
      </c>
      <c r="N26" s="256">
        <v>3623.2522220000001</v>
      </c>
      <c r="O26" s="280">
        <v>4.2768062116482146E-2</v>
      </c>
      <c r="P26" s="17"/>
      <c r="U26" s="127"/>
    </row>
    <row r="27" spans="1:21" ht="12.75" customHeight="1" x14ac:dyDescent="0.2">
      <c r="A27" s="57" t="s">
        <v>29</v>
      </c>
      <c r="B27" s="221">
        <v>229.16272999999998</v>
      </c>
      <c r="C27" s="33">
        <v>250.20781900000003</v>
      </c>
      <c r="D27" s="33">
        <v>233.05816999999999</v>
      </c>
      <c r="E27" s="268">
        <v>134.45908300000002</v>
      </c>
      <c r="F27" s="33">
        <v>116.05752199999998</v>
      </c>
      <c r="G27" s="269">
        <v>111.981893</v>
      </c>
      <c r="H27" s="33">
        <v>95.868797999999998</v>
      </c>
      <c r="I27" s="33">
        <v>91.675057999999993</v>
      </c>
      <c r="J27" s="33">
        <v>114.37343199999998</v>
      </c>
      <c r="K27" s="268">
        <v>157.92646599999998</v>
      </c>
      <c r="L27" s="33">
        <v>197.51680099999999</v>
      </c>
      <c r="M27" s="269">
        <v>198.96654500000002</v>
      </c>
      <c r="N27" s="257">
        <v>1931.2543169999999</v>
      </c>
      <c r="O27" s="274">
        <v>9.4227086575500399E-2</v>
      </c>
      <c r="P27" s="176"/>
      <c r="U27" s="127"/>
    </row>
    <row r="28" spans="1:21" ht="12.75" customHeight="1" x14ac:dyDescent="0.2">
      <c r="A28" s="57" t="s">
        <v>0</v>
      </c>
      <c r="B28" s="221">
        <v>2.0309599999999999</v>
      </c>
      <c r="C28" s="236">
        <v>1.76677</v>
      </c>
      <c r="D28" s="244">
        <v>1.56182</v>
      </c>
      <c r="E28" s="237">
        <v>1.77234</v>
      </c>
      <c r="F28" s="236">
        <v>2.0953499999999998</v>
      </c>
      <c r="G28" s="239">
        <v>2.0411999999999999</v>
      </c>
      <c r="H28" s="243">
        <v>1.8288</v>
      </c>
      <c r="I28" s="236">
        <v>1.7935999999999999</v>
      </c>
      <c r="J28" s="244">
        <v>1.6787999999999998</v>
      </c>
      <c r="K28" s="237">
        <v>1.85321</v>
      </c>
      <c r="L28" s="236">
        <v>1.6005799999999999</v>
      </c>
      <c r="M28" s="239">
        <v>1.65008</v>
      </c>
      <c r="N28" s="257">
        <v>21.673509999999997</v>
      </c>
      <c r="O28" s="274">
        <v>1.2961043319809023E-2</v>
      </c>
      <c r="P28" s="176"/>
      <c r="U28" s="127"/>
    </row>
    <row r="29" spans="1:21" ht="12.75" customHeight="1" x14ac:dyDescent="0.2">
      <c r="A29" s="57" t="s">
        <v>1</v>
      </c>
      <c r="B29" s="221">
        <v>3.3067200000000003</v>
      </c>
      <c r="C29" s="236">
        <v>3.7064499999999998</v>
      </c>
      <c r="D29" s="244">
        <v>3.3709700000000002</v>
      </c>
      <c r="E29" s="237">
        <v>1.3385199999999999</v>
      </c>
      <c r="F29" s="236">
        <v>0.51705000000000001</v>
      </c>
      <c r="G29" s="239">
        <v>0.42231999999999997</v>
      </c>
      <c r="H29" s="243">
        <v>0.20796999999999999</v>
      </c>
      <c r="I29" s="236">
        <v>0.21852000000000002</v>
      </c>
      <c r="J29" s="244">
        <v>0.28194999999999998</v>
      </c>
      <c r="K29" s="237">
        <v>1.15367</v>
      </c>
      <c r="L29" s="236">
        <v>1.7489600000000001</v>
      </c>
      <c r="M29" s="239">
        <v>3.3089400000000002</v>
      </c>
      <c r="N29" s="257">
        <v>19.582039999999999</v>
      </c>
      <c r="O29" s="274">
        <v>3.493597413314501E-2</v>
      </c>
      <c r="P29" s="176"/>
      <c r="U29" s="127"/>
    </row>
    <row r="30" spans="1:21" ht="12.75" customHeight="1" x14ac:dyDescent="0.2">
      <c r="A30" s="57" t="s">
        <v>2</v>
      </c>
      <c r="B30" s="221">
        <v>3.0611959999999998</v>
      </c>
      <c r="C30" s="236">
        <v>3.2064189999999999</v>
      </c>
      <c r="D30" s="244">
        <v>2.8703609999999999</v>
      </c>
      <c r="E30" s="237">
        <v>1.195559</v>
      </c>
      <c r="F30" s="236">
        <v>0.45997999999999994</v>
      </c>
      <c r="G30" s="239">
        <v>0.32856000000000002</v>
      </c>
      <c r="H30" s="243">
        <v>0.16666</v>
      </c>
      <c r="I30" s="236">
        <v>0.12803999999999999</v>
      </c>
      <c r="J30" s="244">
        <v>0.19394999999999998</v>
      </c>
      <c r="K30" s="237">
        <v>1.402344</v>
      </c>
      <c r="L30" s="236">
        <v>2.1432319999999998</v>
      </c>
      <c r="M30" s="239">
        <v>3.4177529999999998</v>
      </c>
      <c r="N30" s="257">
        <v>18.574053999999997</v>
      </c>
      <c r="O30" s="274">
        <v>5.2917578896806657E-2</v>
      </c>
      <c r="P30" s="176"/>
    </row>
    <row r="31" spans="1:21" x14ac:dyDescent="0.2">
      <c r="A31" s="57" t="s">
        <v>6</v>
      </c>
      <c r="B31" s="221">
        <v>1.2331500000000002</v>
      </c>
      <c r="C31" s="236">
        <v>0.96207999999999994</v>
      </c>
      <c r="D31" s="244">
        <v>1.1075899999999999</v>
      </c>
      <c r="E31" s="237">
        <v>0.73763000000000001</v>
      </c>
      <c r="F31" s="236">
        <v>0.66503000000000001</v>
      </c>
      <c r="G31" s="239">
        <v>0.60775999999999997</v>
      </c>
      <c r="H31" s="243">
        <v>0.65030999999999994</v>
      </c>
      <c r="I31" s="236">
        <v>0.63617000000000001</v>
      </c>
      <c r="J31" s="244">
        <v>0.66160000000000008</v>
      </c>
      <c r="K31" s="237">
        <v>0.8417</v>
      </c>
      <c r="L31" s="236">
        <v>0.83486000000000005</v>
      </c>
      <c r="M31" s="239">
        <v>1.1360299999999999</v>
      </c>
      <c r="N31" s="257">
        <v>10.07391</v>
      </c>
      <c r="O31" s="274">
        <v>4.9000863277040667E-2</v>
      </c>
      <c r="P31" s="176"/>
    </row>
    <row r="32" spans="1:21" x14ac:dyDescent="0.2">
      <c r="A32" s="57" t="s">
        <v>28</v>
      </c>
      <c r="B32" s="221">
        <v>155.83635600000002</v>
      </c>
      <c r="C32" s="236">
        <v>171.38182599999999</v>
      </c>
      <c r="D32" s="244">
        <v>156.33929800000001</v>
      </c>
      <c r="E32" s="237">
        <v>63.169858999999995</v>
      </c>
      <c r="F32" s="236">
        <v>31.634781</v>
      </c>
      <c r="G32" s="239">
        <v>24.699577999999999</v>
      </c>
      <c r="H32" s="243">
        <v>24.676695000000002</v>
      </c>
      <c r="I32" s="236">
        <v>22.906934</v>
      </c>
      <c r="J32" s="244">
        <v>35.708382999999998</v>
      </c>
      <c r="K32" s="237">
        <v>75.165714000000023</v>
      </c>
      <c r="L32" s="236">
        <v>115.19090800000001</v>
      </c>
      <c r="M32" s="239">
        <v>169.63338999999999</v>
      </c>
      <c r="N32" s="257">
        <v>1046.3437220000001</v>
      </c>
      <c r="O32" s="274">
        <v>4.1093518992795189E-2</v>
      </c>
      <c r="P32" s="176"/>
    </row>
    <row r="33" spans="1:16" x14ac:dyDescent="0.2">
      <c r="A33" s="57" t="s">
        <v>5</v>
      </c>
      <c r="B33" s="221">
        <v>93.826510000000013</v>
      </c>
      <c r="C33" s="236">
        <v>98.811016000000009</v>
      </c>
      <c r="D33" s="244">
        <v>89.059663999999984</v>
      </c>
      <c r="E33" s="237">
        <v>36.023340000000005</v>
      </c>
      <c r="F33" s="236">
        <v>16.329681000000001</v>
      </c>
      <c r="G33" s="239">
        <v>13.429115999999999</v>
      </c>
      <c r="H33" s="243">
        <v>9.6365359999999995</v>
      </c>
      <c r="I33" s="236">
        <v>9.7440930000000012</v>
      </c>
      <c r="J33" s="244">
        <v>12.644648</v>
      </c>
      <c r="K33" s="237">
        <v>38.771555000000006</v>
      </c>
      <c r="L33" s="236">
        <v>57.776823999999998</v>
      </c>
      <c r="M33" s="239">
        <v>95.907843999999997</v>
      </c>
      <c r="N33" s="257">
        <v>571.96082700000011</v>
      </c>
      <c r="O33" s="274">
        <v>3.9431858464784759E-2</v>
      </c>
      <c r="P33" s="176"/>
    </row>
    <row r="34" spans="1:16" ht="12.75" thickBot="1" x14ac:dyDescent="0.25">
      <c r="A34" s="58" t="s">
        <v>3</v>
      </c>
      <c r="B34" s="222">
        <v>0.68213999999999997</v>
      </c>
      <c r="C34" s="43">
        <v>0.82975399999999999</v>
      </c>
      <c r="D34" s="43">
        <v>0.74942700000000007</v>
      </c>
      <c r="E34" s="272">
        <v>0.14956700000000001</v>
      </c>
      <c r="F34" s="43">
        <v>1.4E-2</v>
      </c>
      <c r="G34" s="273">
        <v>0</v>
      </c>
      <c r="H34" s="43">
        <v>0</v>
      </c>
      <c r="I34" s="43">
        <v>0</v>
      </c>
      <c r="J34" s="43">
        <v>3.9448999999999998E-2</v>
      </c>
      <c r="K34" s="272">
        <v>0.26708500000000002</v>
      </c>
      <c r="L34" s="43">
        <v>0.41797099999999998</v>
      </c>
      <c r="M34" s="273">
        <v>0.64044899999999994</v>
      </c>
      <c r="N34" s="259">
        <v>3.7898419999999993</v>
      </c>
      <c r="O34" s="275">
        <v>2.5321078412845035E-3</v>
      </c>
      <c r="P34" s="176"/>
    </row>
    <row r="35" spans="1:16" ht="18" customHeight="1" x14ac:dyDescent="0.2">
      <c r="A35" s="263" t="s">
        <v>266</v>
      </c>
      <c r="B35" s="263"/>
      <c r="C35" s="263"/>
      <c r="D35" s="14"/>
      <c r="F35" s="17"/>
      <c r="G35" s="178"/>
      <c r="H35" s="178"/>
      <c r="I35" s="178"/>
      <c r="J35" s="178"/>
      <c r="K35" s="178"/>
      <c r="O35" s="4" t="s">
        <v>83</v>
      </c>
    </row>
    <row r="36" spans="1:16" x14ac:dyDescent="0.2">
      <c r="A36" s="119"/>
      <c r="B36" s="119"/>
      <c r="C36" s="119"/>
    </row>
    <row r="37" spans="1:16" x14ac:dyDescent="0.2">
      <c r="B37" s="127"/>
      <c r="C37" s="127"/>
      <c r="D37" s="127"/>
    </row>
    <row r="38" spans="1:16" x14ac:dyDescent="0.2">
      <c r="B38" s="127"/>
      <c r="C38" s="127"/>
      <c r="D38" s="127"/>
    </row>
    <row r="39" spans="1:16" x14ac:dyDescent="0.2">
      <c r="B39" s="127"/>
      <c r="C39" s="127"/>
      <c r="D39" s="127"/>
      <c r="M39" s="184" t="s">
        <v>259</v>
      </c>
      <c r="N39" s="226">
        <f>O7</f>
        <v>4.1884480406620489E-2</v>
      </c>
    </row>
    <row r="40" spans="1:16" x14ac:dyDescent="0.2">
      <c r="B40" s="233"/>
      <c r="C40" s="233"/>
      <c r="D40" s="233"/>
      <c r="M40" s="184" t="s">
        <v>66</v>
      </c>
      <c r="N40" s="226">
        <f>O8</f>
        <v>4.7565771539755844E-2</v>
      </c>
    </row>
    <row r="41" spans="1:16" x14ac:dyDescent="0.2">
      <c r="B41" s="127"/>
      <c r="C41" s="127"/>
      <c r="D41" s="127"/>
      <c r="M41" s="184" t="s">
        <v>183</v>
      </c>
      <c r="N41" s="226">
        <f>O9</f>
        <v>4.503186154724826E-2</v>
      </c>
    </row>
  </sheetData>
  <mergeCells count="6">
    <mergeCell ref="O5:O6"/>
    <mergeCell ref="B5:D5"/>
    <mergeCell ref="E5:G5"/>
    <mergeCell ref="H5:J5"/>
    <mergeCell ref="K5:M5"/>
    <mergeCell ref="N5:N6"/>
  </mergeCells>
  <conditionalFormatting sqref="O10:O25 O27:O34">
    <cfRule type="dataBar" priority="1">
      <dataBar>
        <cfvo type="num" val="0"/>
        <cfvo type="num" val="1"/>
        <color rgb="FF63C384"/>
      </dataBar>
      <extLst>
        <ext xmlns:x14="http://schemas.microsoft.com/office/spreadsheetml/2009/9/main" uri="{B025F937-C7B1-47D3-B67F-A62EFF666E3E}">
          <x14:id>{28DDB265-E07C-4FF8-B75C-2570F900831C}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28DDB265-E07C-4FF8-B75C-2570F900831C}">
            <x14:dataBar minLength="0" maxLength="100" gradient="0" direction="rightToLeft">
              <x14:cfvo type="num">
                <xm:f>0</xm:f>
              </x14:cfvo>
              <x14:cfvo type="num">
                <xm:f>1</xm:f>
              </x14:cfvo>
              <x14:negativeFillColor rgb="FFFF0000"/>
              <x14:axisColor rgb="FF000000"/>
            </x14:dataBar>
          </x14:cfRule>
          <xm:sqref>O10:O25 O27:O34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zoomScale="115" zoomScaleNormal="115" workbookViewId="0">
      <selection activeCell="S33" sqref="S33"/>
    </sheetView>
  </sheetViews>
  <sheetFormatPr defaultRowHeight="12" x14ac:dyDescent="0.2"/>
  <cols>
    <col min="1" max="1" width="30.85546875" style="112" customWidth="1"/>
    <col min="2" max="3" width="8.28515625" style="112" customWidth="1"/>
    <col min="4" max="4" width="5.7109375" style="112" customWidth="1"/>
    <col min="5" max="6" width="8.28515625" style="112" customWidth="1"/>
    <col min="7" max="7" width="5.7109375" style="112" customWidth="1"/>
    <col min="8" max="9" width="8.28515625" style="112" customWidth="1"/>
    <col min="10" max="10" width="5.7109375" style="112" customWidth="1"/>
    <col min="11" max="12" width="8.28515625" style="112" customWidth="1"/>
    <col min="13" max="13" width="5.7109375" style="112" customWidth="1"/>
    <col min="14" max="15" width="8.28515625" style="112" customWidth="1"/>
    <col min="16" max="16" width="5.7109375" style="112" customWidth="1"/>
    <col min="17" max="16384" width="9.140625" style="112"/>
  </cols>
  <sheetData>
    <row r="1" spans="1:19" s="125" customFormat="1" ht="20.25" x14ac:dyDescent="0.35">
      <c r="A1" s="21" t="s">
        <v>260</v>
      </c>
      <c r="B1" s="121"/>
      <c r="C1" s="121"/>
      <c r="D1" s="121"/>
      <c r="E1" s="121"/>
      <c r="F1" s="121"/>
      <c r="G1" s="121"/>
      <c r="H1" s="121"/>
      <c r="I1" s="121"/>
      <c r="J1" s="111"/>
      <c r="P1" s="165" t="str">
        <f>Obsah!$A$1</f>
        <v>2018</v>
      </c>
    </row>
    <row r="2" spans="1:19" ht="7.5" customHeight="1" x14ac:dyDescent="0.2">
      <c r="A2" s="13"/>
      <c r="B2" s="13"/>
      <c r="C2" s="13"/>
      <c r="D2" s="13"/>
      <c r="E2" s="13"/>
      <c r="F2" s="13"/>
      <c r="G2" s="13"/>
      <c r="H2" s="13"/>
      <c r="I2" s="13"/>
      <c r="J2" s="13"/>
    </row>
    <row r="3" spans="1:19" x14ac:dyDescent="0.2">
      <c r="A3" s="369"/>
      <c r="B3" s="380" t="s">
        <v>48</v>
      </c>
      <c r="C3" s="370"/>
      <c r="D3" s="382"/>
      <c r="E3" s="380" t="s">
        <v>49</v>
      </c>
      <c r="F3" s="370"/>
      <c r="G3" s="382"/>
      <c r="H3" s="380" t="s">
        <v>50</v>
      </c>
      <c r="I3" s="370"/>
      <c r="J3" s="382"/>
      <c r="K3" s="380" t="s">
        <v>51</v>
      </c>
      <c r="L3" s="370"/>
      <c r="M3" s="382"/>
      <c r="N3" s="380" t="s">
        <v>7</v>
      </c>
      <c r="O3" s="370"/>
      <c r="P3" s="370"/>
      <c r="Q3" s="315"/>
    </row>
    <row r="4" spans="1:19" ht="25.5" customHeight="1" x14ac:dyDescent="0.2">
      <c r="A4" s="370"/>
      <c r="B4" s="188" t="s">
        <v>255</v>
      </c>
      <c r="C4" s="188" t="s">
        <v>261</v>
      </c>
      <c r="D4" s="317" t="s">
        <v>270</v>
      </c>
      <c r="E4" s="188" t="s">
        <v>255</v>
      </c>
      <c r="F4" s="188" t="s">
        <v>261</v>
      </c>
      <c r="G4" s="317" t="s">
        <v>270</v>
      </c>
      <c r="H4" s="188" t="s">
        <v>255</v>
      </c>
      <c r="I4" s="188" t="s">
        <v>261</v>
      </c>
      <c r="J4" s="317" t="s">
        <v>270</v>
      </c>
      <c r="K4" s="188" t="s">
        <v>255</v>
      </c>
      <c r="L4" s="188" t="s">
        <v>261</v>
      </c>
      <c r="M4" s="317" t="s">
        <v>270</v>
      </c>
      <c r="N4" s="188" t="s">
        <v>255</v>
      </c>
      <c r="O4" s="188" t="s">
        <v>261</v>
      </c>
      <c r="P4" s="318" t="s">
        <v>270</v>
      </c>
      <c r="Q4" s="315"/>
    </row>
    <row r="5" spans="1:19" x14ac:dyDescent="0.2">
      <c r="A5" s="307" t="s">
        <v>7</v>
      </c>
      <c r="B5" s="308">
        <v>56548.432607635303</v>
      </c>
      <c r="C5" s="308">
        <v>39281.477728200007</v>
      </c>
      <c r="D5" s="309">
        <v>0.69465192785725649</v>
      </c>
      <c r="E5" s="310">
        <v>25977.220157000007</v>
      </c>
      <c r="F5" s="308">
        <v>17233.302926200002</v>
      </c>
      <c r="G5" s="309">
        <v>0.66340058027941817</v>
      </c>
      <c r="H5" s="310">
        <v>21945.581894056861</v>
      </c>
      <c r="I5" s="308">
        <v>13759.1953564</v>
      </c>
      <c r="J5" s="309">
        <v>0.62696880961384593</v>
      </c>
      <c r="K5" s="310">
        <v>47008.15816319998</v>
      </c>
      <c r="L5" s="308">
        <v>32027.670271399998</v>
      </c>
      <c r="M5" s="311">
        <v>0.68132153062045819</v>
      </c>
      <c r="N5" s="312">
        <v>151479.39282189214</v>
      </c>
      <c r="O5" s="313">
        <v>102301.64628219999</v>
      </c>
      <c r="P5" s="314">
        <v>0.6753502531033061</v>
      </c>
      <c r="Q5" s="315"/>
      <c r="S5" s="290"/>
    </row>
    <row r="6" spans="1:19" x14ac:dyDescent="0.2">
      <c r="A6" s="36" t="s">
        <v>44</v>
      </c>
      <c r="B6" s="304">
        <v>4962.7272559999992</v>
      </c>
      <c r="C6" s="305">
        <v>3719.0754636000001</v>
      </c>
      <c r="D6" s="306">
        <v>0.74940154309378815</v>
      </c>
      <c r="E6" s="304">
        <v>3726.5355010000003</v>
      </c>
      <c r="F6" s="305">
        <v>2786.4351859999997</v>
      </c>
      <c r="G6" s="306">
        <v>0.74772806679347925</v>
      </c>
      <c r="H6" s="304">
        <v>3131.4008210000006</v>
      </c>
      <c r="I6" s="305">
        <v>2360.946355</v>
      </c>
      <c r="J6" s="306">
        <v>0.75395852845374201</v>
      </c>
      <c r="K6" s="304">
        <v>4393.095236000001</v>
      </c>
      <c r="L6" s="305">
        <v>3248.4338932000001</v>
      </c>
      <c r="M6" s="296">
        <v>0.73944080851699512</v>
      </c>
      <c r="N6" s="301">
        <v>16213.758814000003</v>
      </c>
      <c r="O6" s="301">
        <v>12114.8908978</v>
      </c>
      <c r="P6" s="302">
        <v>0.74719816896124192</v>
      </c>
      <c r="Q6" s="315"/>
      <c r="R6" s="234"/>
    </row>
    <row r="7" spans="1:19" x14ac:dyDescent="0.2">
      <c r="A7" s="47" t="s">
        <v>43</v>
      </c>
      <c r="B7" s="291">
        <v>660.78969299999983</v>
      </c>
      <c r="C7" s="300">
        <v>649.05590300000017</v>
      </c>
      <c r="D7" s="296">
        <v>0.98224277690118322</v>
      </c>
      <c r="E7" s="291">
        <v>411.20352099999985</v>
      </c>
      <c r="F7" s="292">
        <v>399.1694030000001</v>
      </c>
      <c r="G7" s="296">
        <v>0.97073439942650741</v>
      </c>
      <c r="H7" s="291">
        <v>377.27344500000004</v>
      </c>
      <c r="I7" s="300">
        <v>365.9955799999999</v>
      </c>
      <c r="J7" s="296">
        <v>0.97010692072430349</v>
      </c>
      <c r="K7" s="291">
        <v>599.17395999999985</v>
      </c>
      <c r="L7" s="300">
        <v>582.41712700000005</v>
      </c>
      <c r="M7" s="296">
        <v>0.97203344250808266</v>
      </c>
      <c r="N7" s="289">
        <v>2048.4406189999995</v>
      </c>
      <c r="O7" s="316">
        <v>1996.6380130000002</v>
      </c>
      <c r="P7" s="298">
        <v>0.97471119957322072</v>
      </c>
      <c r="Q7" s="315"/>
      <c r="R7" s="234"/>
    </row>
    <row r="8" spans="1:19" x14ac:dyDescent="0.2">
      <c r="A8" s="47" t="s">
        <v>42</v>
      </c>
      <c r="B8" s="291">
        <v>7224.6524019999979</v>
      </c>
      <c r="C8" s="300">
        <v>6062.9243980000001</v>
      </c>
      <c r="D8" s="296">
        <v>0.83919946049191274</v>
      </c>
      <c r="E8" s="291">
        <v>1829.5929839999997</v>
      </c>
      <c r="F8" s="292">
        <v>1343.5856020000001</v>
      </c>
      <c r="G8" s="296">
        <v>0.73436311450131819</v>
      </c>
      <c r="H8" s="291">
        <v>1577.8705690000004</v>
      </c>
      <c r="I8" s="300">
        <v>1080.2510191999997</v>
      </c>
      <c r="J8" s="296">
        <v>0.68462587516580997</v>
      </c>
      <c r="K8" s="291">
        <v>5285.1975170000005</v>
      </c>
      <c r="L8" s="300">
        <v>4297.5138206000001</v>
      </c>
      <c r="M8" s="296">
        <v>0.81312265185490507</v>
      </c>
      <c r="N8" s="289">
        <v>15917.313471999998</v>
      </c>
      <c r="O8" s="316">
        <v>12784.2748398</v>
      </c>
      <c r="P8" s="298">
        <v>0.8031678751749598</v>
      </c>
      <c r="Q8" s="315"/>
      <c r="R8" s="234"/>
    </row>
    <row r="9" spans="1:19" x14ac:dyDescent="0.2">
      <c r="A9" s="36" t="s">
        <v>67</v>
      </c>
      <c r="B9" s="291">
        <v>2.9541639999999996</v>
      </c>
      <c r="C9" s="300">
        <v>0</v>
      </c>
      <c r="D9" s="296">
        <v>0</v>
      </c>
      <c r="E9" s="291">
        <v>3.1813950000000002</v>
      </c>
      <c r="F9" s="292">
        <v>0</v>
      </c>
      <c r="G9" s="296">
        <v>0</v>
      </c>
      <c r="H9" s="291">
        <v>4.8784520000000002</v>
      </c>
      <c r="I9" s="300">
        <v>0</v>
      </c>
      <c r="J9" s="296">
        <v>0</v>
      </c>
      <c r="K9" s="291">
        <v>4.3468400000000003</v>
      </c>
      <c r="L9" s="300">
        <v>0</v>
      </c>
      <c r="M9" s="296">
        <v>0</v>
      </c>
      <c r="N9" s="289">
        <v>15.360851</v>
      </c>
      <c r="O9" s="316">
        <v>0</v>
      </c>
      <c r="P9" s="298">
        <v>0</v>
      </c>
      <c r="Q9" s="315"/>
      <c r="R9" s="234"/>
    </row>
    <row r="10" spans="1:19" x14ac:dyDescent="0.2">
      <c r="A10" s="47" t="s">
        <v>68</v>
      </c>
      <c r="B10" s="291">
        <v>37.695730317762298</v>
      </c>
      <c r="C10" s="300">
        <v>0</v>
      </c>
      <c r="D10" s="296">
        <v>0</v>
      </c>
      <c r="E10" s="291">
        <v>11.675566051807362</v>
      </c>
      <c r="F10" s="292">
        <v>0</v>
      </c>
      <c r="G10" s="296">
        <v>0</v>
      </c>
      <c r="H10" s="291">
        <v>8.2702821081429541</v>
      </c>
      <c r="I10" s="300">
        <v>0</v>
      </c>
      <c r="J10" s="296">
        <v>0</v>
      </c>
      <c r="K10" s="291">
        <v>28.671143527098629</v>
      </c>
      <c r="L10" s="300">
        <v>0</v>
      </c>
      <c r="M10" s="296">
        <v>0</v>
      </c>
      <c r="N10" s="289">
        <v>86.312722004811235</v>
      </c>
      <c r="O10" s="316">
        <v>0</v>
      </c>
      <c r="P10" s="298">
        <v>0</v>
      </c>
      <c r="Q10" s="315"/>
      <c r="R10" s="234"/>
    </row>
    <row r="11" spans="1:19" x14ac:dyDescent="0.2">
      <c r="A11" s="36" t="s">
        <v>69</v>
      </c>
      <c r="B11" s="291">
        <v>4.7870000000000003E-2</v>
      </c>
      <c r="C11" s="300">
        <v>0</v>
      </c>
      <c r="D11" s="296">
        <v>0</v>
      </c>
      <c r="E11" s="291">
        <v>0.58357999999999988</v>
      </c>
      <c r="F11" s="292">
        <v>0</v>
      </c>
      <c r="G11" s="296">
        <v>0</v>
      </c>
      <c r="H11" s="291">
        <v>0.18771000000000002</v>
      </c>
      <c r="I11" s="300">
        <v>0</v>
      </c>
      <c r="J11" s="296">
        <v>0</v>
      </c>
      <c r="K11" s="291">
        <v>4.9189999999999998E-2</v>
      </c>
      <c r="L11" s="300">
        <v>0</v>
      </c>
      <c r="M11" s="296">
        <v>0</v>
      </c>
      <c r="N11" s="289">
        <v>0.86834999999999984</v>
      </c>
      <c r="O11" s="316">
        <v>0</v>
      </c>
      <c r="P11" s="298">
        <v>0</v>
      </c>
      <c r="Q11" s="315"/>
      <c r="R11" s="234"/>
    </row>
    <row r="12" spans="1:19" x14ac:dyDescent="0.2">
      <c r="A12" s="47" t="s">
        <v>41</v>
      </c>
      <c r="B12" s="291">
        <v>25354.778907999989</v>
      </c>
      <c r="C12" s="300">
        <v>22425.852536399998</v>
      </c>
      <c r="D12" s="296">
        <v>0.88448227522599887</v>
      </c>
      <c r="E12" s="291">
        <v>10775.584328000003</v>
      </c>
      <c r="F12" s="292">
        <v>9027.5642066</v>
      </c>
      <c r="G12" s="296">
        <v>0.83777955160558393</v>
      </c>
      <c r="H12" s="291">
        <v>8260.2440999999981</v>
      </c>
      <c r="I12" s="300">
        <v>6753.7502901999997</v>
      </c>
      <c r="J12" s="296">
        <v>0.81762115119576206</v>
      </c>
      <c r="K12" s="291">
        <v>21006.838784999989</v>
      </c>
      <c r="L12" s="300">
        <v>17837.704179</v>
      </c>
      <c r="M12" s="296">
        <v>0.8491379574796889</v>
      </c>
      <c r="N12" s="289">
        <v>65397.446120999972</v>
      </c>
      <c r="O12" s="316">
        <v>56044.8712122</v>
      </c>
      <c r="P12" s="298">
        <v>0.85698868283792606</v>
      </c>
      <c r="Q12" s="315"/>
      <c r="R12" s="234"/>
    </row>
    <row r="13" spans="1:19" x14ac:dyDescent="0.2">
      <c r="A13" s="47" t="s">
        <v>81</v>
      </c>
      <c r="B13" s="291">
        <v>390.42200000000003</v>
      </c>
      <c r="C13" s="300">
        <v>0</v>
      </c>
      <c r="D13" s="296">
        <v>0</v>
      </c>
      <c r="E13" s="291">
        <v>99.513999999999996</v>
      </c>
      <c r="F13" s="292">
        <v>0</v>
      </c>
      <c r="G13" s="296">
        <v>0</v>
      </c>
      <c r="H13" s="291">
        <v>65.963999999999999</v>
      </c>
      <c r="I13" s="300">
        <v>0</v>
      </c>
      <c r="J13" s="296">
        <v>0</v>
      </c>
      <c r="K13" s="291">
        <v>308.43</v>
      </c>
      <c r="L13" s="300">
        <v>0</v>
      </c>
      <c r="M13" s="296">
        <v>0</v>
      </c>
      <c r="N13" s="289">
        <v>864.33000000000015</v>
      </c>
      <c r="O13" s="316">
        <v>0</v>
      </c>
      <c r="P13" s="298">
        <v>0</v>
      </c>
      <c r="Q13" s="315"/>
      <c r="R13" s="234"/>
    </row>
    <row r="14" spans="1:19" x14ac:dyDescent="0.2">
      <c r="A14" s="47" t="s">
        <v>40</v>
      </c>
      <c r="B14" s="291">
        <v>0.309305</v>
      </c>
      <c r="C14" s="300">
        <v>0</v>
      </c>
      <c r="D14" s="296">
        <v>0</v>
      </c>
      <c r="E14" s="291">
        <v>2.3257999999999997E-2</v>
      </c>
      <c r="F14" s="292">
        <v>0</v>
      </c>
      <c r="G14" s="296">
        <v>0</v>
      </c>
      <c r="H14" s="291">
        <v>4.2290000000000001E-3</v>
      </c>
      <c r="I14" s="300">
        <v>0</v>
      </c>
      <c r="J14" s="296">
        <v>0</v>
      </c>
      <c r="K14" s="291">
        <v>0.30454799999999999</v>
      </c>
      <c r="L14" s="300">
        <v>0</v>
      </c>
      <c r="M14" s="296">
        <v>0</v>
      </c>
      <c r="N14" s="289">
        <v>0.64134000000000002</v>
      </c>
      <c r="O14" s="316">
        <v>0</v>
      </c>
      <c r="P14" s="298">
        <v>0</v>
      </c>
      <c r="Q14" s="315"/>
      <c r="R14" s="234"/>
    </row>
    <row r="15" spans="1:19" x14ac:dyDescent="0.2">
      <c r="A15" s="47" t="s">
        <v>39</v>
      </c>
      <c r="B15" s="291">
        <v>1894.6674800000001</v>
      </c>
      <c r="C15" s="300">
        <v>238.76624999999999</v>
      </c>
      <c r="D15" s="296">
        <v>0.12602013415039984</v>
      </c>
      <c r="E15" s="291">
        <v>1440.9556810000001</v>
      </c>
      <c r="F15" s="292">
        <v>200.38668000000001</v>
      </c>
      <c r="G15" s="296">
        <v>0.13906512368300936</v>
      </c>
      <c r="H15" s="291">
        <v>1744.7192969999999</v>
      </c>
      <c r="I15" s="300">
        <v>143.46348999999998</v>
      </c>
      <c r="J15" s="296">
        <v>8.2227261569630006E-2</v>
      </c>
      <c r="K15" s="291">
        <v>1838.2952509999998</v>
      </c>
      <c r="L15" s="300">
        <v>166.33674999999999</v>
      </c>
      <c r="M15" s="296">
        <v>9.0484240716781364E-2</v>
      </c>
      <c r="N15" s="289">
        <v>6918.6377089999996</v>
      </c>
      <c r="O15" s="316">
        <v>748.95317</v>
      </c>
      <c r="P15" s="298">
        <v>0.10825153758603896</v>
      </c>
      <c r="Q15" s="315"/>
      <c r="R15" s="234"/>
    </row>
    <row r="16" spans="1:19" x14ac:dyDescent="0.2">
      <c r="A16" s="47" t="s">
        <v>38</v>
      </c>
      <c r="B16" s="291">
        <v>143.05562900000001</v>
      </c>
      <c r="C16" s="300">
        <v>120.46837200000002</v>
      </c>
      <c r="D16" s="296">
        <v>0.84210857581843224</v>
      </c>
      <c r="E16" s="291">
        <v>102.40796899999999</v>
      </c>
      <c r="F16" s="292">
        <v>55.374562000000005</v>
      </c>
      <c r="G16" s="296">
        <v>0.54072512657681948</v>
      </c>
      <c r="H16" s="291">
        <v>71.977256999999994</v>
      </c>
      <c r="I16" s="300">
        <v>37.020904000000002</v>
      </c>
      <c r="J16" s="296">
        <v>0.51434168990352058</v>
      </c>
      <c r="K16" s="291">
        <v>137.34541300000001</v>
      </c>
      <c r="L16" s="300">
        <v>83.741343999999998</v>
      </c>
      <c r="M16" s="296">
        <v>0.60971343833667013</v>
      </c>
      <c r="N16" s="289">
        <v>454.78626800000001</v>
      </c>
      <c r="O16" s="316">
        <v>296.60518200000001</v>
      </c>
      <c r="P16" s="298">
        <v>0.65218587910398385</v>
      </c>
      <c r="Q16" s="315"/>
      <c r="R16" s="234"/>
    </row>
    <row r="17" spans="1:18" x14ac:dyDescent="0.2">
      <c r="A17" s="47" t="s">
        <v>37</v>
      </c>
      <c r="B17" s="291">
        <v>928.61015820209298</v>
      </c>
      <c r="C17" s="300">
        <v>731.37298399999997</v>
      </c>
      <c r="D17" s="296">
        <v>0.78759959444771832</v>
      </c>
      <c r="E17" s="291">
        <v>747.91694602956477</v>
      </c>
      <c r="F17" s="292">
        <v>570.2585160000001</v>
      </c>
      <c r="G17" s="296">
        <v>0.76246235498113457</v>
      </c>
      <c r="H17" s="291">
        <v>690.94437806678513</v>
      </c>
      <c r="I17" s="300">
        <v>528.21529399999997</v>
      </c>
      <c r="J17" s="296">
        <v>0.76448309121192948</v>
      </c>
      <c r="K17" s="291">
        <v>875.09655895279639</v>
      </c>
      <c r="L17" s="300">
        <v>524.56540299999995</v>
      </c>
      <c r="M17" s="296">
        <v>0.59943716797119251</v>
      </c>
      <c r="N17" s="289">
        <v>3242.5680412512393</v>
      </c>
      <c r="O17" s="316">
        <v>2354.4121970000001</v>
      </c>
      <c r="P17" s="298">
        <v>0.72609492446964397</v>
      </c>
      <c r="Q17" s="315"/>
      <c r="R17" s="234"/>
    </row>
    <row r="18" spans="1:18" x14ac:dyDescent="0.2">
      <c r="A18" s="47" t="s">
        <v>36</v>
      </c>
      <c r="B18" s="291">
        <v>2771.5581160000011</v>
      </c>
      <c r="C18" s="300">
        <v>1393.608847</v>
      </c>
      <c r="D18" s="296">
        <v>0.50282504954696738</v>
      </c>
      <c r="E18" s="291">
        <v>2427.3417090000003</v>
      </c>
      <c r="F18" s="292">
        <v>1008.360578</v>
      </c>
      <c r="G18" s="296">
        <v>0.4154176456743775</v>
      </c>
      <c r="H18" s="291">
        <v>2431.6388219999999</v>
      </c>
      <c r="I18" s="300">
        <v>1090.7973946</v>
      </c>
      <c r="J18" s="296">
        <v>0.44858528525335412</v>
      </c>
      <c r="K18" s="291">
        <v>2603.102496</v>
      </c>
      <c r="L18" s="300">
        <v>1302.3757840000001</v>
      </c>
      <c r="M18" s="296">
        <v>0.50031675126172215</v>
      </c>
      <c r="N18" s="289">
        <v>10233.641143000001</v>
      </c>
      <c r="O18" s="316">
        <v>4795.1426036000003</v>
      </c>
      <c r="P18" s="298">
        <v>0.46856661637778518</v>
      </c>
      <c r="Q18" s="315"/>
      <c r="R18" s="234"/>
    </row>
    <row r="19" spans="1:18" x14ac:dyDescent="0.2">
      <c r="A19" s="47" t="s">
        <v>3</v>
      </c>
      <c r="B19" s="291">
        <v>0</v>
      </c>
      <c r="C19" s="300">
        <v>0</v>
      </c>
      <c r="D19" s="296">
        <v>0</v>
      </c>
      <c r="E19" s="291">
        <v>0</v>
      </c>
      <c r="F19" s="292">
        <v>0</v>
      </c>
      <c r="G19" s="296">
        <v>0</v>
      </c>
      <c r="H19" s="291">
        <v>0</v>
      </c>
      <c r="I19" s="300">
        <v>0</v>
      </c>
      <c r="J19" s="296">
        <v>0</v>
      </c>
      <c r="K19" s="291">
        <v>0</v>
      </c>
      <c r="L19" s="300">
        <v>0</v>
      </c>
      <c r="M19" s="296">
        <v>0</v>
      </c>
      <c r="N19" s="289">
        <v>0</v>
      </c>
      <c r="O19" s="316">
        <v>0</v>
      </c>
      <c r="P19" s="298">
        <v>0</v>
      </c>
      <c r="Q19" s="315"/>
      <c r="R19" s="234"/>
    </row>
    <row r="20" spans="1:18" x14ac:dyDescent="0.2">
      <c r="A20" s="47" t="s">
        <v>35</v>
      </c>
      <c r="B20" s="291">
        <v>52.536369999999991</v>
      </c>
      <c r="C20" s="300">
        <v>5.6845330000000001</v>
      </c>
      <c r="D20" s="296">
        <v>0.1082018609203491</v>
      </c>
      <c r="E20" s="291">
        <v>17.067478000000001</v>
      </c>
      <c r="F20" s="292">
        <v>4.8940046000000006</v>
      </c>
      <c r="G20" s="296">
        <v>0.28674445046889763</v>
      </c>
      <c r="H20" s="291">
        <v>50.693624000000021</v>
      </c>
      <c r="I20" s="300">
        <v>6.4599442000000007</v>
      </c>
      <c r="J20" s="296">
        <v>0.12743109863283789</v>
      </c>
      <c r="K20" s="291">
        <v>53.589003999999989</v>
      </c>
      <c r="L20" s="300">
        <v>26.0675314</v>
      </c>
      <c r="M20" s="296">
        <v>0.48643433268511588</v>
      </c>
      <c r="N20" s="289">
        <v>173.88647600000002</v>
      </c>
      <c r="O20" s="316">
        <v>43.1060132</v>
      </c>
      <c r="P20" s="298">
        <v>0.2478974454574604</v>
      </c>
      <c r="Q20" s="315"/>
      <c r="R20" s="234"/>
    </row>
    <row r="21" spans="1:18" ht="12.75" thickBot="1" x14ac:dyDescent="0.25">
      <c r="A21" s="37" t="s">
        <v>34</v>
      </c>
      <c r="B21" s="293">
        <v>12123.627526115459</v>
      </c>
      <c r="C21" s="303">
        <v>3934.6684411999977</v>
      </c>
      <c r="D21" s="297">
        <v>0.32454547392885041</v>
      </c>
      <c r="E21" s="293">
        <v>4383.6362409186331</v>
      </c>
      <c r="F21" s="294">
        <v>1837.2741880000001</v>
      </c>
      <c r="G21" s="297">
        <v>0.41912104176211978</v>
      </c>
      <c r="H21" s="293">
        <v>3529.5149078819336</v>
      </c>
      <c r="I21" s="303">
        <v>1392.2950852000004</v>
      </c>
      <c r="J21" s="297">
        <v>0.39447207946077734</v>
      </c>
      <c r="K21" s="293">
        <v>9874.6222207200863</v>
      </c>
      <c r="L21" s="303">
        <v>3958.5144391999993</v>
      </c>
      <c r="M21" s="297">
        <v>0.40087755771494549</v>
      </c>
      <c r="N21" s="295">
        <v>29911.400895636114</v>
      </c>
      <c r="O21" s="295">
        <v>11122.752153599999</v>
      </c>
      <c r="P21" s="299">
        <v>0.37185661054152558</v>
      </c>
      <c r="Q21" s="315"/>
      <c r="R21" s="234"/>
    </row>
    <row r="22" spans="1:18" s="126" customFormat="1" ht="11.25" x14ac:dyDescent="0.2">
      <c r="A22" s="119"/>
      <c r="B22" s="5"/>
      <c r="C22" s="5"/>
      <c r="D22" s="5"/>
      <c r="E22" s="5"/>
      <c r="F22" s="5"/>
      <c r="G22" s="5"/>
      <c r="H22" s="5"/>
      <c r="I22" s="5"/>
      <c r="P22" s="4" t="s">
        <v>83</v>
      </c>
    </row>
    <row r="23" spans="1:18" x14ac:dyDescent="0.2">
      <c r="A23" s="232"/>
      <c r="B23" s="52"/>
      <c r="C23" s="13"/>
      <c r="D23" s="13"/>
      <c r="E23" s="13"/>
      <c r="F23" s="13"/>
      <c r="G23" s="13"/>
      <c r="H23" s="13"/>
      <c r="I23" s="13"/>
    </row>
    <row r="24" spans="1:18" x14ac:dyDescent="0.2">
      <c r="A24" s="232"/>
      <c r="B24" s="52"/>
    </row>
    <row r="25" spans="1:18" x14ac:dyDescent="0.2">
      <c r="A25" s="232"/>
      <c r="B25" s="52"/>
      <c r="C25" s="127"/>
      <c r="D25" s="127"/>
      <c r="E25" s="127"/>
      <c r="F25" s="127"/>
      <c r="G25" s="127"/>
      <c r="H25" s="127"/>
      <c r="I25" s="127"/>
      <c r="J25" s="127"/>
    </row>
    <row r="26" spans="1:18" x14ac:dyDescent="0.2">
      <c r="A26" s="232"/>
      <c r="B26" s="52"/>
      <c r="C26" s="127"/>
      <c r="D26" s="127"/>
      <c r="E26" s="127"/>
      <c r="F26" s="127"/>
      <c r="G26" s="127"/>
      <c r="H26" s="127"/>
      <c r="I26" s="127"/>
      <c r="J26" s="127"/>
    </row>
    <row r="27" spans="1:18" x14ac:dyDescent="0.2">
      <c r="A27" s="232"/>
      <c r="B27" s="52"/>
    </row>
    <row r="28" spans="1:18" x14ac:dyDescent="0.2">
      <c r="A28" s="232"/>
      <c r="B28" s="52"/>
    </row>
    <row r="29" spans="1:18" x14ac:dyDescent="0.2">
      <c r="A29" s="232"/>
      <c r="B29" s="52"/>
    </row>
    <row r="30" spans="1:18" x14ac:dyDescent="0.2">
      <c r="A30" s="232"/>
      <c r="B30" s="52"/>
    </row>
    <row r="31" spans="1:18" x14ac:dyDescent="0.2">
      <c r="A31" s="232"/>
      <c r="B31" s="52"/>
    </row>
    <row r="32" spans="1:18" x14ac:dyDescent="0.2">
      <c r="A32" s="232"/>
      <c r="B32" s="52"/>
    </row>
    <row r="33" spans="1:2" x14ac:dyDescent="0.2">
      <c r="A33" s="232"/>
      <c r="B33" s="52"/>
    </row>
    <row r="34" spans="1:2" x14ac:dyDescent="0.2">
      <c r="A34" s="232"/>
      <c r="B34" s="52"/>
    </row>
    <row r="35" spans="1:2" x14ac:dyDescent="0.2">
      <c r="A35" s="232"/>
      <c r="B35" s="52"/>
    </row>
    <row r="36" spans="1:2" x14ac:dyDescent="0.2">
      <c r="A36" s="232"/>
      <c r="B36" s="52"/>
    </row>
    <row r="37" spans="1:2" x14ac:dyDescent="0.2">
      <c r="A37" s="232"/>
      <c r="B37" s="52"/>
    </row>
    <row r="38" spans="1:2" x14ac:dyDescent="0.2">
      <c r="A38" s="232"/>
      <c r="B38" s="52"/>
    </row>
  </sheetData>
  <mergeCells count="6">
    <mergeCell ref="N3:P3"/>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zoomScaleNormal="100" workbookViewId="0">
      <selection activeCell="D34" sqref="D34"/>
    </sheetView>
  </sheetViews>
  <sheetFormatPr defaultRowHeight="12" x14ac:dyDescent="0.2"/>
  <cols>
    <col min="1" max="1" width="29.7109375" style="112" customWidth="1"/>
    <col min="2" max="5" width="8.5703125" style="112" customWidth="1"/>
    <col min="6" max="6" width="10" style="112" bestFit="1" customWidth="1"/>
    <col min="7" max="13" width="8.5703125" style="112" customWidth="1"/>
    <col min="14" max="14" width="8.42578125" style="112" customWidth="1"/>
    <col min="15" max="15" width="11.42578125" style="112" bestFit="1" customWidth="1"/>
    <col min="16" max="16384" width="9.140625" style="112"/>
  </cols>
  <sheetData>
    <row r="1" spans="1:15" s="125" customFormat="1" ht="18.75" x14ac:dyDescent="0.3">
      <c r="A1" s="21" t="s">
        <v>286</v>
      </c>
      <c r="B1" s="121"/>
      <c r="C1" s="121"/>
      <c r="D1" s="121"/>
      <c r="E1" s="121"/>
      <c r="F1" s="121"/>
      <c r="G1" s="121"/>
      <c r="H1" s="121"/>
      <c r="I1" s="121"/>
      <c r="J1" s="121"/>
      <c r="K1" s="121"/>
      <c r="L1" s="121"/>
      <c r="M1" s="165" t="str">
        <f>Obsah!$A$1</f>
        <v>2018</v>
      </c>
    </row>
    <row r="2" spans="1:15" ht="7.5" customHeight="1" x14ac:dyDescent="0.2">
      <c r="A2" s="13"/>
      <c r="B2" s="13"/>
      <c r="C2" s="13"/>
      <c r="D2" s="13"/>
      <c r="E2" s="13"/>
      <c r="F2" s="13"/>
      <c r="G2" s="13"/>
      <c r="H2" s="13"/>
      <c r="I2" s="13"/>
      <c r="J2" s="13"/>
      <c r="K2" s="13"/>
      <c r="L2" s="13"/>
      <c r="M2" s="13"/>
    </row>
    <row r="3" spans="1:15" x14ac:dyDescent="0.2">
      <c r="A3" s="320"/>
      <c r="B3" s="380">
        <v>2017</v>
      </c>
      <c r="C3" s="370"/>
      <c r="D3" s="370"/>
      <c r="E3" s="382"/>
      <c r="F3" s="371">
        <v>2018</v>
      </c>
      <c r="G3" s="370"/>
      <c r="H3" s="370"/>
      <c r="I3" s="382"/>
      <c r="J3" s="380" t="s">
        <v>278</v>
      </c>
      <c r="K3" s="370"/>
      <c r="L3" s="370"/>
      <c r="M3" s="370"/>
    </row>
    <row r="4" spans="1:15" x14ac:dyDescent="0.2">
      <c r="A4" s="321"/>
      <c r="B4" s="188" t="s">
        <v>274</v>
      </c>
      <c r="C4" s="188" t="s">
        <v>275</v>
      </c>
      <c r="D4" s="188" t="s">
        <v>276</v>
      </c>
      <c r="E4" s="188" t="s">
        <v>277</v>
      </c>
      <c r="F4" s="188" t="s">
        <v>274</v>
      </c>
      <c r="G4" s="188" t="s">
        <v>275</v>
      </c>
      <c r="H4" s="188" t="s">
        <v>276</v>
      </c>
      <c r="I4" s="188" t="s">
        <v>277</v>
      </c>
      <c r="J4" s="188" t="s">
        <v>274</v>
      </c>
      <c r="K4" s="188" t="s">
        <v>275</v>
      </c>
      <c r="L4" s="188" t="s">
        <v>276</v>
      </c>
      <c r="M4" s="59" t="s">
        <v>277</v>
      </c>
    </row>
    <row r="5" spans="1:15" s="128" customFormat="1" x14ac:dyDescent="0.2">
      <c r="A5" s="413" t="s">
        <v>66</v>
      </c>
      <c r="B5" s="410">
        <f>+B6+C6+D6+E6</f>
        <v>169681.91484986251</v>
      </c>
      <c r="C5" s="411"/>
      <c r="D5" s="411"/>
      <c r="E5" s="412"/>
      <c r="F5" s="411">
        <f>+F6+G6+H6+I6</f>
        <v>162409.31989389216</v>
      </c>
      <c r="G5" s="411"/>
      <c r="H5" s="411"/>
      <c r="I5" s="411"/>
      <c r="J5" s="415">
        <f>F5/B5-1</f>
        <v>-4.2860165518554427E-2</v>
      </c>
      <c r="K5" s="416"/>
      <c r="L5" s="416"/>
      <c r="M5" s="416"/>
    </row>
    <row r="6" spans="1:15" s="128" customFormat="1" x14ac:dyDescent="0.2">
      <c r="A6" s="414"/>
      <c r="B6" s="216">
        <v>59368.236212192656</v>
      </c>
      <c r="C6" s="197">
        <v>33514.837585982539</v>
      </c>
      <c r="D6" s="197">
        <v>26076.488838832734</v>
      </c>
      <c r="E6" s="217">
        <v>50722.352212854559</v>
      </c>
      <c r="F6" s="197">
        <v>59627.706383635305</v>
      </c>
      <c r="G6" s="197">
        <v>28568.275503999997</v>
      </c>
      <c r="H6" s="197">
        <v>24320.810035056857</v>
      </c>
      <c r="I6" s="197">
        <v>49892.527971199997</v>
      </c>
      <c r="J6" s="324">
        <f>+F6/B6-1</f>
        <v>4.3705218143126334E-3</v>
      </c>
      <c r="K6" s="323">
        <f>+G6/C6-1</f>
        <v>-0.14759319866289378</v>
      </c>
      <c r="L6" s="323">
        <f>+H6/D6-1</f>
        <v>-6.7328036938828495E-2</v>
      </c>
      <c r="M6" s="323">
        <f>+I6/E6-1</f>
        <v>-1.6360129320742711E-2</v>
      </c>
    </row>
    <row r="7" spans="1:15" ht="12.75" hidden="1" customHeight="1" x14ac:dyDescent="0.2">
      <c r="A7" s="408" t="s">
        <v>79</v>
      </c>
      <c r="B7" s="358">
        <f>+B8+C8+D8+E8</f>
        <v>13244.833600002607</v>
      </c>
      <c r="C7" s="359"/>
      <c r="D7" s="359"/>
      <c r="E7" s="360"/>
      <c r="F7" s="359">
        <f>+F8+G8+H8+I8</f>
        <v>10929.927071999997</v>
      </c>
      <c r="G7" s="359"/>
      <c r="H7" s="359"/>
      <c r="I7" s="359"/>
      <c r="J7" s="415">
        <f>F7/B7-1</f>
        <v>-0.17477807558127079</v>
      </c>
      <c r="K7" s="416"/>
      <c r="L7" s="416"/>
      <c r="M7" s="416"/>
      <c r="O7" s="290"/>
    </row>
    <row r="8" spans="1:15" s="128" customFormat="1" ht="12.75" hidden="1" customHeight="1" x14ac:dyDescent="0.2">
      <c r="A8" s="414"/>
      <c r="B8" s="216">
        <v>4035.1331657920477</v>
      </c>
      <c r="C8" s="197">
        <v>3119.34988236049</v>
      </c>
      <c r="D8" s="197">
        <v>2835.4848018906941</v>
      </c>
      <c r="E8" s="217">
        <v>3254.8657499593751</v>
      </c>
      <c r="F8" s="197">
        <v>3079.2737759999991</v>
      </c>
      <c r="G8" s="197">
        <v>2591.0553469999991</v>
      </c>
      <c r="H8" s="197">
        <v>2375.228141000001</v>
      </c>
      <c r="I8" s="197">
        <v>2884.3698079999976</v>
      </c>
      <c r="J8" s="324">
        <f>+F8/B8-1</f>
        <v>-0.2368842242668403</v>
      </c>
      <c r="K8" s="323">
        <f>+G8/C8-1</f>
        <v>-0.16936046140509164</v>
      </c>
      <c r="L8" s="323">
        <f>+H8/D8-1</f>
        <v>-0.16232027079947497</v>
      </c>
      <c r="M8" s="323">
        <f>+I8/E8-1</f>
        <v>-0.1138283328472155</v>
      </c>
      <c r="O8" s="319"/>
    </row>
    <row r="9" spans="1:15" s="186" customFormat="1" ht="12" hidden="1" customHeight="1" x14ac:dyDescent="0.2">
      <c r="A9" s="408" t="s">
        <v>102</v>
      </c>
      <c r="B9" s="358">
        <f>+B10+C10+D10+E10</f>
        <v>13344.887216367393</v>
      </c>
      <c r="C9" s="359"/>
      <c r="D9" s="359"/>
      <c r="E9" s="360"/>
      <c r="F9" s="359">
        <f>+F10+G10+H10+I10</f>
        <v>12517.200342193386</v>
      </c>
      <c r="G9" s="359"/>
      <c r="H9" s="359"/>
      <c r="I9" s="359"/>
      <c r="J9" s="415">
        <f>F9/B9-1</f>
        <v>-6.202277027555958E-2</v>
      </c>
      <c r="K9" s="416"/>
      <c r="L9" s="416"/>
      <c r="M9" s="416"/>
    </row>
    <row r="10" spans="1:15" s="186" customFormat="1" ht="12" hidden="1" customHeight="1" x14ac:dyDescent="0.2">
      <c r="A10" s="414"/>
      <c r="B10" s="216">
        <v>4230.7231947282598</v>
      </c>
      <c r="C10" s="197">
        <v>3044.3373007263399</v>
      </c>
      <c r="D10" s="197">
        <v>2450.0475201486638</v>
      </c>
      <c r="E10" s="217">
        <v>3619.7792007641292</v>
      </c>
      <c r="F10" s="197">
        <v>4041.283484708978</v>
      </c>
      <c r="G10" s="197">
        <v>2737.2629669999992</v>
      </c>
      <c r="H10" s="197">
        <v>2142.9126575372375</v>
      </c>
      <c r="I10" s="197">
        <v>3595.7412329471722</v>
      </c>
      <c r="J10" s="324">
        <f>+F10/B10-1</f>
        <v>-4.4777145962972775E-2</v>
      </c>
      <c r="K10" s="323">
        <f>+G10/C10-1</f>
        <v>-0.10086738209103063</v>
      </c>
      <c r="L10" s="323">
        <f>+H10/D10-1</f>
        <v>-0.12535873695739175</v>
      </c>
      <c r="M10" s="323">
        <f>+I10/E10-1</f>
        <v>-6.6407276476649901E-3</v>
      </c>
      <c r="O10" s="319"/>
    </row>
    <row r="11" spans="1:15" s="13" customFormat="1" ht="12" hidden="1" customHeight="1" x14ac:dyDescent="0.2">
      <c r="A11" s="408" t="s">
        <v>80</v>
      </c>
      <c r="B11" s="358">
        <f>+B12+C12+D12+E12</f>
        <v>48940.975057273041</v>
      </c>
      <c r="C11" s="359"/>
      <c r="D11" s="359"/>
      <c r="E11" s="360"/>
      <c r="F11" s="359">
        <f>+F12+G12+H12+I12</f>
        <v>50184.090365251672</v>
      </c>
      <c r="G11" s="359"/>
      <c r="H11" s="359"/>
      <c r="I11" s="359"/>
      <c r="J11" s="415">
        <f>F11/B11-1</f>
        <v>2.5400297123706173E-2</v>
      </c>
      <c r="K11" s="416"/>
      <c r="L11" s="416"/>
      <c r="M11" s="416"/>
      <c r="O11" s="247"/>
    </row>
    <row r="12" spans="1:15" s="186" customFormat="1" ht="12" hidden="1" customHeight="1" x14ac:dyDescent="0.2">
      <c r="A12" s="414"/>
      <c r="B12" s="216">
        <v>13637.226613151037</v>
      </c>
      <c r="C12" s="197">
        <v>11312.142543962007</v>
      </c>
      <c r="D12" s="197">
        <v>9929.3689721599931</v>
      </c>
      <c r="E12" s="217">
        <v>14062.236928000009</v>
      </c>
      <c r="F12" s="197">
        <v>14518.569446119995</v>
      </c>
      <c r="G12" s="197">
        <v>10924.412475999998</v>
      </c>
      <c r="H12" s="197">
        <v>10173.608952599996</v>
      </c>
      <c r="I12" s="197">
        <v>14567.499490531687</v>
      </c>
      <c r="J12" s="324">
        <f>+F12/B12-1</f>
        <v>6.4627717788236838E-2</v>
      </c>
      <c r="K12" s="323">
        <f>+G12/C12-1</f>
        <v>-3.4275564196188935E-2</v>
      </c>
      <c r="L12" s="323">
        <f>+H12/D12-1</f>
        <v>2.4597734370109814E-2</v>
      </c>
      <c r="M12" s="323">
        <f>+I12/E12-1</f>
        <v>3.5930454387781197E-2</v>
      </c>
      <c r="O12" s="319"/>
    </row>
    <row r="13" spans="1:15" s="13" customFormat="1" ht="12" customHeight="1" x14ac:dyDescent="0.2">
      <c r="A13" s="408" t="s">
        <v>307</v>
      </c>
      <c r="B13" s="418">
        <f>+B14+C14+D14+E14</f>
        <v>93859.704985886536</v>
      </c>
      <c r="C13" s="419"/>
      <c r="D13" s="419"/>
      <c r="E13" s="420"/>
      <c r="F13" s="419">
        <f>+F14+G14+H14+I14</f>
        <v>88550.566311447095</v>
      </c>
      <c r="G13" s="419"/>
      <c r="H13" s="419"/>
      <c r="I13" s="419"/>
      <c r="J13" s="415">
        <f>F13/B13-1</f>
        <v>-5.6564621370137069E-2</v>
      </c>
      <c r="K13" s="416"/>
      <c r="L13" s="416"/>
      <c r="M13" s="416"/>
    </row>
    <row r="14" spans="1:15" s="186" customFormat="1" ht="12" customHeight="1" x14ac:dyDescent="0.2">
      <c r="A14" s="414"/>
      <c r="B14" s="216">
        <v>37394.65629589271</v>
      </c>
      <c r="C14" s="197">
        <v>15977.616529967654</v>
      </c>
      <c r="D14" s="197">
        <v>10800.232106398204</v>
      </c>
      <c r="E14" s="217">
        <v>29687.20005362797</v>
      </c>
      <c r="F14" s="197">
        <v>37940.742589806323</v>
      </c>
      <c r="G14" s="197">
        <v>12260.429237</v>
      </c>
      <c r="H14" s="197">
        <v>9580.4225099196246</v>
      </c>
      <c r="I14" s="197">
        <v>28768.971974721138</v>
      </c>
      <c r="J14" s="324">
        <f>+F14/B14-1</f>
        <v>1.4603324325074496E-2</v>
      </c>
      <c r="K14" s="323">
        <f>+G14/C14-1</f>
        <v>-0.23264967499975286</v>
      </c>
      <c r="L14" s="323">
        <f>+H14/D14-1</f>
        <v>-0.11294290571366028</v>
      </c>
      <c r="M14" s="323">
        <f>+I14/E14-1</f>
        <v>-3.0930100422003837E-2</v>
      </c>
    </row>
    <row r="15" spans="1:15" s="186" customFormat="1" ht="12" hidden="1" customHeight="1" x14ac:dyDescent="0.2">
      <c r="A15" s="408" t="s">
        <v>101</v>
      </c>
      <c r="B15" s="358">
        <f>+B16+C16+D16+E16</f>
        <v>173.65028433290354</v>
      </c>
      <c r="C15" s="359"/>
      <c r="D15" s="359"/>
      <c r="E15" s="360"/>
      <c r="F15" s="359">
        <f>+F16+G16+H16+I16</f>
        <v>227.53580300001886</v>
      </c>
      <c r="G15" s="359"/>
      <c r="H15" s="359"/>
      <c r="I15" s="359"/>
      <c r="J15" s="415">
        <f>F15/B15-1</f>
        <v>0.31031056974149163</v>
      </c>
      <c r="K15" s="416"/>
      <c r="L15" s="416"/>
      <c r="M15" s="417"/>
    </row>
    <row r="16" spans="1:15" s="186" customFormat="1" ht="12" hidden="1" customHeight="1" thickBot="1" x14ac:dyDescent="0.25">
      <c r="A16" s="409"/>
      <c r="B16" s="207">
        <v>36.22770999999193</v>
      </c>
      <c r="C16" s="114">
        <v>37.317494999999781</v>
      </c>
      <c r="D16" s="114">
        <v>42.507328332910674</v>
      </c>
      <c r="E16" s="208">
        <v>57.597751000001153</v>
      </c>
      <c r="F16" s="114">
        <f>+F6-F8-F10-F12-F14</f>
        <v>47.837087000007159</v>
      </c>
      <c r="G16" s="114">
        <f>+G6-G8-G10-G12-G14</f>
        <v>55.115477000003011</v>
      </c>
      <c r="H16" s="114">
        <f>+H6-H8-H10-H12-H14</f>
        <v>48.637774000000718</v>
      </c>
      <c r="I16" s="114">
        <f>+I6-I8-I10-I12-I14</f>
        <v>75.945465000007971</v>
      </c>
      <c r="J16" s="324">
        <f>+F16/B16-1</f>
        <v>0.32045572298160208</v>
      </c>
      <c r="K16" s="323">
        <f>+G16/C16-1</f>
        <v>0.47693399570371309</v>
      </c>
      <c r="L16" s="323">
        <f>+H16/D16-1</f>
        <v>0.14422091219371302</v>
      </c>
      <c r="M16" s="322">
        <f>+I16/E16-1</f>
        <v>0.31854913918438332</v>
      </c>
      <c r="O16" s="319"/>
    </row>
    <row r="17" spans="1:13" s="126" customFormat="1" ht="11.25" x14ac:dyDescent="0.2">
      <c r="A17" s="119"/>
      <c r="B17" s="5"/>
      <c r="C17" s="5"/>
      <c r="D17" s="5"/>
      <c r="E17" s="5"/>
      <c r="F17" s="5"/>
      <c r="G17" s="5"/>
      <c r="H17" s="5"/>
      <c r="I17" s="5"/>
      <c r="J17" s="5"/>
      <c r="K17" s="5"/>
      <c r="L17" s="5"/>
      <c r="M17" s="5"/>
    </row>
    <row r="18" spans="1:13" x14ac:dyDescent="0.2">
      <c r="B18" s="290"/>
      <c r="C18" s="290"/>
      <c r="D18" s="290"/>
      <c r="E18" s="290"/>
      <c r="F18" s="290"/>
      <c r="G18" s="190"/>
      <c r="H18" s="190"/>
      <c r="I18" s="190"/>
      <c r="J18" s="190"/>
      <c r="K18" s="190"/>
      <c r="L18" s="290"/>
    </row>
    <row r="19" spans="1:13" x14ac:dyDescent="0.2">
      <c r="A19" s="13"/>
      <c r="B19" s="14"/>
      <c r="C19" s="14"/>
      <c r="D19" s="14"/>
      <c r="G19" s="189" t="s">
        <v>279</v>
      </c>
      <c r="H19" s="190">
        <f>+F6-B6</f>
        <v>259.47017144264828</v>
      </c>
      <c r="I19" s="190">
        <f>+G6-C6</f>
        <v>-4946.5620819825417</v>
      </c>
      <c r="J19" s="190">
        <f>+H6-D6</f>
        <v>-1755.6788037758779</v>
      </c>
      <c r="K19" s="190">
        <f>+I6-E6</f>
        <v>-829.82424165456177</v>
      </c>
    </row>
    <row r="20" spans="1:13" x14ac:dyDescent="0.2">
      <c r="A20" s="123"/>
      <c r="B20" s="127"/>
      <c r="C20" s="127"/>
      <c r="D20" s="127"/>
      <c r="E20" s="127"/>
      <c r="G20" s="189" t="s">
        <v>279</v>
      </c>
      <c r="H20" s="190">
        <f>+F14-B14</f>
        <v>546.08629391361319</v>
      </c>
      <c r="I20" s="190">
        <f>+G14-C14</f>
        <v>-3717.1872929676538</v>
      </c>
      <c r="J20" s="190">
        <f>+H14-D14</f>
        <v>-1219.8095964785789</v>
      </c>
      <c r="K20" s="190">
        <f>+I14-E14</f>
        <v>-918.2280789068318</v>
      </c>
    </row>
    <row r="21" spans="1:13" x14ac:dyDescent="0.2">
      <c r="A21" s="123"/>
      <c r="B21" s="127"/>
      <c r="C21" s="127"/>
      <c r="D21" s="127"/>
      <c r="G21" s="189"/>
      <c r="H21" s="189"/>
      <c r="I21" s="189"/>
      <c r="J21" s="189"/>
      <c r="K21" s="189"/>
    </row>
  </sheetData>
  <mergeCells count="27">
    <mergeCell ref="J3:M3"/>
    <mergeCell ref="F3:I3"/>
    <mergeCell ref="B3:E3"/>
    <mergeCell ref="J11:M11"/>
    <mergeCell ref="J9:M9"/>
    <mergeCell ref="B9:E9"/>
    <mergeCell ref="F9:I9"/>
    <mergeCell ref="B11:E11"/>
    <mergeCell ref="F11:I11"/>
    <mergeCell ref="B7:E7"/>
    <mergeCell ref="F7:I7"/>
    <mergeCell ref="J7:M7"/>
    <mergeCell ref="J5:M5"/>
    <mergeCell ref="J15:M15"/>
    <mergeCell ref="J13:M13"/>
    <mergeCell ref="B13:E13"/>
    <mergeCell ref="F13:I13"/>
    <mergeCell ref="B15:E15"/>
    <mergeCell ref="F15:I15"/>
    <mergeCell ref="A15:A16"/>
    <mergeCell ref="B5:E5"/>
    <mergeCell ref="F5:I5"/>
    <mergeCell ref="A5:A6"/>
    <mergeCell ref="A7:A8"/>
    <mergeCell ref="A9:A10"/>
    <mergeCell ref="A11:A12"/>
    <mergeCell ref="A13:A14"/>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colBreaks count="1" manualBreakCount="1">
    <brk id="13" max="104857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zoomScaleNormal="100" workbookViewId="0">
      <selection activeCell="Q18" sqref="Q18"/>
    </sheetView>
  </sheetViews>
  <sheetFormatPr defaultRowHeight="12.75" x14ac:dyDescent="0.2"/>
  <cols>
    <col min="1" max="1" width="29" style="331" customWidth="1"/>
    <col min="2" max="14" width="8.28515625" style="331" customWidth="1"/>
    <col min="15" max="16384" width="9.140625" style="331"/>
  </cols>
  <sheetData>
    <row r="1" spans="1:14" ht="18.75" x14ac:dyDescent="0.3">
      <c r="A1" s="326" t="s">
        <v>287</v>
      </c>
      <c r="N1" s="165" t="str">
        <f>Obsah!$A$1</f>
        <v>2018</v>
      </c>
    </row>
    <row r="2" spans="1:14" s="123" customFormat="1" ht="12" x14ac:dyDescent="0.2"/>
    <row r="3" spans="1:14" s="123" customFormat="1" ht="12" x14ac:dyDescent="0.2">
      <c r="A3" s="24"/>
      <c r="B3" s="332" t="s">
        <v>8</v>
      </c>
      <c r="C3" s="332" t="s">
        <v>9</v>
      </c>
      <c r="D3" s="332" t="s">
        <v>10</v>
      </c>
      <c r="E3" s="332" t="s">
        <v>11</v>
      </c>
      <c r="F3" s="332" t="s">
        <v>12</v>
      </c>
      <c r="G3" s="332" t="s">
        <v>13</v>
      </c>
      <c r="H3" s="332" t="s">
        <v>14</v>
      </c>
      <c r="I3" s="332" t="s">
        <v>15</v>
      </c>
      <c r="J3" s="332" t="s">
        <v>16</v>
      </c>
      <c r="K3" s="332" t="s">
        <v>17</v>
      </c>
      <c r="L3" s="332" t="s">
        <v>18</v>
      </c>
      <c r="M3" s="332" t="s">
        <v>19</v>
      </c>
      <c r="N3" s="332" t="s">
        <v>7</v>
      </c>
    </row>
    <row r="4" spans="1:14" s="123" customFormat="1" ht="12" x14ac:dyDescent="0.2">
      <c r="A4" s="123" t="s">
        <v>281</v>
      </c>
      <c r="B4" s="330">
        <v>24746.143393373284</v>
      </c>
      <c r="C4" s="330">
        <v>18552.16158900952</v>
      </c>
      <c r="D4" s="330">
        <v>16069.931229809852</v>
      </c>
      <c r="E4" s="330">
        <v>14121.868311425609</v>
      </c>
      <c r="F4" s="127">
        <v>10983.045141435019</v>
      </c>
      <c r="G4" s="127">
        <v>8409.9241331219091</v>
      </c>
      <c r="H4" s="127">
        <v>7748.6774671303065</v>
      </c>
      <c r="I4" s="127">
        <v>8012.8800840730491</v>
      </c>
      <c r="J4" s="127">
        <v>10314.931287629379</v>
      </c>
      <c r="K4" s="127">
        <v>13394.034078627399</v>
      </c>
      <c r="L4" s="127">
        <v>17288.263735294418</v>
      </c>
      <c r="M4" s="127">
        <v>20040.054398932742</v>
      </c>
      <c r="N4" s="127">
        <f>SUM(B4:M4)</f>
        <v>169681.91484986251</v>
      </c>
    </row>
    <row r="5" spans="1:14" s="123" customFormat="1" ht="12" x14ac:dyDescent="0.2">
      <c r="A5" s="337" t="s">
        <v>282</v>
      </c>
      <c r="B5" s="338">
        <v>20172.026815418845</v>
      </c>
      <c r="C5" s="338">
        <v>19846.819189910842</v>
      </c>
      <c r="D5" s="338">
        <v>19608.860378305621</v>
      </c>
      <c r="E5" s="338">
        <v>11111.928433999998</v>
      </c>
      <c r="F5" s="338">
        <v>9131.788365999997</v>
      </c>
      <c r="G5" s="338">
        <v>8324.5587040000009</v>
      </c>
      <c r="H5" s="338">
        <v>7913.9083516828505</v>
      </c>
      <c r="I5" s="338">
        <v>7735.919451232855</v>
      </c>
      <c r="J5" s="338">
        <v>8670.9822321411521</v>
      </c>
      <c r="K5" s="338">
        <v>13097.691998999995</v>
      </c>
      <c r="L5" s="338">
        <v>16712.791888800006</v>
      </c>
      <c r="M5" s="338">
        <v>20082.044083399996</v>
      </c>
      <c r="N5" s="6">
        <f>SUM(B5:M5)</f>
        <v>162409.31989389216</v>
      </c>
    </row>
    <row r="6" spans="1:14" s="123" customFormat="1" ht="12" x14ac:dyDescent="0.2">
      <c r="A6" s="336" t="s">
        <v>280</v>
      </c>
      <c r="B6" s="31">
        <f t="shared" ref="B6:N6" si="0">+B5-B4</f>
        <v>-4574.116577954439</v>
      </c>
      <c r="C6" s="31">
        <f t="shared" si="0"/>
        <v>1294.6576009013224</v>
      </c>
      <c r="D6" s="31">
        <f t="shared" si="0"/>
        <v>3538.9291484957685</v>
      </c>
      <c r="E6" s="31">
        <f t="shared" si="0"/>
        <v>-3009.9398774256115</v>
      </c>
      <c r="F6" s="31">
        <f t="shared" si="0"/>
        <v>-1851.2567754350221</v>
      </c>
      <c r="G6" s="31">
        <f t="shared" si="0"/>
        <v>-85.365429121908164</v>
      </c>
      <c r="H6" s="31">
        <f t="shared" si="0"/>
        <v>165.23088455254401</v>
      </c>
      <c r="I6" s="31">
        <f t="shared" si="0"/>
        <v>-276.96063284019419</v>
      </c>
      <c r="J6" s="31">
        <f t="shared" si="0"/>
        <v>-1643.9490554882268</v>
      </c>
      <c r="K6" s="31">
        <f t="shared" si="0"/>
        <v>-296.34207962740402</v>
      </c>
      <c r="L6" s="31">
        <f t="shared" si="0"/>
        <v>-575.4718464944126</v>
      </c>
      <c r="M6" s="31">
        <f t="shared" si="0"/>
        <v>41.989684467254847</v>
      </c>
      <c r="N6" s="31">
        <f t="shared" si="0"/>
        <v>-7272.5949559703586</v>
      </c>
    </row>
    <row r="7" spans="1:14" s="123" customFormat="1" thickBot="1" x14ac:dyDescent="0.25">
      <c r="A7" s="335" t="s">
        <v>280</v>
      </c>
      <c r="B7" s="334">
        <f t="shared" ref="B7:N7" si="1">+(B5-B4)/B4</f>
        <v>-0.18484159350581197</v>
      </c>
      <c r="C7" s="334">
        <f t="shared" si="1"/>
        <v>6.9784730727458208E-2</v>
      </c>
      <c r="D7" s="334">
        <f t="shared" si="1"/>
        <v>0.22022055339795271</v>
      </c>
      <c r="E7" s="334">
        <f t="shared" si="1"/>
        <v>-0.21314034453857308</v>
      </c>
      <c r="F7" s="334">
        <f t="shared" si="1"/>
        <v>-0.16855587422206855</v>
      </c>
      <c r="G7" s="334">
        <f t="shared" si="1"/>
        <v>-1.0150558764936092E-2</v>
      </c>
      <c r="H7" s="334">
        <f t="shared" si="1"/>
        <v>2.1323753021525189E-2</v>
      </c>
      <c r="I7" s="334">
        <f t="shared" si="1"/>
        <v>-3.4564430009466907E-2</v>
      </c>
      <c r="J7" s="334">
        <f t="shared" si="1"/>
        <v>-0.15937566714184542</v>
      </c>
      <c r="K7" s="334">
        <f t="shared" si="1"/>
        <v>-2.2124930987018416E-2</v>
      </c>
      <c r="L7" s="334">
        <f t="shared" si="1"/>
        <v>-3.328685027632778E-2</v>
      </c>
      <c r="M7" s="334">
        <f t="shared" si="1"/>
        <v>2.0952879483945443E-3</v>
      </c>
      <c r="N7" s="334">
        <f t="shared" si="1"/>
        <v>-4.2860165518554386E-2</v>
      </c>
    </row>
    <row r="8" spans="1:14" s="123" customFormat="1" ht="12" x14ac:dyDescent="0.2">
      <c r="A8" s="123" t="s">
        <v>284</v>
      </c>
      <c r="B8" s="330">
        <v>16436.418341766988</v>
      </c>
      <c r="C8" s="330">
        <v>11619.837915777554</v>
      </c>
      <c r="D8" s="330">
        <v>9338.4000383481653</v>
      </c>
      <c r="E8" s="330">
        <v>7804.2516669972993</v>
      </c>
      <c r="F8" s="127">
        <v>5019.2476545423542</v>
      </c>
      <c r="G8" s="127">
        <v>3154.1172084279997</v>
      </c>
      <c r="H8" s="127">
        <v>2965.3815368119995</v>
      </c>
      <c r="I8" s="127">
        <v>3063.9069124329999</v>
      </c>
      <c r="J8" s="127">
        <v>4770.9436571532042</v>
      </c>
      <c r="K8" s="127">
        <v>7024.5904402386568</v>
      </c>
      <c r="L8" s="127">
        <v>10273.557333714656</v>
      </c>
      <c r="M8" s="127">
        <v>12389.052279674655</v>
      </c>
      <c r="N8" s="127">
        <f>SUM(B8:M8)</f>
        <v>93859.704985886521</v>
      </c>
    </row>
    <row r="9" spans="1:14" s="123" customFormat="1" ht="12" x14ac:dyDescent="0.2">
      <c r="A9" s="337" t="s">
        <v>285</v>
      </c>
      <c r="B9" s="338">
        <v>12367.603769099545</v>
      </c>
      <c r="C9" s="338">
        <v>13045.485000299894</v>
      </c>
      <c r="D9" s="338">
        <v>12527.653820406889</v>
      </c>
      <c r="E9" s="338">
        <v>5430.340733</v>
      </c>
      <c r="F9" s="338">
        <v>3708.7197700000002</v>
      </c>
      <c r="G9" s="338">
        <v>3121.3687340000001</v>
      </c>
      <c r="H9" s="338">
        <v>2997.4683472031024</v>
      </c>
      <c r="I9" s="338">
        <v>2952.8642868816933</v>
      </c>
      <c r="J9" s="338">
        <v>3630.089875834828</v>
      </c>
      <c r="K9" s="338">
        <v>6762.2869795803781</v>
      </c>
      <c r="L9" s="338">
        <v>9790.7197040698302</v>
      </c>
      <c r="M9" s="338">
        <v>12215.96529107093</v>
      </c>
      <c r="N9" s="6">
        <f>SUM(B9:M9)</f>
        <v>88550.566311447095</v>
      </c>
    </row>
    <row r="10" spans="1:14" s="123" customFormat="1" ht="12" x14ac:dyDescent="0.2">
      <c r="A10" s="336" t="s">
        <v>283</v>
      </c>
      <c r="B10" s="31">
        <f t="shared" ref="B10:N10" si="2">+B9-B8</f>
        <v>-4068.8145726674429</v>
      </c>
      <c r="C10" s="31">
        <f t="shared" si="2"/>
        <v>1425.6470845223394</v>
      </c>
      <c r="D10" s="31">
        <f t="shared" si="2"/>
        <v>3189.253782058724</v>
      </c>
      <c r="E10" s="31">
        <f t="shared" si="2"/>
        <v>-2373.9109339972993</v>
      </c>
      <c r="F10" s="31">
        <f t="shared" si="2"/>
        <v>-1310.5278845423541</v>
      </c>
      <c r="G10" s="31">
        <f t="shared" si="2"/>
        <v>-32.748474427999554</v>
      </c>
      <c r="H10" s="31">
        <f t="shared" si="2"/>
        <v>32.086810391102972</v>
      </c>
      <c r="I10" s="31">
        <f t="shared" si="2"/>
        <v>-111.04262555130663</v>
      </c>
      <c r="J10" s="31">
        <f t="shared" si="2"/>
        <v>-1140.8537813183762</v>
      </c>
      <c r="K10" s="31">
        <f t="shared" si="2"/>
        <v>-262.30346065827871</v>
      </c>
      <c r="L10" s="31">
        <f t="shared" si="2"/>
        <v>-482.83762964482594</v>
      </c>
      <c r="M10" s="31">
        <f t="shared" si="2"/>
        <v>-173.08698860372533</v>
      </c>
      <c r="N10" s="31">
        <f t="shared" si="2"/>
        <v>-5309.1386744394258</v>
      </c>
    </row>
    <row r="11" spans="1:14" s="123" customFormat="1" thickBot="1" x14ac:dyDescent="0.25">
      <c r="A11" s="335" t="s">
        <v>283</v>
      </c>
      <c r="B11" s="334">
        <f t="shared" ref="B11:N11" si="3">+(B9-B8)/B8</f>
        <v>-0.24754873525749085</v>
      </c>
      <c r="C11" s="334">
        <f t="shared" si="3"/>
        <v>0.12269078922233319</v>
      </c>
      <c r="D11" s="334">
        <f t="shared" si="3"/>
        <v>0.34152036419108678</v>
      </c>
      <c r="E11" s="334">
        <f t="shared" si="3"/>
        <v>-0.30418175057528174</v>
      </c>
      <c r="F11" s="334">
        <f t="shared" si="3"/>
        <v>-0.2611004626074474</v>
      </c>
      <c r="G11" s="334">
        <f t="shared" si="3"/>
        <v>-1.0382770285293637E-2</v>
      </c>
      <c r="H11" s="334">
        <f t="shared" si="3"/>
        <v>1.0820466099481629E-2</v>
      </c>
      <c r="I11" s="334">
        <f t="shared" si="3"/>
        <v>-3.6242166855888401E-2</v>
      </c>
      <c r="J11" s="334">
        <f t="shared" si="3"/>
        <v>-0.23912539390564033</v>
      </c>
      <c r="K11" s="334">
        <f t="shared" si="3"/>
        <v>-3.734074788983243E-2</v>
      </c>
      <c r="L11" s="334">
        <f t="shared" si="3"/>
        <v>-4.699809559248784E-2</v>
      </c>
      <c r="M11" s="334">
        <f t="shared" si="3"/>
        <v>-1.3970962806226103E-2</v>
      </c>
      <c r="N11" s="334">
        <f t="shared" si="3"/>
        <v>-5.6564621370136944E-2</v>
      </c>
    </row>
    <row r="12" spans="1:14" s="123" customFormat="1" ht="12" x14ac:dyDescent="0.2"/>
    <row r="13" spans="1:14" s="123" customFormat="1" ht="12" x14ac:dyDescent="0.2"/>
    <row r="14" spans="1:14" s="123" customFormat="1" ht="12" x14ac:dyDescent="0.2"/>
    <row r="15" spans="1:14" s="123" customFormat="1" ht="12" x14ac:dyDescent="0.2"/>
    <row r="16" spans="1:14" s="123" customFormat="1" ht="12" x14ac:dyDescent="0.2"/>
    <row r="17" s="123" customFormat="1" ht="12" x14ac:dyDescent="0.2"/>
    <row r="18" s="123" customFormat="1" ht="12" x14ac:dyDescent="0.2"/>
    <row r="19" s="123" customFormat="1" ht="12" x14ac:dyDescent="0.2"/>
    <row r="20" s="123" customFormat="1" ht="12" x14ac:dyDescent="0.2"/>
    <row r="21" s="123" customFormat="1" ht="12" x14ac:dyDescent="0.2"/>
    <row r="22" s="123" customFormat="1" ht="12" x14ac:dyDescent="0.2"/>
    <row r="23" s="123" customFormat="1" ht="12" x14ac:dyDescent="0.2"/>
    <row r="24" s="123" customFormat="1" ht="12" x14ac:dyDescent="0.2"/>
    <row r="25" s="123" customFormat="1" ht="12" x14ac:dyDescent="0.2"/>
    <row r="26" s="123" customFormat="1" ht="12" x14ac:dyDescent="0.2"/>
    <row r="27" s="123" customFormat="1" ht="12" x14ac:dyDescent="0.2"/>
    <row r="28" s="123" customFormat="1" ht="12" x14ac:dyDescent="0.2"/>
    <row r="29" s="123" customFormat="1" ht="12" x14ac:dyDescent="0.2"/>
    <row r="30" s="123" customFormat="1" ht="12" x14ac:dyDescent="0.2"/>
    <row r="31" s="123" customFormat="1" ht="12" x14ac:dyDescent="0.2"/>
    <row r="32" s="123" customFormat="1" ht="12" x14ac:dyDescent="0.2"/>
  </sheetData>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showGridLines="0" zoomScaleNormal="100" workbookViewId="0">
      <selection activeCell="K1" sqref="K1"/>
    </sheetView>
  </sheetViews>
  <sheetFormatPr defaultRowHeight="12" x14ac:dyDescent="0.2"/>
  <cols>
    <col min="1" max="1" width="30.85546875" style="112" customWidth="1"/>
    <col min="2" max="3" width="8.5703125" style="112" customWidth="1"/>
    <col min="4" max="4" width="9.28515625" style="112" customWidth="1"/>
    <col min="5" max="5" width="8.5703125" style="112" customWidth="1"/>
    <col min="6" max="6" width="8.5703125" style="327" customWidth="1"/>
    <col min="7" max="7" width="30.85546875" style="112" customWidth="1"/>
    <col min="8" max="9" width="8.5703125" style="112" customWidth="1"/>
    <col min="10" max="10" width="9.28515625" style="112" customWidth="1"/>
    <col min="11" max="14" width="8.5703125" style="112" customWidth="1"/>
    <col min="15" max="15" width="10.42578125" style="112" customWidth="1"/>
    <col min="16" max="16" width="8.42578125" style="112" customWidth="1"/>
    <col min="17" max="17" width="11.42578125" style="112" bestFit="1" customWidth="1"/>
    <col min="18" max="16384" width="9.140625" style="112"/>
  </cols>
  <sheetData>
    <row r="1" spans="1:15" s="125" customFormat="1" ht="18.75" x14ac:dyDescent="0.3">
      <c r="A1" s="21" t="s">
        <v>289</v>
      </c>
      <c r="B1" s="121"/>
      <c r="C1" s="121"/>
      <c r="D1" s="121"/>
      <c r="E1" s="121"/>
      <c r="F1" s="328"/>
      <c r="G1" s="21"/>
      <c r="H1" s="121"/>
      <c r="J1" s="121"/>
      <c r="K1" s="165" t="str">
        <f>Obsah!$A$1</f>
        <v>2018</v>
      </c>
      <c r="L1" s="121"/>
      <c r="M1" s="121"/>
    </row>
    <row r="2" spans="1:15" ht="7.5" customHeight="1" x14ac:dyDescent="0.2">
      <c r="A2" s="13"/>
      <c r="B2" s="13"/>
      <c r="C2" s="13"/>
      <c r="D2" s="13"/>
      <c r="E2" s="13"/>
      <c r="F2" s="325"/>
      <c r="G2" s="13"/>
      <c r="H2" s="13"/>
      <c r="I2" s="13"/>
      <c r="J2" s="13"/>
      <c r="K2" s="13"/>
      <c r="L2" s="13"/>
      <c r="M2" s="13"/>
      <c r="N2" s="13"/>
      <c r="O2" s="13"/>
    </row>
    <row r="3" spans="1:15" ht="36" x14ac:dyDescent="0.2">
      <c r="A3" s="339"/>
      <c r="B3" s="332">
        <v>2017</v>
      </c>
      <c r="C3" s="332">
        <v>2018</v>
      </c>
      <c r="D3" s="340" t="s">
        <v>288</v>
      </c>
      <c r="E3" s="340" t="s">
        <v>278</v>
      </c>
      <c r="F3" s="333"/>
      <c r="G3" s="339"/>
      <c r="H3" s="332">
        <v>2017</v>
      </c>
      <c r="I3" s="332">
        <v>2018</v>
      </c>
      <c r="J3" s="340" t="s">
        <v>288</v>
      </c>
      <c r="K3" s="340" t="s">
        <v>278</v>
      </c>
    </row>
    <row r="4" spans="1:15" s="128" customFormat="1" ht="12.75" thickBot="1" x14ac:dyDescent="0.25">
      <c r="A4" s="345" t="s">
        <v>66</v>
      </c>
      <c r="B4" s="346">
        <f>SUM(B5:B20)</f>
        <v>169681.9</v>
      </c>
      <c r="C4" s="346">
        <f>SUM(C5:C20)</f>
        <v>162409.31989389216</v>
      </c>
      <c r="D4" s="346">
        <f>+C4-B4</f>
        <v>-7272.5801061078382</v>
      </c>
      <c r="E4" s="347">
        <f>+C4/B4-1</f>
        <v>-4.286008175360978E-2</v>
      </c>
      <c r="F4" s="329"/>
      <c r="G4" s="345" t="s">
        <v>183</v>
      </c>
      <c r="H4" s="346">
        <f>SUM(H5:H20)</f>
        <v>93859.704999999987</v>
      </c>
      <c r="I4" s="346">
        <f t="shared" ref="I4" si="0">SUM(I5:I20)</f>
        <v>88550.566311447095</v>
      </c>
      <c r="J4" s="346">
        <f>+I4-H4</f>
        <v>-5309.1386885528918</v>
      </c>
      <c r="K4" s="347">
        <f>+I4/H4-1</f>
        <v>-5.6564621511999147E-2</v>
      </c>
    </row>
    <row r="5" spans="1:15" x14ac:dyDescent="0.2">
      <c r="A5" s="36" t="s">
        <v>44</v>
      </c>
      <c r="B5" s="120">
        <v>17648.900000000001</v>
      </c>
      <c r="C5" s="120">
        <v>17066.490226000002</v>
      </c>
      <c r="D5" s="120">
        <f t="shared" ref="D5:D20" si="1">+C5-B5</f>
        <v>-582.40977399999974</v>
      </c>
      <c r="E5" s="341">
        <f t="shared" ref="E5:E20" si="2">+C5/B5-1</f>
        <v>-3.2999777549875597E-2</v>
      </c>
      <c r="G5" s="36" t="s">
        <v>44</v>
      </c>
      <c r="H5" s="120">
        <v>6082.1880000000001</v>
      </c>
      <c r="I5" s="120">
        <v>5753.8859050000001</v>
      </c>
      <c r="J5" s="120">
        <f t="shared" ref="J5:J20" si="3">+I5-H5</f>
        <v>-328.30209500000001</v>
      </c>
      <c r="K5" s="341">
        <f t="shared" ref="K5:K17" si="4">+I5/H5-1</f>
        <v>-5.3977630254112507E-2</v>
      </c>
    </row>
    <row r="6" spans="1:15" x14ac:dyDescent="0.2">
      <c r="A6" s="29" t="s">
        <v>43</v>
      </c>
      <c r="B6" s="113">
        <v>4202.3999999999996</v>
      </c>
      <c r="C6" s="113">
        <v>4144.2759219999998</v>
      </c>
      <c r="D6" s="113">
        <f t="shared" si="1"/>
        <v>-58.124077999999827</v>
      </c>
      <c r="E6" s="343">
        <f t="shared" si="2"/>
        <v>-1.3831162668951014E-2</v>
      </c>
      <c r="G6" s="29" t="s">
        <v>43</v>
      </c>
      <c r="H6" s="113">
        <v>517.70600000000002</v>
      </c>
      <c r="I6" s="113">
        <v>537.19250999999997</v>
      </c>
      <c r="J6" s="113">
        <f t="shared" si="3"/>
        <v>19.486509999999953</v>
      </c>
      <c r="K6" s="343">
        <f t="shared" si="4"/>
        <v>3.7640108478557144E-2</v>
      </c>
    </row>
    <row r="7" spans="1:15" x14ac:dyDescent="0.2">
      <c r="A7" s="29" t="s">
        <v>42</v>
      </c>
      <c r="B7" s="113">
        <v>19473.099999999999</v>
      </c>
      <c r="C7" s="113">
        <v>16943.333251000004</v>
      </c>
      <c r="D7" s="113">
        <f t="shared" si="1"/>
        <v>-2529.7667489999949</v>
      </c>
      <c r="E7" s="343">
        <f t="shared" si="2"/>
        <v>-0.12991083849001928</v>
      </c>
      <c r="G7" s="29" t="s">
        <v>42</v>
      </c>
      <c r="H7" s="113">
        <v>13369.977000000001</v>
      </c>
      <c r="I7" s="113">
        <v>11279.011147000001</v>
      </c>
      <c r="J7" s="113">
        <f t="shared" si="3"/>
        <v>-2090.9658529999997</v>
      </c>
      <c r="K7" s="343">
        <f t="shared" si="4"/>
        <v>-0.1563926290224732</v>
      </c>
    </row>
    <row r="8" spans="1:15" x14ac:dyDescent="0.2">
      <c r="A8" s="344" t="s">
        <v>67</v>
      </c>
      <c r="B8" s="113">
        <v>12.9</v>
      </c>
      <c r="C8" s="113">
        <v>15.360851000000002</v>
      </c>
      <c r="D8" s="113">
        <f t="shared" si="1"/>
        <v>2.4608510000000017</v>
      </c>
      <c r="E8" s="343">
        <f t="shared" si="2"/>
        <v>0.19076364341085283</v>
      </c>
      <c r="G8" s="344" t="s">
        <v>67</v>
      </c>
      <c r="H8" s="113">
        <v>8.8170000000000002</v>
      </c>
      <c r="I8" s="113">
        <v>11.94238</v>
      </c>
      <c r="J8" s="113">
        <f t="shared" si="3"/>
        <v>3.1253799999999998</v>
      </c>
      <c r="K8" s="343">
        <f t="shared" si="4"/>
        <v>0.35447204264489063</v>
      </c>
    </row>
    <row r="9" spans="1:15" x14ac:dyDescent="0.2">
      <c r="A9" s="29" t="s">
        <v>68</v>
      </c>
      <c r="B9" s="113">
        <v>86.1</v>
      </c>
      <c r="C9" s="113">
        <v>86.312722004811235</v>
      </c>
      <c r="D9" s="113">
        <f t="shared" si="1"/>
        <v>0.21272200481124059</v>
      </c>
      <c r="E9" s="343">
        <f t="shared" si="2"/>
        <v>2.4706388479818209E-3</v>
      </c>
      <c r="G9" s="29" t="s">
        <v>68</v>
      </c>
      <c r="H9" s="113">
        <v>75.622</v>
      </c>
      <c r="I9" s="113">
        <v>74.21772200481125</v>
      </c>
      <c r="J9" s="113">
        <f t="shared" si="3"/>
        <v>-1.4042779951887496</v>
      </c>
      <c r="K9" s="343">
        <f t="shared" si="4"/>
        <v>-1.8569701874966982E-2</v>
      </c>
    </row>
    <row r="10" spans="1:15" x14ac:dyDescent="0.2">
      <c r="A10" s="344" t="s">
        <v>69</v>
      </c>
      <c r="B10" s="113">
        <v>0.4</v>
      </c>
      <c r="C10" s="113">
        <v>0.86835000000000007</v>
      </c>
      <c r="D10" s="113">
        <f t="shared" si="1"/>
        <v>0.46835000000000004</v>
      </c>
      <c r="E10" s="343">
        <f t="shared" si="2"/>
        <v>1.1708750000000001</v>
      </c>
      <c r="G10" s="344" t="s">
        <v>69</v>
      </c>
      <c r="H10" s="113">
        <v>0.41699999999999998</v>
      </c>
      <c r="I10" s="113">
        <v>0.86835000000000007</v>
      </c>
      <c r="J10" s="113">
        <f t="shared" si="3"/>
        <v>0.45135000000000008</v>
      </c>
      <c r="K10" s="343">
        <f t="shared" si="4"/>
        <v>1.0823741007194245</v>
      </c>
    </row>
    <row r="11" spans="1:15" x14ac:dyDescent="0.2">
      <c r="A11" s="29" t="s">
        <v>41</v>
      </c>
      <c r="B11" s="113">
        <v>70523.399999999994</v>
      </c>
      <c r="C11" s="113">
        <v>68822.386450999984</v>
      </c>
      <c r="D11" s="113">
        <f t="shared" si="1"/>
        <v>-1701.0135490000102</v>
      </c>
      <c r="E11" s="343">
        <f t="shared" si="2"/>
        <v>-2.4119846022738645E-2</v>
      </c>
      <c r="G11" s="29" t="s">
        <v>41</v>
      </c>
      <c r="H11" s="113">
        <v>42615.243000000002</v>
      </c>
      <c r="I11" s="113">
        <v>40941.004321</v>
      </c>
      <c r="J11" s="113">
        <f t="shared" si="3"/>
        <v>-1674.2386790000019</v>
      </c>
      <c r="K11" s="343">
        <f t="shared" si="4"/>
        <v>-3.9287319774288343E-2</v>
      </c>
    </row>
    <row r="12" spans="1:15" x14ac:dyDescent="0.2">
      <c r="A12" s="29" t="s">
        <v>81</v>
      </c>
      <c r="B12" s="113">
        <v>908.1</v>
      </c>
      <c r="C12" s="113">
        <v>864.33</v>
      </c>
      <c r="D12" s="113">
        <f t="shared" si="1"/>
        <v>-43.769999999999982</v>
      </c>
      <c r="E12" s="343">
        <f t="shared" si="2"/>
        <v>-4.819953749587047E-2</v>
      </c>
      <c r="G12" s="29" t="s">
        <v>81</v>
      </c>
      <c r="H12" s="113">
        <v>247.82900000000001</v>
      </c>
      <c r="I12" s="113">
        <v>236.42644000000001</v>
      </c>
      <c r="J12" s="113">
        <f t="shared" si="3"/>
        <v>-11.402559999999994</v>
      </c>
      <c r="K12" s="343">
        <f t="shared" si="4"/>
        <v>-4.6009789007743218E-2</v>
      </c>
    </row>
    <row r="13" spans="1:15" x14ac:dyDescent="0.2">
      <c r="A13" s="29" t="s">
        <v>40</v>
      </c>
      <c r="B13" s="113">
        <v>0.4</v>
      </c>
      <c r="C13" s="113">
        <v>0.64134000000000002</v>
      </c>
      <c r="D13" s="113">
        <f t="shared" si="1"/>
        <v>0.24134</v>
      </c>
      <c r="E13" s="343">
        <f t="shared" si="2"/>
        <v>0.60335000000000005</v>
      </c>
      <c r="G13" s="29" t="s">
        <v>40</v>
      </c>
      <c r="H13" s="113">
        <v>0.40600000000000003</v>
      </c>
      <c r="I13" s="113">
        <v>0.64134000000000002</v>
      </c>
      <c r="J13" s="113">
        <f t="shared" si="3"/>
        <v>0.23533999999999999</v>
      </c>
      <c r="K13" s="343">
        <f t="shared" si="4"/>
        <v>0.57965517241379305</v>
      </c>
    </row>
    <row r="14" spans="1:15" x14ac:dyDescent="0.2">
      <c r="A14" s="29" t="s">
        <v>39</v>
      </c>
      <c r="B14" s="113">
        <v>8390.2000000000007</v>
      </c>
      <c r="C14" s="113">
        <v>7390.7568190000002</v>
      </c>
      <c r="D14" s="113">
        <f t="shared" si="1"/>
        <v>-999.44318100000055</v>
      </c>
      <c r="E14" s="343">
        <f t="shared" si="2"/>
        <v>-0.11912030476031565</v>
      </c>
      <c r="G14" s="29" t="s">
        <v>39</v>
      </c>
      <c r="H14" s="113">
        <v>468.09500000000003</v>
      </c>
      <c r="I14" s="113">
        <v>540.36816399999998</v>
      </c>
      <c r="J14" s="113">
        <f t="shared" si="3"/>
        <v>72.273163999999952</v>
      </c>
      <c r="K14" s="343">
        <f t="shared" si="4"/>
        <v>0.15439849603178835</v>
      </c>
    </row>
    <row r="15" spans="1:15" x14ac:dyDescent="0.2">
      <c r="A15" s="29" t="s">
        <v>38</v>
      </c>
      <c r="B15" s="113">
        <v>802.6</v>
      </c>
      <c r="C15" s="113">
        <v>524.75572799999998</v>
      </c>
      <c r="D15" s="113">
        <f t="shared" si="1"/>
        <v>-277.84427200000005</v>
      </c>
      <c r="E15" s="343">
        <f t="shared" si="2"/>
        <v>-0.34618025417393472</v>
      </c>
      <c r="G15" s="29" t="s">
        <v>38</v>
      </c>
      <c r="H15" s="113">
        <v>155.977</v>
      </c>
      <c r="I15" s="113">
        <v>108.60781300000001</v>
      </c>
      <c r="J15" s="113">
        <f t="shared" si="3"/>
        <v>-47.369186999999997</v>
      </c>
      <c r="K15" s="343">
        <f t="shared" si="4"/>
        <v>-0.30369340992582239</v>
      </c>
    </row>
    <row r="16" spans="1:15" x14ac:dyDescent="0.2">
      <c r="A16" s="29" t="s">
        <v>37</v>
      </c>
      <c r="B16" s="113">
        <v>4590.2</v>
      </c>
      <c r="C16" s="113">
        <v>4621.5520692512382</v>
      </c>
      <c r="D16" s="113">
        <f t="shared" si="1"/>
        <v>31.35206925123839</v>
      </c>
      <c r="E16" s="343">
        <f t="shared" si="2"/>
        <v>6.8302185637310053E-3</v>
      </c>
      <c r="G16" s="29" t="s">
        <v>37</v>
      </c>
      <c r="H16" s="113">
        <v>2925.75</v>
      </c>
      <c r="I16" s="113">
        <v>2872.8598033009525</v>
      </c>
      <c r="J16" s="113">
        <f t="shared" si="3"/>
        <v>-52.890196699047465</v>
      </c>
      <c r="K16" s="343">
        <f t="shared" si="4"/>
        <v>-1.80774832774665E-2</v>
      </c>
    </row>
    <row r="17" spans="1:20" x14ac:dyDescent="0.2">
      <c r="A17" s="29" t="s">
        <v>36</v>
      </c>
      <c r="B17" s="113">
        <v>10390.4</v>
      </c>
      <c r="C17" s="113">
        <v>11021.664391999999</v>
      </c>
      <c r="D17" s="113">
        <f t="shared" si="1"/>
        <v>631.26439199999913</v>
      </c>
      <c r="E17" s="343">
        <f t="shared" si="2"/>
        <v>6.0754580381890966E-2</v>
      </c>
      <c r="G17" s="29" t="s">
        <v>36</v>
      </c>
      <c r="H17" s="113">
        <v>3974.3240000000001</v>
      </c>
      <c r="I17" s="113">
        <v>4026.0788820000007</v>
      </c>
      <c r="J17" s="113">
        <f t="shared" si="3"/>
        <v>51.754882000000634</v>
      </c>
      <c r="K17" s="343">
        <f t="shared" si="4"/>
        <v>1.3022310712463403E-2</v>
      </c>
    </row>
    <row r="18" spans="1:20" x14ac:dyDescent="0.2">
      <c r="A18" s="29" t="s">
        <v>3</v>
      </c>
      <c r="B18" s="113">
        <v>0</v>
      </c>
      <c r="C18" s="113">
        <v>0</v>
      </c>
      <c r="D18" s="113">
        <f t="shared" si="1"/>
        <v>0</v>
      </c>
      <c r="E18" s="343">
        <v>0</v>
      </c>
      <c r="G18" s="29" t="s">
        <v>3</v>
      </c>
      <c r="H18" s="113">
        <v>0</v>
      </c>
      <c r="I18" s="113">
        <v>0</v>
      </c>
      <c r="J18" s="113">
        <f t="shared" si="3"/>
        <v>0</v>
      </c>
      <c r="K18" s="343">
        <v>0</v>
      </c>
    </row>
    <row r="19" spans="1:20" x14ac:dyDescent="0.2">
      <c r="A19" s="29" t="s">
        <v>35</v>
      </c>
      <c r="B19" s="113">
        <v>430.3</v>
      </c>
      <c r="C19" s="113">
        <v>183.56304299999996</v>
      </c>
      <c r="D19" s="113">
        <f t="shared" si="1"/>
        <v>-246.73695700000005</v>
      </c>
      <c r="E19" s="343">
        <f t="shared" si="2"/>
        <v>-0.57340682547060196</v>
      </c>
      <c r="G19" s="29" t="s">
        <v>35</v>
      </c>
      <c r="H19" s="113">
        <v>328.58300000000003</v>
      </c>
      <c r="I19" s="113">
        <v>90.904353999999998</v>
      </c>
      <c r="J19" s="113">
        <f t="shared" si="3"/>
        <v>-237.67864600000001</v>
      </c>
      <c r="K19" s="343">
        <f t="shared" ref="K19:K20" si="5">+I19/H19-1</f>
        <v>-0.72334431787402265</v>
      </c>
    </row>
    <row r="20" spans="1:20" ht="12.75" thickBot="1" x14ac:dyDescent="0.25">
      <c r="A20" s="37" t="s">
        <v>34</v>
      </c>
      <c r="B20" s="114">
        <v>32222.5</v>
      </c>
      <c r="C20" s="114">
        <v>30723.02872963612</v>
      </c>
      <c r="D20" s="114">
        <f t="shared" si="1"/>
        <v>-1499.4712703638797</v>
      </c>
      <c r="E20" s="342">
        <f t="shared" si="2"/>
        <v>-4.6534914124102045E-2</v>
      </c>
      <c r="G20" s="37" t="s">
        <v>34</v>
      </c>
      <c r="H20" s="114">
        <v>23088.771000000001</v>
      </c>
      <c r="I20" s="114">
        <v>22076.557180141332</v>
      </c>
      <c r="J20" s="114">
        <f t="shared" si="3"/>
        <v>-1012.213819858669</v>
      </c>
      <c r="K20" s="342">
        <f t="shared" si="5"/>
        <v>-4.3840090919463393E-2</v>
      </c>
    </row>
    <row r="21" spans="1:20" s="126" customFormat="1" x14ac:dyDescent="0.2">
      <c r="A21" s="119"/>
      <c r="B21" s="5"/>
      <c r="C21" s="5"/>
      <c r="D21" s="5"/>
      <c r="E21" s="5"/>
      <c r="F21" s="5"/>
      <c r="G21" s="119"/>
      <c r="H21" s="5"/>
      <c r="I21" s="5"/>
      <c r="J21" s="112"/>
      <c r="K21" s="112"/>
      <c r="L21" s="112"/>
      <c r="M21" s="112"/>
      <c r="N21" s="112"/>
      <c r="O21" s="112"/>
      <c r="P21" s="112"/>
      <c r="Q21" s="112"/>
      <c r="R21" s="112"/>
      <c r="S21" s="112"/>
      <c r="T21" s="112"/>
    </row>
    <row r="22" spans="1:20" ht="36" x14ac:dyDescent="0.2">
      <c r="A22" s="339"/>
      <c r="B22" s="332">
        <v>2017</v>
      </c>
      <c r="C22" s="332">
        <v>2018</v>
      </c>
      <c r="D22" s="340" t="s">
        <v>288</v>
      </c>
      <c r="E22" s="340" t="s">
        <v>278</v>
      </c>
      <c r="G22" s="339"/>
      <c r="H22" s="332">
        <v>2017</v>
      </c>
      <c r="I22" s="332">
        <v>2018</v>
      </c>
      <c r="J22" s="340" t="s">
        <v>288</v>
      </c>
      <c r="K22" s="340" t="s">
        <v>278</v>
      </c>
      <c r="L22" s="127"/>
      <c r="M22" s="127"/>
      <c r="N22" s="127"/>
      <c r="O22" s="127"/>
    </row>
    <row r="23" spans="1:20" ht="12.75" thickBot="1" x14ac:dyDescent="0.25">
      <c r="A23" s="345" t="s">
        <v>66</v>
      </c>
      <c r="B23" s="346">
        <f>SUM(B24:B37)</f>
        <v>169681.89999999997</v>
      </c>
      <c r="C23" s="346">
        <f>SUM(C24:C37)</f>
        <v>162409.31989389219</v>
      </c>
      <c r="D23" s="346">
        <f t="shared" ref="D23:D37" si="6">+C23-B23</f>
        <v>-7272.58010610778</v>
      </c>
      <c r="E23" s="347">
        <f t="shared" ref="E23:E37" si="7">+C23/B23-1</f>
        <v>-4.2860081753609447E-2</v>
      </c>
      <c r="F23" s="329"/>
      <c r="G23" s="345" t="s">
        <v>183</v>
      </c>
      <c r="H23" s="346">
        <f>SUM(H24:H37)</f>
        <v>93859.703999999983</v>
      </c>
      <c r="I23" s="346">
        <f>SUM(I24:I37)</f>
        <v>88550.566311447095</v>
      </c>
      <c r="J23" s="346">
        <f t="shared" ref="J23:J37" si="8">+I23-H23</f>
        <v>-5309.137688552888</v>
      </c>
      <c r="K23" s="347">
        <f t="shared" ref="K23:K37" si="9">+I23/H23-1</f>
        <v>-5.6564611460450442E-2</v>
      </c>
      <c r="L23" s="127"/>
      <c r="M23" s="127"/>
      <c r="N23" s="127"/>
      <c r="O23" s="127"/>
    </row>
    <row r="24" spans="1:20" x14ac:dyDescent="0.2">
      <c r="A24" s="36" t="s">
        <v>199</v>
      </c>
      <c r="B24" s="120">
        <v>6513.8</v>
      </c>
      <c r="C24" s="120">
        <v>6076.0439889999998</v>
      </c>
      <c r="D24" s="120">
        <f t="shared" si="6"/>
        <v>-437.7560110000004</v>
      </c>
      <c r="E24" s="341">
        <f t="shared" si="7"/>
        <v>-6.720439850778348E-2</v>
      </c>
      <c r="G24" s="36" t="s">
        <v>199</v>
      </c>
      <c r="H24" s="120">
        <v>5035.9520000000002</v>
      </c>
      <c r="I24" s="120">
        <v>4538.955473</v>
      </c>
      <c r="J24" s="120">
        <f t="shared" si="8"/>
        <v>-496.99652700000024</v>
      </c>
      <c r="K24" s="341">
        <f t="shared" si="9"/>
        <v>-9.8689687074062671E-2</v>
      </c>
    </row>
    <row r="25" spans="1:20" x14ac:dyDescent="0.2">
      <c r="A25" s="29" t="s">
        <v>111</v>
      </c>
      <c r="B25" s="113">
        <v>7989.4</v>
      </c>
      <c r="C25" s="113">
        <v>7560.3942639999996</v>
      </c>
      <c r="D25" s="113">
        <f t="shared" si="6"/>
        <v>-429.00573600000007</v>
      </c>
      <c r="E25" s="343">
        <f t="shared" si="7"/>
        <v>-5.3696865346584244E-2</v>
      </c>
      <c r="G25" s="29" t="s">
        <v>111</v>
      </c>
      <c r="H25" s="113">
        <v>5365.0879999999997</v>
      </c>
      <c r="I25" s="113">
        <v>5064.8253419999992</v>
      </c>
      <c r="J25" s="113">
        <f t="shared" si="8"/>
        <v>-300.26265800000056</v>
      </c>
      <c r="K25" s="343">
        <f t="shared" si="9"/>
        <v>-5.5966026652312206E-2</v>
      </c>
    </row>
    <row r="26" spans="1:20" x14ac:dyDescent="0.2">
      <c r="A26" s="29" t="s">
        <v>112</v>
      </c>
      <c r="B26" s="113">
        <v>8316.7999999999993</v>
      </c>
      <c r="C26" s="113">
        <v>7953.9305322000027</v>
      </c>
      <c r="D26" s="113">
        <f t="shared" si="6"/>
        <v>-362.86946779999653</v>
      </c>
      <c r="E26" s="343">
        <f t="shared" si="7"/>
        <v>-4.3630899841284654E-2</v>
      </c>
      <c r="G26" s="29" t="s">
        <v>112</v>
      </c>
      <c r="H26" s="113">
        <v>5808.8509999999997</v>
      </c>
      <c r="I26" s="113">
        <v>5522.9487464366848</v>
      </c>
      <c r="J26" s="113">
        <f t="shared" si="8"/>
        <v>-285.90225356331484</v>
      </c>
      <c r="K26" s="343">
        <f t="shared" si="9"/>
        <v>-4.9218383043964309E-2</v>
      </c>
    </row>
    <row r="27" spans="1:20" x14ac:dyDescent="0.2">
      <c r="A27" s="344" t="s">
        <v>113</v>
      </c>
      <c r="B27" s="113">
        <v>15685.1</v>
      </c>
      <c r="C27" s="113">
        <v>15933.949686</v>
      </c>
      <c r="D27" s="113">
        <f t="shared" si="6"/>
        <v>248.84968599999956</v>
      </c>
      <c r="E27" s="343">
        <f t="shared" si="7"/>
        <v>1.5865355400985548E-2</v>
      </c>
      <c r="G27" s="344" t="s">
        <v>113</v>
      </c>
      <c r="H27" s="113">
        <v>4116.5820000000003</v>
      </c>
      <c r="I27" s="113">
        <v>3859.8712140000002</v>
      </c>
      <c r="J27" s="113">
        <f t="shared" si="8"/>
        <v>-256.7107860000001</v>
      </c>
      <c r="K27" s="343">
        <f t="shared" si="9"/>
        <v>-6.236017793402393E-2</v>
      </c>
    </row>
    <row r="28" spans="1:20" x14ac:dyDescent="0.2">
      <c r="A28" s="29" t="s">
        <v>198</v>
      </c>
      <c r="B28" s="113">
        <v>3824.2</v>
      </c>
      <c r="C28" s="113">
        <v>3583.4693168164263</v>
      </c>
      <c r="D28" s="113">
        <f t="shared" si="6"/>
        <v>-240.73068318357355</v>
      </c>
      <c r="E28" s="343">
        <f t="shared" si="7"/>
        <v>-6.2949292187535533E-2</v>
      </c>
      <c r="G28" s="29" t="s">
        <v>198</v>
      </c>
      <c r="H28" s="113">
        <v>1572.9269999999999</v>
      </c>
      <c r="I28" s="113">
        <v>1462.1659804000001</v>
      </c>
      <c r="J28" s="113">
        <f t="shared" si="8"/>
        <v>-110.76101959999983</v>
      </c>
      <c r="K28" s="343">
        <f t="shared" si="9"/>
        <v>-7.0417139256939376E-2</v>
      </c>
    </row>
    <row r="29" spans="1:20" x14ac:dyDescent="0.2">
      <c r="A29" s="344" t="s">
        <v>114</v>
      </c>
      <c r="B29" s="113">
        <v>4739.1000000000004</v>
      </c>
      <c r="C29" s="113">
        <v>4631.9809653268921</v>
      </c>
      <c r="D29" s="113">
        <f t="shared" si="6"/>
        <v>-107.11903467310822</v>
      </c>
      <c r="E29" s="343">
        <f t="shared" si="7"/>
        <v>-2.2603244217912266E-2</v>
      </c>
      <c r="G29" s="344" t="s">
        <v>114</v>
      </c>
      <c r="H29" s="113">
        <v>3108.645</v>
      </c>
      <c r="I29" s="113">
        <v>3004.494631326892</v>
      </c>
      <c r="J29" s="113">
        <f t="shared" si="8"/>
        <v>-104.15036867310801</v>
      </c>
      <c r="K29" s="343">
        <f t="shared" si="9"/>
        <v>-3.3503461692508507E-2</v>
      </c>
    </row>
    <row r="30" spans="1:20" x14ac:dyDescent="0.2">
      <c r="A30" s="29" t="s">
        <v>115</v>
      </c>
      <c r="B30" s="113">
        <v>2745.8</v>
      </c>
      <c r="C30" s="113">
        <v>2604.246048</v>
      </c>
      <c r="D30" s="113">
        <f t="shared" si="6"/>
        <v>-141.55395200000021</v>
      </c>
      <c r="E30" s="343">
        <f t="shared" si="7"/>
        <v>-5.155289970136212E-2</v>
      </c>
      <c r="G30" s="29" t="s">
        <v>115</v>
      </c>
      <c r="H30" s="113">
        <v>2309.2860000000001</v>
      </c>
      <c r="I30" s="113">
        <v>2150.6076348468491</v>
      </c>
      <c r="J30" s="113">
        <f t="shared" si="8"/>
        <v>-158.67836515315093</v>
      </c>
      <c r="K30" s="343">
        <f t="shared" si="9"/>
        <v>-6.8713171583403287E-2</v>
      </c>
    </row>
    <row r="31" spans="1:20" x14ac:dyDescent="0.2">
      <c r="A31" s="29" t="s">
        <v>116</v>
      </c>
      <c r="B31" s="113">
        <v>32922.699999999997</v>
      </c>
      <c r="C31" s="113">
        <v>31866.663055999998</v>
      </c>
      <c r="D31" s="113">
        <f t="shared" si="6"/>
        <v>-1056.0369439999995</v>
      </c>
      <c r="E31" s="343">
        <f t="shared" si="7"/>
        <v>-3.2076255714142521E-2</v>
      </c>
      <c r="G31" s="29" t="s">
        <v>116</v>
      </c>
      <c r="H31" s="113">
        <v>16113.25</v>
      </c>
      <c r="I31" s="113">
        <v>15018.934992999997</v>
      </c>
      <c r="J31" s="113">
        <f t="shared" si="8"/>
        <v>-1094.3150070000029</v>
      </c>
      <c r="K31" s="343">
        <f t="shared" si="9"/>
        <v>-6.7913984267605976E-2</v>
      </c>
    </row>
    <row r="32" spans="1:20" x14ac:dyDescent="0.2">
      <c r="A32" s="29" t="s">
        <v>117</v>
      </c>
      <c r="B32" s="113">
        <v>7051.9</v>
      </c>
      <c r="C32" s="113">
        <v>6469.1165570000003</v>
      </c>
      <c r="D32" s="113">
        <f t="shared" si="6"/>
        <v>-582.78344299999935</v>
      </c>
      <c r="E32" s="343">
        <f t="shared" si="7"/>
        <v>-8.2642045831619715E-2</v>
      </c>
      <c r="G32" s="29" t="s">
        <v>117</v>
      </c>
      <c r="H32" s="113">
        <v>3597.31</v>
      </c>
      <c r="I32" s="113">
        <v>3315.8396369999996</v>
      </c>
      <c r="J32" s="113">
        <f t="shared" si="8"/>
        <v>-281.47036300000036</v>
      </c>
      <c r="K32" s="343">
        <f t="shared" si="9"/>
        <v>-7.8244678106696441E-2</v>
      </c>
    </row>
    <row r="33" spans="1:11" x14ac:dyDescent="0.2">
      <c r="A33" s="29" t="s">
        <v>118</v>
      </c>
      <c r="B33" s="113">
        <v>6608.4</v>
      </c>
      <c r="C33" s="113">
        <v>6650.5389322905976</v>
      </c>
      <c r="D33" s="113">
        <f t="shared" si="6"/>
        <v>42.13893229059795</v>
      </c>
      <c r="E33" s="343">
        <f t="shared" si="7"/>
        <v>6.3765710747833992E-3</v>
      </c>
      <c r="G33" s="29" t="s">
        <v>118</v>
      </c>
      <c r="H33" s="113">
        <v>4382.4030000000002</v>
      </c>
      <c r="I33" s="113">
        <v>4090.8489186551906</v>
      </c>
      <c r="J33" s="113">
        <f t="shared" si="8"/>
        <v>-291.55408134480967</v>
      </c>
      <c r="K33" s="343">
        <f t="shared" si="9"/>
        <v>-6.6528359291651129E-2</v>
      </c>
    </row>
    <row r="34" spans="1:11" x14ac:dyDescent="0.2">
      <c r="A34" s="29" t="s">
        <v>119</v>
      </c>
      <c r="B34" s="113">
        <v>6016.3</v>
      </c>
      <c r="C34" s="113">
        <v>5634.5486328582583</v>
      </c>
      <c r="D34" s="113">
        <f t="shared" si="6"/>
        <v>-381.75136714174187</v>
      </c>
      <c r="E34" s="343">
        <f t="shared" si="7"/>
        <v>-6.3452847620920183E-2</v>
      </c>
      <c r="G34" s="29" t="s">
        <v>119</v>
      </c>
      <c r="H34" s="113">
        <v>4411.6450000000004</v>
      </c>
      <c r="I34" s="113">
        <v>4077.1754437139675</v>
      </c>
      <c r="J34" s="113">
        <f t="shared" si="8"/>
        <v>-334.46955628603291</v>
      </c>
      <c r="K34" s="343">
        <f t="shared" si="9"/>
        <v>-7.5815156542748285E-2</v>
      </c>
    </row>
    <row r="35" spans="1:11" x14ac:dyDescent="0.2">
      <c r="A35" s="29" t="s">
        <v>120</v>
      </c>
      <c r="B35" s="113">
        <v>30886.7</v>
      </c>
      <c r="C35" s="113">
        <v>28277.445860399996</v>
      </c>
      <c r="D35" s="113">
        <f t="shared" si="6"/>
        <v>-2609.2541396000051</v>
      </c>
      <c r="E35" s="343">
        <f t="shared" si="7"/>
        <v>-8.4478242725833597E-2</v>
      </c>
      <c r="G35" s="29" t="s">
        <v>120</v>
      </c>
      <c r="H35" s="113">
        <v>20876.991000000002</v>
      </c>
      <c r="I35" s="113">
        <v>20219.451726000007</v>
      </c>
      <c r="J35" s="113">
        <f t="shared" si="8"/>
        <v>-657.5392739999952</v>
      </c>
      <c r="K35" s="343">
        <f t="shared" si="9"/>
        <v>-3.1495883386642998E-2</v>
      </c>
    </row>
    <row r="36" spans="1:11" x14ac:dyDescent="0.2">
      <c r="A36" s="29" t="s">
        <v>121</v>
      </c>
      <c r="B36" s="113">
        <v>28150.400000000001</v>
      </c>
      <c r="C36" s="113">
        <v>27441.867448000005</v>
      </c>
      <c r="D36" s="113">
        <f t="shared" si="6"/>
        <v>-708.53255199999694</v>
      </c>
      <c r="E36" s="343">
        <f t="shared" si="7"/>
        <v>-2.5169537626463456E-2</v>
      </c>
      <c r="G36" s="29" t="s">
        <v>121</v>
      </c>
      <c r="H36" s="113">
        <v>12877.611999999999</v>
      </c>
      <c r="I36" s="113">
        <v>12236.849729000001</v>
      </c>
      <c r="J36" s="113">
        <f t="shared" si="8"/>
        <v>-640.76227099999778</v>
      </c>
      <c r="K36" s="343">
        <f t="shared" si="9"/>
        <v>-4.9757848815447869E-2</v>
      </c>
    </row>
    <row r="37" spans="1:11" ht="12.75" thickBot="1" x14ac:dyDescent="0.25">
      <c r="A37" s="37" t="s">
        <v>122</v>
      </c>
      <c r="B37" s="114">
        <v>8231.2999999999993</v>
      </c>
      <c r="C37" s="114">
        <v>7725.1246059999985</v>
      </c>
      <c r="D37" s="114">
        <f t="shared" si="6"/>
        <v>-506.17539400000078</v>
      </c>
      <c r="E37" s="342">
        <f t="shared" si="7"/>
        <v>-6.1493979565803825E-2</v>
      </c>
      <c r="G37" s="37" t="s">
        <v>122</v>
      </c>
      <c r="H37" s="114">
        <v>4283.1620000000003</v>
      </c>
      <c r="I37" s="114">
        <v>3987.5968420675131</v>
      </c>
      <c r="J37" s="114">
        <f t="shared" si="8"/>
        <v>-295.56515793248718</v>
      </c>
      <c r="K37" s="342">
        <f t="shared" si="9"/>
        <v>-6.9006299068885779E-2</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Normal="100" workbookViewId="0">
      <selection activeCell="K27" sqref="K27"/>
    </sheetView>
  </sheetViews>
  <sheetFormatPr defaultRowHeight="12.75" x14ac:dyDescent="0.2"/>
  <cols>
    <col min="1" max="1" width="31.28515625" customWidth="1"/>
    <col min="2" max="2" width="12.140625" bestFit="1" customWidth="1"/>
  </cols>
  <sheetData>
    <row r="1" spans="1:13" ht="20.25" x14ac:dyDescent="0.35">
      <c r="A1" s="326" t="s">
        <v>302</v>
      </c>
      <c r="M1" s="165" t="str">
        <f>Obsah!$A$1</f>
        <v>2018</v>
      </c>
    </row>
    <row r="3" spans="1:13" ht="36" x14ac:dyDescent="0.2">
      <c r="A3" s="332"/>
      <c r="B3" s="332">
        <v>2017</v>
      </c>
      <c r="C3" s="332">
        <v>2018</v>
      </c>
      <c r="D3" s="340" t="s">
        <v>288</v>
      </c>
      <c r="E3" s="340" t="s">
        <v>278</v>
      </c>
    </row>
    <row r="4" spans="1:13" ht="14.25" thickBot="1" x14ac:dyDescent="0.25">
      <c r="A4" s="345" t="s">
        <v>261</v>
      </c>
      <c r="B4" s="346">
        <f>SUM(B5:B20)</f>
        <v>103624.17576983168</v>
      </c>
      <c r="C4" s="346">
        <v>102301.64628219999</v>
      </c>
      <c r="D4" s="346">
        <f>+C4-B4</f>
        <v>-1322.5294876316912</v>
      </c>
      <c r="E4" s="347">
        <f>+C4/B4-1</f>
        <v>-1.2762750369848752E-2</v>
      </c>
    </row>
    <row r="5" spans="1:13" x14ac:dyDescent="0.2">
      <c r="A5" s="36" t="s">
        <v>44</v>
      </c>
      <c r="B5" s="120">
        <v>10527.943374741197</v>
      </c>
      <c r="C5" s="120">
        <v>12114.8908978</v>
      </c>
      <c r="D5" s="120">
        <f t="shared" ref="D5:D20" si="0">+C5-B5</f>
        <v>1586.9475230588032</v>
      </c>
      <c r="E5" s="341">
        <f t="shared" ref="E5:E20" si="1">+C5/B5-1</f>
        <v>0.15073670769033876</v>
      </c>
    </row>
    <row r="6" spans="1:13" x14ac:dyDescent="0.2">
      <c r="A6" s="29" t="s">
        <v>43</v>
      </c>
      <c r="B6" s="113">
        <v>2007.189017233</v>
      </c>
      <c r="C6" s="113">
        <v>1996.6380130000002</v>
      </c>
      <c r="D6" s="113">
        <f t="shared" si="0"/>
        <v>-10.55100423299973</v>
      </c>
      <c r="E6" s="343">
        <f t="shared" si="1"/>
        <v>-5.2566071966380079E-3</v>
      </c>
    </row>
    <row r="7" spans="1:13" x14ac:dyDescent="0.2">
      <c r="A7" s="29" t="s">
        <v>42</v>
      </c>
      <c r="B7" s="113">
        <v>14724.968009200002</v>
      </c>
      <c r="C7" s="113">
        <v>12784.2748398</v>
      </c>
      <c r="D7" s="113">
        <f t="shared" si="0"/>
        <v>-1940.6931694000014</v>
      </c>
      <c r="E7" s="343">
        <f t="shared" si="1"/>
        <v>-0.13179608731152948</v>
      </c>
    </row>
    <row r="8" spans="1:13" x14ac:dyDescent="0.2">
      <c r="A8" s="344" t="s">
        <v>67</v>
      </c>
      <c r="B8" s="113">
        <v>0</v>
      </c>
      <c r="C8" s="113">
        <v>0</v>
      </c>
      <c r="D8" s="113">
        <f t="shared" si="0"/>
        <v>0</v>
      </c>
      <c r="E8" s="343">
        <v>0</v>
      </c>
    </row>
    <row r="9" spans="1:13" x14ac:dyDescent="0.2">
      <c r="A9" s="29" t="s">
        <v>68</v>
      </c>
      <c r="B9" s="113">
        <v>0</v>
      </c>
      <c r="C9" s="113">
        <v>0</v>
      </c>
      <c r="D9" s="113">
        <f t="shared" si="0"/>
        <v>0</v>
      </c>
      <c r="E9" s="343">
        <v>0</v>
      </c>
    </row>
    <row r="10" spans="1:13" x14ac:dyDescent="0.2">
      <c r="A10" s="344" t="s">
        <v>69</v>
      </c>
      <c r="B10" s="113">
        <v>0</v>
      </c>
      <c r="C10" s="113">
        <v>0</v>
      </c>
      <c r="D10" s="113">
        <f t="shared" si="0"/>
        <v>0</v>
      </c>
      <c r="E10" s="343">
        <v>0</v>
      </c>
    </row>
    <row r="11" spans="1:13" x14ac:dyDescent="0.2">
      <c r="A11" s="29" t="s">
        <v>41</v>
      </c>
      <c r="B11" s="113">
        <v>57245.380185057482</v>
      </c>
      <c r="C11" s="113">
        <v>56044.8712122</v>
      </c>
      <c r="D11" s="113">
        <f t="shared" si="0"/>
        <v>-1200.5089728574821</v>
      </c>
      <c r="E11" s="343">
        <f t="shared" si="1"/>
        <v>-2.097128133268733E-2</v>
      </c>
    </row>
    <row r="12" spans="1:13" x14ac:dyDescent="0.2">
      <c r="A12" s="29" t="s">
        <v>81</v>
      </c>
      <c r="B12" s="113">
        <v>0</v>
      </c>
      <c r="C12" s="113">
        <v>0</v>
      </c>
      <c r="D12" s="113">
        <f t="shared" si="0"/>
        <v>0</v>
      </c>
      <c r="E12" s="343">
        <v>0</v>
      </c>
    </row>
    <row r="13" spans="1:13" x14ac:dyDescent="0.2">
      <c r="A13" s="29" t="s">
        <v>40</v>
      </c>
      <c r="B13" s="113">
        <v>0</v>
      </c>
      <c r="C13" s="113">
        <v>0</v>
      </c>
      <c r="D13" s="113">
        <f t="shared" si="0"/>
        <v>0</v>
      </c>
      <c r="E13" s="343">
        <v>0</v>
      </c>
    </row>
    <row r="14" spans="1:13" x14ac:dyDescent="0.2">
      <c r="A14" s="29" t="s">
        <v>39</v>
      </c>
      <c r="B14" s="113">
        <v>630.11542000000009</v>
      </c>
      <c r="C14" s="113">
        <v>748.95317</v>
      </c>
      <c r="D14" s="113">
        <f t="shared" si="0"/>
        <v>118.83774999999991</v>
      </c>
      <c r="E14" s="343">
        <f t="shared" si="1"/>
        <v>0.18859679707568477</v>
      </c>
    </row>
    <row r="15" spans="1:13" x14ac:dyDescent="0.2">
      <c r="A15" s="29" t="s">
        <v>38</v>
      </c>
      <c r="B15" s="113">
        <v>353.21351300000003</v>
      </c>
      <c r="C15" s="113">
        <v>296.60518200000001</v>
      </c>
      <c r="D15" s="113">
        <f t="shared" si="0"/>
        <v>-56.608331000000021</v>
      </c>
      <c r="E15" s="343">
        <f t="shared" si="1"/>
        <v>-0.16026660622126321</v>
      </c>
    </row>
    <row r="16" spans="1:13" x14ac:dyDescent="0.2">
      <c r="A16" s="29" t="s">
        <v>37</v>
      </c>
      <c r="B16" s="113">
        <v>2492.852124</v>
      </c>
      <c r="C16" s="113">
        <v>2354.4121970000001</v>
      </c>
      <c r="D16" s="113">
        <f t="shared" si="0"/>
        <v>-138.4399269999999</v>
      </c>
      <c r="E16" s="343">
        <f t="shared" si="1"/>
        <v>-5.5534753011286075E-2</v>
      </c>
    </row>
    <row r="17" spans="1:5" x14ac:dyDescent="0.2">
      <c r="A17" s="29" t="s">
        <v>36</v>
      </c>
      <c r="B17" s="113">
        <v>4556.337082</v>
      </c>
      <c r="C17" s="113">
        <v>4795.1426036000003</v>
      </c>
      <c r="D17" s="113">
        <f t="shared" si="0"/>
        <v>238.80552160000025</v>
      </c>
      <c r="E17" s="343">
        <f t="shared" si="1"/>
        <v>5.2411732780573095E-2</v>
      </c>
    </row>
    <row r="18" spans="1:5" x14ac:dyDescent="0.2">
      <c r="A18" s="29" t="s">
        <v>3</v>
      </c>
      <c r="B18" s="113">
        <v>0</v>
      </c>
      <c r="C18" s="113">
        <v>0</v>
      </c>
      <c r="D18" s="113">
        <f t="shared" si="0"/>
        <v>0</v>
      </c>
      <c r="E18" s="343">
        <v>0</v>
      </c>
    </row>
    <row r="19" spans="1:5" x14ac:dyDescent="0.2">
      <c r="A19" s="29" t="s">
        <v>35</v>
      </c>
      <c r="B19" s="113">
        <v>163.65148760000002</v>
      </c>
      <c r="C19" s="113">
        <v>43.1060132</v>
      </c>
      <c r="D19" s="113">
        <f t="shared" si="0"/>
        <v>-120.54547440000002</v>
      </c>
      <c r="E19" s="343">
        <f t="shared" si="1"/>
        <v>-0.73659870843728281</v>
      </c>
    </row>
    <row r="20" spans="1:5" ht="13.5" thickBot="1" x14ac:dyDescent="0.25">
      <c r="A20" s="37" t="s">
        <v>34</v>
      </c>
      <c r="B20" s="114">
        <v>10922.525557000001</v>
      </c>
      <c r="C20" s="114">
        <v>11122.752153599999</v>
      </c>
      <c r="D20" s="114">
        <f t="shared" si="0"/>
        <v>200.22659659999772</v>
      </c>
      <c r="E20" s="342">
        <f t="shared" si="1"/>
        <v>1.8331529237912925E-2</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R44"/>
  <sheetViews>
    <sheetView showGridLines="0" zoomScaleNormal="100" workbookViewId="0">
      <selection activeCell="P15" sqref="P15"/>
    </sheetView>
  </sheetViews>
  <sheetFormatPr defaultRowHeight="12" x14ac:dyDescent="0.2"/>
  <cols>
    <col min="1" max="1" width="31.140625" style="112" customWidth="1"/>
    <col min="2" max="13" width="8.5703125" style="112" customWidth="1"/>
    <col min="14" max="14" width="10.140625" style="112" customWidth="1"/>
    <col min="15" max="15" width="8.42578125" style="112" customWidth="1"/>
    <col min="16" max="16" width="11.42578125" style="112" bestFit="1" customWidth="1"/>
    <col min="17" max="17" width="9.5703125" style="112" bestFit="1" customWidth="1"/>
    <col min="18" max="16384" width="9.140625" style="112"/>
  </cols>
  <sheetData>
    <row r="1" spans="1:18" s="125" customFormat="1" ht="18.75" x14ac:dyDescent="0.3">
      <c r="A1" s="21" t="s">
        <v>82</v>
      </c>
      <c r="B1" s="121"/>
      <c r="C1" s="121"/>
      <c r="D1" s="121"/>
      <c r="E1" s="121"/>
      <c r="F1" s="121"/>
      <c r="G1" s="121"/>
      <c r="H1" s="121"/>
      <c r="I1" s="121"/>
      <c r="J1" s="121"/>
      <c r="K1" s="121"/>
      <c r="L1" s="121"/>
      <c r="M1" s="121"/>
      <c r="N1" s="111" t="str">
        <f>Obsah!$A$1</f>
        <v>2018</v>
      </c>
    </row>
    <row r="2" spans="1:18" ht="7.5" customHeight="1" x14ac:dyDescent="0.2">
      <c r="A2" s="13"/>
      <c r="B2" s="13"/>
      <c r="C2" s="13"/>
      <c r="D2" s="13"/>
      <c r="E2" s="13"/>
      <c r="F2" s="13"/>
      <c r="G2" s="13"/>
      <c r="H2" s="13"/>
      <c r="I2" s="13"/>
      <c r="J2" s="13"/>
      <c r="K2" s="13"/>
      <c r="L2" s="13"/>
      <c r="M2" s="13"/>
      <c r="N2" s="13"/>
    </row>
    <row r="3" spans="1:18" x14ac:dyDescent="0.2">
      <c r="A3" s="369"/>
      <c r="B3" s="371" t="s">
        <v>48</v>
      </c>
      <c r="C3" s="371"/>
      <c r="D3" s="371"/>
      <c r="E3" s="371" t="s">
        <v>49</v>
      </c>
      <c r="F3" s="371"/>
      <c r="G3" s="371"/>
      <c r="H3" s="371" t="s">
        <v>50</v>
      </c>
      <c r="I3" s="371"/>
      <c r="J3" s="371"/>
      <c r="K3" s="371" t="s">
        <v>51</v>
      </c>
      <c r="L3" s="371"/>
      <c r="M3" s="371"/>
      <c r="N3" s="369" t="s">
        <v>7</v>
      </c>
      <c r="Q3" s="248"/>
      <c r="R3" s="248"/>
    </row>
    <row r="4" spans="1:18" x14ac:dyDescent="0.2">
      <c r="A4" s="370"/>
      <c r="B4" s="42" t="s">
        <v>8</v>
      </c>
      <c r="C4" s="42" t="s">
        <v>9</v>
      </c>
      <c r="D4" s="42" t="s">
        <v>10</v>
      </c>
      <c r="E4" s="42" t="s">
        <v>11</v>
      </c>
      <c r="F4" s="42" t="s">
        <v>12</v>
      </c>
      <c r="G4" s="42" t="s">
        <v>13</v>
      </c>
      <c r="H4" s="42" t="s">
        <v>14</v>
      </c>
      <c r="I4" s="42" t="s">
        <v>15</v>
      </c>
      <c r="J4" s="42" t="s">
        <v>16</v>
      </c>
      <c r="K4" s="42" t="s">
        <v>17</v>
      </c>
      <c r="L4" s="42" t="s">
        <v>18</v>
      </c>
      <c r="M4" s="42" t="s">
        <v>19</v>
      </c>
      <c r="N4" s="370"/>
    </row>
    <row r="5" spans="1:18" s="128" customFormat="1" x14ac:dyDescent="0.2">
      <c r="A5" s="365" t="s">
        <v>66</v>
      </c>
      <c r="B5" s="366">
        <f>SUM(B6:D6)</f>
        <v>59627.706383635305</v>
      </c>
      <c r="C5" s="367"/>
      <c r="D5" s="368"/>
      <c r="E5" s="367">
        <f>SUM(E6:G6)</f>
        <v>28568.275503999997</v>
      </c>
      <c r="F5" s="367"/>
      <c r="G5" s="367"/>
      <c r="H5" s="366">
        <f>SUM(H6:J6)</f>
        <v>24320.810035056857</v>
      </c>
      <c r="I5" s="367"/>
      <c r="J5" s="368"/>
      <c r="K5" s="366">
        <f>SUM(K6:M6)</f>
        <v>49892.527971199997</v>
      </c>
      <c r="L5" s="367"/>
      <c r="M5" s="368"/>
      <c r="N5" s="372">
        <f>SUM(B6:M6)</f>
        <v>162409.31989389216</v>
      </c>
      <c r="Q5" s="246"/>
      <c r="R5" s="246"/>
    </row>
    <row r="6" spans="1:18" s="128" customFormat="1" x14ac:dyDescent="0.2">
      <c r="A6" s="364"/>
      <c r="B6" s="216">
        <v>20172.026815418845</v>
      </c>
      <c r="C6" s="197">
        <v>19846.819189910842</v>
      </c>
      <c r="D6" s="217">
        <v>19608.860378305621</v>
      </c>
      <c r="E6" s="197">
        <v>11111.928433999998</v>
      </c>
      <c r="F6" s="197">
        <v>9131.788365999997</v>
      </c>
      <c r="G6" s="197">
        <v>8324.5587040000009</v>
      </c>
      <c r="H6" s="216">
        <v>7913.9083516828505</v>
      </c>
      <c r="I6" s="197">
        <v>7735.919451232855</v>
      </c>
      <c r="J6" s="217">
        <v>8670.9822321411521</v>
      </c>
      <c r="K6" s="216">
        <v>13097.691998999995</v>
      </c>
      <c r="L6" s="197">
        <v>16712.791888800006</v>
      </c>
      <c r="M6" s="217">
        <v>20082.044083399996</v>
      </c>
      <c r="N6" s="362"/>
    </row>
    <row r="7" spans="1:18" ht="12.75" customHeight="1" x14ac:dyDescent="0.2">
      <c r="A7" s="363" t="s">
        <v>79</v>
      </c>
      <c r="B7" s="358">
        <f>SUM(B8:D8)</f>
        <v>3079.2737759999991</v>
      </c>
      <c r="C7" s="359"/>
      <c r="D7" s="360"/>
      <c r="E7" s="359">
        <f>SUM(E8:G8)</f>
        <v>2591.0553469999991</v>
      </c>
      <c r="F7" s="359"/>
      <c r="G7" s="359"/>
      <c r="H7" s="358">
        <f>SUM(H8:J8)</f>
        <v>2375.228141000001</v>
      </c>
      <c r="I7" s="359"/>
      <c r="J7" s="360"/>
      <c r="K7" s="358">
        <f>SUM(K8:M8)</f>
        <v>2884.3698079999976</v>
      </c>
      <c r="L7" s="359"/>
      <c r="M7" s="360"/>
      <c r="N7" s="361">
        <f>SUM(B8:M8)</f>
        <v>10929.927071999997</v>
      </c>
      <c r="P7" s="348"/>
    </row>
    <row r="8" spans="1:18" s="128" customFormat="1" ht="12.75" customHeight="1" x14ac:dyDescent="0.2">
      <c r="A8" s="364"/>
      <c r="B8" s="216">
        <v>1133.8898999999983</v>
      </c>
      <c r="C8" s="197">
        <v>963.85810400000037</v>
      </c>
      <c r="D8" s="217">
        <v>981.52577200000053</v>
      </c>
      <c r="E8" s="197">
        <v>918.67827700000021</v>
      </c>
      <c r="F8" s="197">
        <v>814.19522499999914</v>
      </c>
      <c r="G8" s="197">
        <v>858.18184499999973</v>
      </c>
      <c r="H8" s="216">
        <v>768.77717700000017</v>
      </c>
      <c r="I8" s="197">
        <v>753.38235300000031</v>
      </c>
      <c r="J8" s="217">
        <v>853.06861100000071</v>
      </c>
      <c r="K8" s="216">
        <v>910.16718800000001</v>
      </c>
      <c r="L8" s="197">
        <v>938.09696399999859</v>
      </c>
      <c r="M8" s="217">
        <v>1036.1056559999993</v>
      </c>
      <c r="N8" s="362"/>
      <c r="P8" s="319"/>
    </row>
    <row r="9" spans="1:18" s="186" customFormat="1" ht="12" customHeight="1" x14ac:dyDescent="0.2">
      <c r="A9" s="363" t="s">
        <v>102</v>
      </c>
      <c r="B9" s="358">
        <f>SUM(B10:D10)</f>
        <v>4041.283484708978</v>
      </c>
      <c r="C9" s="359"/>
      <c r="D9" s="360"/>
      <c r="E9" s="359">
        <f>SUM(E10:G10)</f>
        <v>2737.2629669999992</v>
      </c>
      <c r="F9" s="359"/>
      <c r="G9" s="359"/>
      <c r="H9" s="358">
        <f>SUM(H10:J10)</f>
        <v>2142.9126575372375</v>
      </c>
      <c r="I9" s="359"/>
      <c r="J9" s="360"/>
      <c r="K9" s="358">
        <f>SUM(K10:M10)</f>
        <v>3595.7412329471722</v>
      </c>
      <c r="L9" s="359"/>
      <c r="M9" s="360"/>
      <c r="N9" s="361">
        <f>SUM(B10:M10)</f>
        <v>12517.200342193388</v>
      </c>
    </row>
    <row r="10" spans="1:18" s="186" customFormat="1" ht="12" customHeight="1" x14ac:dyDescent="0.2">
      <c r="A10" s="364"/>
      <c r="B10" s="216">
        <v>1385.9251131792955</v>
      </c>
      <c r="C10" s="197">
        <v>1328.2686716709511</v>
      </c>
      <c r="D10" s="217">
        <v>1327.0896998587316</v>
      </c>
      <c r="E10" s="197">
        <v>1005.3013319999997</v>
      </c>
      <c r="F10" s="197">
        <v>941.12962499999946</v>
      </c>
      <c r="G10" s="197">
        <v>790.83200999999997</v>
      </c>
      <c r="H10" s="216">
        <v>695.90070387974981</v>
      </c>
      <c r="I10" s="197">
        <v>705.10094435116537</v>
      </c>
      <c r="J10" s="217">
        <v>741.91100930632251</v>
      </c>
      <c r="K10" s="216">
        <v>1055.5291152658383</v>
      </c>
      <c r="L10" s="197">
        <v>1204.3162080562711</v>
      </c>
      <c r="M10" s="217">
        <v>1335.8959096250628</v>
      </c>
      <c r="N10" s="362"/>
      <c r="P10" s="319"/>
    </row>
    <row r="11" spans="1:18" s="13" customFormat="1" ht="12" customHeight="1" x14ac:dyDescent="0.2">
      <c r="A11" s="363" t="s">
        <v>308</v>
      </c>
      <c r="B11" s="358">
        <f>SUM(B12:D12)</f>
        <v>14518.569446119995</v>
      </c>
      <c r="C11" s="359"/>
      <c r="D11" s="360"/>
      <c r="E11" s="359">
        <f>SUM(E12:G12)</f>
        <v>10924.412475999998</v>
      </c>
      <c r="F11" s="359"/>
      <c r="G11" s="359"/>
      <c r="H11" s="358">
        <f>SUM(H12:J12)</f>
        <v>10173.608952599996</v>
      </c>
      <c r="I11" s="359"/>
      <c r="J11" s="360"/>
      <c r="K11" s="358">
        <f>SUM(K12:M12)</f>
        <v>14567.499490531687</v>
      </c>
      <c r="L11" s="359"/>
      <c r="M11" s="360"/>
      <c r="N11" s="361">
        <f>SUM(B12:M12)</f>
        <v>50184.090365251672</v>
      </c>
      <c r="P11" s="247"/>
      <c r="Q11" s="247"/>
      <c r="R11" s="247"/>
    </row>
    <row r="12" spans="1:18" s="186" customFormat="1" ht="12" customHeight="1" x14ac:dyDescent="0.2">
      <c r="A12" s="364"/>
      <c r="B12" s="216">
        <v>5268.2571511399983</v>
      </c>
      <c r="C12" s="197">
        <v>4492.8822949399964</v>
      </c>
      <c r="D12" s="217">
        <v>4757.4300000399999</v>
      </c>
      <c r="E12" s="197">
        <v>3734.5368220000018</v>
      </c>
      <c r="F12" s="197">
        <v>3651.1206109999971</v>
      </c>
      <c r="G12" s="197">
        <v>3538.7550429999992</v>
      </c>
      <c r="H12" s="216">
        <v>3435.8022525999959</v>
      </c>
      <c r="I12" s="197">
        <v>3307.8438919999971</v>
      </c>
      <c r="J12" s="217">
        <v>3429.9628080000025</v>
      </c>
      <c r="K12" s="216">
        <v>4350.4709911537848</v>
      </c>
      <c r="L12" s="197">
        <v>4743.8640596738987</v>
      </c>
      <c r="M12" s="217">
        <v>5473.1644397040036</v>
      </c>
      <c r="N12" s="362"/>
      <c r="P12" s="319"/>
    </row>
    <row r="13" spans="1:18" s="13" customFormat="1" ht="12" customHeight="1" x14ac:dyDescent="0.2">
      <c r="A13" s="363" t="s">
        <v>183</v>
      </c>
      <c r="B13" s="358">
        <f>SUM(B14:D14)</f>
        <v>37940.742589806323</v>
      </c>
      <c r="C13" s="359"/>
      <c r="D13" s="360"/>
      <c r="E13" s="359">
        <f>SUM(E14:G14)</f>
        <v>12260.429237</v>
      </c>
      <c r="F13" s="359"/>
      <c r="G13" s="359"/>
      <c r="H13" s="358">
        <f>SUM(H14:J14)</f>
        <v>9580.4225099196246</v>
      </c>
      <c r="I13" s="359"/>
      <c r="J13" s="360"/>
      <c r="K13" s="358">
        <f>SUM(K14:M14)</f>
        <v>28768.971974721138</v>
      </c>
      <c r="L13" s="359"/>
      <c r="M13" s="360"/>
      <c r="N13" s="361">
        <f>SUM(B14:M14)</f>
        <v>88550.566311447095</v>
      </c>
      <c r="Q13" s="247"/>
      <c r="R13" s="247"/>
    </row>
    <row r="14" spans="1:18" s="186" customFormat="1" ht="12" customHeight="1" x14ac:dyDescent="0.2">
      <c r="A14" s="364"/>
      <c r="B14" s="216">
        <v>12367.603769099545</v>
      </c>
      <c r="C14" s="197">
        <v>13045.485000299894</v>
      </c>
      <c r="D14" s="217">
        <v>12527.653820406889</v>
      </c>
      <c r="E14" s="197">
        <v>5430.340733</v>
      </c>
      <c r="F14" s="197">
        <v>3708.7197700000002</v>
      </c>
      <c r="G14" s="197">
        <v>3121.3687340000001</v>
      </c>
      <c r="H14" s="216">
        <v>2997.4683472031024</v>
      </c>
      <c r="I14" s="197">
        <v>2952.8642868816933</v>
      </c>
      <c r="J14" s="217">
        <v>3630.089875834828</v>
      </c>
      <c r="K14" s="216">
        <v>6762.2869795803781</v>
      </c>
      <c r="L14" s="197">
        <v>9790.7197040698302</v>
      </c>
      <c r="M14" s="217">
        <v>12215.96529107093</v>
      </c>
      <c r="N14" s="362"/>
      <c r="P14" s="319"/>
    </row>
    <row r="15" spans="1:18" s="186" customFormat="1" ht="12" customHeight="1" x14ac:dyDescent="0.2">
      <c r="A15" s="356" t="s">
        <v>101</v>
      </c>
      <c r="B15" s="358">
        <f>SUM(B16:D16)</f>
        <v>47.837087000010797</v>
      </c>
      <c r="C15" s="359"/>
      <c r="D15" s="360"/>
      <c r="E15" s="359">
        <f>SUM(E16:G16)</f>
        <v>55.115476999998009</v>
      </c>
      <c r="F15" s="359"/>
      <c r="G15" s="359"/>
      <c r="H15" s="358">
        <f>SUM(H16:J16)</f>
        <v>48.637773999999354</v>
      </c>
      <c r="I15" s="359"/>
      <c r="J15" s="360"/>
      <c r="K15" s="358">
        <f>SUM(K16:M16)</f>
        <v>75.945465000002514</v>
      </c>
      <c r="L15" s="359"/>
      <c r="M15" s="360"/>
      <c r="N15" s="354">
        <f>SUM(B16:M16)</f>
        <v>227.53580300001067</v>
      </c>
    </row>
    <row r="16" spans="1:18" s="186" customFormat="1" ht="12" customHeight="1" thickBot="1" x14ac:dyDescent="0.25">
      <c r="A16" s="357"/>
      <c r="B16" s="207">
        <v>16.350882000007914</v>
      </c>
      <c r="C16" s="114">
        <v>16.325119000002815</v>
      </c>
      <c r="D16" s="208">
        <v>15.161086000000068</v>
      </c>
      <c r="E16" s="114">
        <v>23.07126999999582</v>
      </c>
      <c r="F16" s="114">
        <v>16.62313500000073</v>
      </c>
      <c r="G16" s="114">
        <v>15.421072000001459</v>
      </c>
      <c r="H16" s="207">
        <v>15.959871000002295</v>
      </c>
      <c r="I16" s="114">
        <v>16.727974999998878</v>
      </c>
      <c r="J16" s="208">
        <v>15.949927999998181</v>
      </c>
      <c r="K16" s="207">
        <v>19.237724999993588</v>
      </c>
      <c r="L16" s="114">
        <v>35.794953000007808</v>
      </c>
      <c r="M16" s="208">
        <v>20.912787000001117</v>
      </c>
      <c r="N16" s="355"/>
      <c r="P16" s="319"/>
    </row>
    <row r="17" spans="1:14" s="126" customFormat="1" ht="11.25" x14ac:dyDescent="0.2">
      <c r="A17" s="119"/>
      <c r="B17" s="5"/>
      <c r="C17" s="5"/>
      <c r="D17" s="5"/>
      <c r="E17" s="5"/>
      <c r="F17" s="5"/>
      <c r="G17" s="5"/>
      <c r="H17" s="5"/>
      <c r="I17" s="5"/>
      <c r="J17" s="5"/>
      <c r="K17" s="5"/>
      <c r="L17" s="5"/>
      <c r="M17" s="5"/>
      <c r="N17" s="4" t="s">
        <v>83</v>
      </c>
    </row>
    <row r="18" spans="1:14" x14ac:dyDescent="0.2">
      <c r="A18" s="189" t="str">
        <f>A5</f>
        <v>Výroba tepla brutto</v>
      </c>
      <c r="B18" s="190">
        <f t="shared" ref="B18:M18" si="0">B6</f>
        <v>20172.026815418845</v>
      </c>
      <c r="C18" s="190">
        <f t="shared" si="0"/>
        <v>19846.819189910842</v>
      </c>
      <c r="D18" s="190">
        <f t="shared" si="0"/>
        <v>19608.860378305621</v>
      </c>
      <c r="E18" s="190">
        <f t="shared" si="0"/>
        <v>11111.928433999998</v>
      </c>
      <c r="F18" s="190">
        <f t="shared" si="0"/>
        <v>9131.788365999997</v>
      </c>
      <c r="G18" s="190">
        <f t="shared" si="0"/>
        <v>8324.5587040000009</v>
      </c>
      <c r="H18" s="190">
        <f t="shared" si="0"/>
        <v>7913.9083516828505</v>
      </c>
      <c r="I18" s="190">
        <f t="shared" si="0"/>
        <v>7735.919451232855</v>
      </c>
      <c r="J18" s="190">
        <f t="shared" si="0"/>
        <v>8670.9822321411521</v>
      </c>
      <c r="K18" s="190">
        <f t="shared" si="0"/>
        <v>13097.691998999995</v>
      </c>
      <c r="L18" s="190">
        <f t="shared" si="0"/>
        <v>16712.791888800006</v>
      </c>
      <c r="M18" s="190">
        <f t="shared" si="0"/>
        <v>20082.044083399996</v>
      </c>
    </row>
    <row r="19" spans="1:14" x14ac:dyDescent="0.2">
      <c r="A19" s="17" t="str">
        <f>A7</f>
        <v xml:space="preserve">Technologická vlastní spotřeba tepla </v>
      </c>
      <c r="B19" s="52">
        <f t="shared" ref="B19:M19" si="1">-B8</f>
        <v>-1133.8898999999983</v>
      </c>
      <c r="C19" s="52">
        <f t="shared" si="1"/>
        <v>-963.85810400000037</v>
      </c>
      <c r="D19" s="52">
        <f t="shared" si="1"/>
        <v>-981.52577200000053</v>
      </c>
      <c r="E19" s="52">
        <f t="shared" si="1"/>
        <v>-918.67827700000021</v>
      </c>
      <c r="F19" s="52">
        <f t="shared" si="1"/>
        <v>-814.19522499999914</v>
      </c>
      <c r="G19" s="52">
        <f t="shared" si="1"/>
        <v>-858.18184499999973</v>
      </c>
      <c r="H19" s="52">
        <f t="shared" si="1"/>
        <v>-768.77717700000017</v>
      </c>
      <c r="I19" s="52">
        <f t="shared" si="1"/>
        <v>-753.38235300000031</v>
      </c>
      <c r="J19" s="52">
        <f t="shared" si="1"/>
        <v>-853.06861100000071</v>
      </c>
      <c r="K19" s="52">
        <f t="shared" si="1"/>
        <v>-910.16718800000001</v>
      </c>
      <c r="L19" s="52">
        <f t="shared" si="1"/>
        <v>-938.09696399999859</v>
      </c>
      <c r="M19" s="52">
        <f t="shared" si="1"/>
        <v>-1036.1056559999993</v>
      </c>
    </row>
    <row r="20" spans="1:14" x14ac:dyDescent="0.2">
      <c r="A20" s="17" t="str">
        <f>A9</f>
        <v>Ztráty</v>
      </c>
      <c r="B20" s="190">
        <f t="shared" ref="B20:M20" si="2">-B10</f>
        <v>-1385.9251131792955</v>
      </c>
      <c r="C20" s="190">
        <f t="shared" si="2"/>
        <v>-1328.2686716709511</v>
      </c>
      <c r="D20" s="190">
        <f t="shared" si="2"/>
        <v>-1327.0896998587316</v>
      </c>
      <c r="E20" s="190">
        <f t="shared" si="2"/>
        <v>-1005.3013319999997</v>
      </c>
      <c r="F20" s="190">
        <f t="shared" si="2"/>
        <v>-941.12962499999946</v>
      </c>
      <c r="G20" s="190">
        <f t="shared" si="2"/>
        <v>-790.83200999999997</v>
      </c>
      <c r="H20" s="190">
        <f t="shared" si="2"/>
        <v>-695.90070387974981</v>
      </c>
      <c r="I20" s="190">
        <f t="shared" si="2"/>
        <v>-705.10094435116537</v>
      </c>
      <c r="J20" s="190">
        <f t="shared" si="2"/>
        <v>-741.91100930632251</v>
      </c>
      <c r="K20" s="190">
        <f t="shared" si="2"/>
        <v>-1055.5291152658383</v>
      </c>
      <c r="L20" s="190">
        <f t="shared" si="2"/>
        <v>-1204.3162080562711</v>
      </c>
      <c r="M20" s="190">
        <f t="shared" si="2"/>
        <v>-1335.8959096250628</v>
      </c>
      <c r="N20" s="127"/>
    </row>
    <row r="21" spans="1:14" x14ac:dyDescent="0.2">
      <c r="A21" s="178" t="str">
        <f>A11</f>
        <v>Vlastní spotřeba tepla</v>
      </c>
      <c r="B21" s="168">
        <f>-B12</f>
        <v>-5268.2571511399983</v>
      </c>
      <c r="C21" s="168">
        <f t="shared" ref="C21:M21" si="3">-C12</f>
        <v>-4492.8822949399964</v>
      </c>
      <c r="D21" s="168">
        <f t="shared" si="3"/>
        <v>-4757.4300000399999</v>
      </c>
      <c r="E21" s="168">
        <f t="shared" si="3"/>
        <v>-3734.5368220000018</v>
      </c>
      <c r="F21" s="168">
        <f t="shared" si="3"/>
        <v>-3651.1206109999971</v>
      </c>
      <c r="G21" s="168">
        <f t="shared" si="3"/>
        <v>-3538.7550429999992</v>
      </c>
      <c r="H21" s="168">
        <f t="shared" si="3"/>
        <v>-3435.8022525999959</v>
      </c>
      <c r="I21" s="168">
        <f t="shared" si="3"/>
        <v>-3307.8438919999971</v>
      </c>
      <c r="J21" s="168">
        <f t="shared" si="3"/>
        <v>-3429.9628080000025</v>
      </c>
      <c r="K21" s="168">
        <f t="shared" si="3"/>
        <v>-4350.4709911537848</v>
      </c>
      <c r="L21" s="168">
        <f t="shared" si="3"/>
        <v>-4743.8640596738987</v>
      </c>
      <c r="M21" s="168">
        <f t="shared" si="3"/>
        <v>-5473.1644397040036</v>
      </c>
      <c r="N21" s="127"/>
    </row>
    <row r="22" spans="1:14" x14ac:dyDescent="0.2">
      <c r="A22" s="178" t="str">
        <f>A13</f>
        <v>Dodávky tepla</v>
      </c>
      <c r="B22" s="168">
        <f t="shared" ref="B22:M22" si="4">-B14</f>
        <v>-12367.603769099545</v>
      </c>
      <c r="C22" s="168">
        <f t="shared" si="4"/>
        <v>-13045.485000299894</v>
      </c>
      <c r="D22" s="168">
        <f t="shared" si="4"/>
        <v>-12527.653820406889</v>
      </c>
      <c r="E22" s="168">
        <f t="shared" si="4"/>
        <v>-5430.340733</v>
      </c>
      <c r="F22" s="168">
        <f t="shared" si="4"/>
        <v>-3708.7197700000002</v>
      </c>
      <c r="G22" s="168">
        <f t="shared" si="4"/>
        <v>-3121.3687340000001</v>
      </c>
      <c r="H22" s="168">
        <f t="shared" si="4"/>
        <v>-2997.4683472031024</v>
      </c>
      <c r="I22" s="168">
        <f t="shared" si="4"/>
        <v>-2952.8642868816933</v>
      </c>
      <c r="J22" s="168">
        <f t="shared" si="4"/>
        <v>-3630.089875834828</v>
      </c>
      <c r="K22" s="168">
        <f t="shared" si="4"/>
        <v>-6762.2869795803781</v>
      </c>
      <c r="L22" s="168">
        <f t="shared" si="4"/>
        <v>-9790.7197040698302</v>
      </c>
      <c r="M22" s="168">
        <f t="shared" si="4"/>
        <v>-12215.96529107093</v>
      </c>
    </row>
    <row r="23" spans="1:14" x14ac:dyDescent="0.2">
      <c r="A23" s="178" t="str">
        <f>A15</f>
        <v>Bilanční rozdíl</v>
      </c>
      <c r="B23" s="168">
        <f t="shared" ref="B23:M23" si="5">-B16</f>
        <v>-16.350882000007914</v>
      </c>
      <c r="C23" s="168">
        <f t="shared" si="5"/>
        <v>-16.325119000002815</v>
      </c>
      <c r="D23" s="168">
        <f t="shared" si="5"/>
        <v>-15.161086000000068</v>
      </c>
      <c r="E23" s="168">
        <f t="shared" si="5"/>
        <v>-23.07126999999582</v>
      </c>
      <c r="F23" s="168">
        <f t="shared" si="5"/>
        <v>-16.62313500000073</v>
      </c>
      <c r="G23" s="168">
        <f t="shared" si="5"/>
        <v>-15.421072000001459</v>
      </c>
      <c r="H23" s="168">
        <f t="shared" si="5"/>
        <v>-15.959871000002295</v>
      </c>
      <c r="I23" s="168">
        <f t="shared" si="5"/>
        <v>-16.727974999998878</v>
      </c>
      <c r="J23" s="168">
        <f t="shared" si="5"/>
        <v>-15.949927999998181</v>
      </c>
      <c r="K23" s="168">
        <f t="shared" si="5"/>
        <v>-19.237724999993588</v>
      </c>
      <c r="L23" s="168">
        <f t="shared" si="5"/>
        <v>-35.794953000007808</v>
      </c>
      <c r="M23" s="168">
        <f t="shared" si="5"/>
        <v>-20.912787000001117</v>
      </c>
    </row>
    <row r="42" spans="1:4" x14ac:dyDescent="0.2">
      <c r="A42" s="228"/>
      <c r="B42" s="234"/>
      <c r="C42" s="229"/>
      <c r="D42" s="229"/>
    </row>
    <row r="43" spans="1:4" x14ac:dyDescent="0.2">
      <c r="B43" s="229"/>
      <c r="C43" s="229"/>
      <c r="D43" s="229"/>
    </row>
    <row r="44" spans="1:4" x14ac:dyDescent="0.2">
      <c r="B44" s="229"/>
      <c r="C44" s="229"/>
      <c r="D44" s="229"/>
    </row>
  </sheetData>
  <mergeCells count="42">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 ref="H7:J7"/>
    <mergeCell ref="K7:M7"/>
    <mergeCell ref="A13:A14"/>
    <mergeCell ref="B13:D13"/>
    <mergeCell ref="E13:G13"/>
    <mergeCell ref="E9:G9"/>
    <mergeCell ref="H9:J9"/>
    <mergeCell ref="K9:M9"/>
    <mergeCell ref="A9:A10"/>
    <mergeCell ref="B9:D9"/>
    <mergeCell ref="N9:N10"/>
    <mergeCell ref="N13:N14"/>
    <mergeCell ref="A11:A12"/>
    <mergeCell ref="B11:D11"/>
    <mergeCell ref="E11:G11"/>
    <mergeCell ref="H11:J11"/>
    <mergeCell ref="K11:M11"/>
    <mergeCell ref="H13:J13"/>
    <mergeCell ref="K13:M13"/>
    <mergeCell ref="N11:N12"/>
    <mergeCell ref="N15:N16"/>
    <mergeCell ref="A15:A16"/>
    <mergeCell ref="B15:D15"/>
    <mergeCell ref="E15:G15"/>
    <mergeCell ref="H15:J15"/>
    <mergeCell ref="K15:M15"/>
  </mergeCells>
  <phoneticPr fontId="3"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P39"/>
  <sheetViews>
    <sheetView showGridLines="0" zoomScaleNormal="100" workbookViewId="0"/>
  </sheetViews>
  <sheetFormatPr defaultRowHeight="12" x14ac:dyDescent="0.2"/>
  <cols>
    <col min="1" max="1" width="30.85546875" style="112" customWidth="1"/>
    <col min="2" max="13" width="8.5703125" style="112" customWidth="1"/>
    <col min="14" max="14" width="10.42578125" style="112" customWidth="1"/>
    <col min="15" max="15" width="8.42578125" style="112" customWidth="1"/>
    <col min="16" max="16" width="11.42578125" style="112" bestFit="1" customWidth="1"/>
    <col min="17" max="16384" width="9.140625" style="112"/>
  </cols>
  <sheetData>
    <row r="1" spans="1:16" s="125" customFormat="1" ht="18.75" x14ac:dyDescent="0.3">
      <c r="A1" s="21" t="s">
        <v>148</v>
      </c>
      <c r="B1" s="121"/>
      <c r="C1" s="121"/>
      <c r="D1" s="121"/>
      <c r="E1" s="121"/>
      <c r="F1" s="121"/>
      <c r="G1" s="121"/>
      <c r="H1" s="121"/>
      <c r="I1" s="121"/>
      <c r="J1" s="121"/>
      <c r="K1" s="121"/>
      <c r="L1" s="121"/>
      <c r="M1" s="121"/>
      <c r="N1" s="111" t="str">
        <f>Obsah!$A$1</f>
        <v>2018</v>
      </c>
    </row>
    <row r="2" spans="1:16" ht="7.5" customHeight="1" x14ac:dyDescent="0.2">
      <c r="A2" s="13"/>
      <c r="B2" s="13"/>
      <c r="C2" s="13"/>
      <c r="D2" s="13"/>
      <c r="E2" s="13"/>
      <c r="F2" s="13"/>
      <c r="G2" s="13"/>
      <c r="H2" s="13"/>
      <c r="I2" s="13"/>
      <c r="J2" s="13"/>
      <c r="K2" s="13"/>
      <c r="L2" s="13"/>
      <c r="M2" s="13"/>
      <c r="N2" s="13"/>
    </row>
    <row r="3" spans="1:16" x14ac:dyDescent="0.2">
      <c r="A3" s="369"/>
      <c r="B3" s="371" t="s">
        <v>48</v>
      </c>
      <c r="C3" s="371"/>
      <c r="D3" s="371"/>
      <c r="E3" s="371" t="s">
        <v>49</v>
      </c>
      <c r="F3" s="371"/>
      <c r="G3" s="371"/>
      <c r="H3" s="371" t="s">
        <v>50</v>
      </c>
      <c r="I3" s="371"/>
      <c r="J3" s="371"/>
      <c r="K3" s="371" t="s">
        <v>51</v>
      </c>
      <c r="L3" s="371"/>
      <c r="M3" s="371"/>
      <c r="N3" s="369" t="s">
        <v>7</v>
      </c>
    </row>
    <row r="4" spans="1:16" x14ac:dyDescent="0.2">
      <c r="A4" s="370"/>
      <c r="B4" s="185" t="s">
        <v>8</v>
      </c>
      <c r="C4" s="185" t="s">
        <v>9</v>
      </c>
      <c r="D4" s="185" t="s">
        <v>10</v>
      </c>
      <c r="E4" s="185" t="s">
        <v>11</v>
      </c>
      <c r="F4" s="185" t="s">
        <v>12</v>
      </c>
      <c r="G4" s="185" t="s">
        <v>13</v>
      </c>
      <c r="H4" s="185" t="s">
        <v>14</v>
      </c>
      <c r="I4" s="185" t="s">
        <v>15</v>
      </c>
      <c r="J4" s="185" t="s">
        <v>16</v>
      </c>
      <c r="K4" s="185" t="s">
        <v>17</v>
      </c>
      <c r="L4" s="185" t="s">
        <v>18</v>
      </c>
      <c r="M4" s="185" t="s">
        <v>19</v>
      </c>
      <c r="N4" s="370"/>
    </row>
    <row r="5" spans="1:16" s="128" customFormat="1" x14ac:dyDescent="0.2">
      <c r="A5" s="374" t="s">
        <v>66</v>
      </c>
      <c r="B5" s="376">
        <f>SUM(B6:D6)</f>
        <v>59627.706383635305</v>
      </c>
      <c r="C5" s="377"/>
      <c r="D5" s="378"/>
      <c r="E5" s="377">
        <f>SUM(E6:G6)</f>
        <v>28568.275503999997</v>
      </c>
      <c r="F5" s="377"/>
      <c r="G5" s="377"/>
      <c r="H5" s="376">
        <f>SUM(H6:J6)</f>
        <v>24320.810035056857</v>
      </c>
      <c r="I5" s="377"/>
      <c r="J5" s="378"/>
      <c r="K5" s="376">
        <f>SUM(K6:M6)</f>
        <v>49892.527971199997</v>
      </c>
      <c r="L5" s="377"/>
      <c r="M5" s="378"/>
      <c r="N5" s="373">
        <f>SUM(N7:N22)</f>
        <v>162409.31989389216</v>
      </c>
    </row>
    <row r="6" spans="1:16" s="128" customFormat="1" x14ac:dyDescent="0.2">
      <c r="A6" s="375"/>
      <c r="B6" s="199">
        <f t="shared" ref="B6:M6" si="0">SUM(B7:B22)</f>
        <v>20172.026815418845</v>
      </c>
      <c r="C6" s="65">
        <f t="shared" si="0"/>
        <v>19846.819189910842</v>
      </c>
      <c r="D6" s="200">
        <f t="shared" si="0"/>
        <v>19608.860378305621</v>
      </c>
      <c r="E6" s="65">
        <f t="shared" si="0"/>
        <v>11111.928433999998</v>
      </c>
      <c r="F6" s="65">
        <f t="shared" si="0"/>
        <v>9131.788365999997</v>
      </c>
      <c r="G6" s="65">
        <f t="shared" si="0"/>
        <v>8324.5587040000009</v>
      </c>
      <c r="H6" s="199">
        <f t="shared" si="0"/>
        <v>7913.9083516828505</v>
      </c>
      <c r="I6" s="65">
        <f t="shared" si="0"/>
        <v>7735.919451232855</v>
      </c>
      <c r="J6" s="200">
        <f t="shared" si="0"/>
        <v>8670.9822321411521</v>
      </c>
      <c r="K6" s="199">
        <f t="shared" si="0"/>
        <v>13097.691998999995</v>
      </c>
      <c r="L6" s="65">
        <f t="shared" si="0"/>
        <v>16712.791888800006</v>
      </c>
      <c r="M6" s="200">
        <f t="shared" si="0"/>
        <v>20082.044083399996</v>
      </c>
      <c r="N6" s="361"/>
    </row>
    <row r="7" spans="1:16" x14ac:dyDescent="0.2">
      <c r="A7" s="36" t="s">
        <v>44</v>
      </c>
      <c r="B7" s="205">
        <v>1736.1950920000002</v>
      </c>
      <c r="C7" s="120">
        <v>1643.945095</v>
      </c>
      <c r="D7" s="202">
        <v>1789.2800710000004</v>
      </c>
      <c r="E7" s="120">
        <v>1390.4244750000005</v>
      </c>
      <c r="F7" s="120">
        <v>1315.0076879999995</v>
      </c>
      <c r="G7" s="120">
        <v>1237.1369649999997</v>
      </c>
      <c r="H7" s="205">
        <v>1130.8757999999998</v>
      </c>
      <c r="I7" s="120">
        <v>1100.2623760000001</v>
      </c>
      <c r="J7" s="202">
        <v>1082.731045</v>
      </c>
      <c r="K7" s="205">
        <v>1167.2986939999994</v>
      </c>
      <c r="L7" s="120">
        <v>1579.8736989999995</v>
      </c>
      <c r="M7" s="202">
        <v>1893.4592260000002</v>
      </c>
      <c r="N7" s="39">
        <f t="shared" ref="N7:N22" si="1">SUM(B7:M7)</f>
        <v>17066.490226000002</v>
      </c>
      <c r="P7" s="234"/>
    </row>
    <row r="8" spans="1:16" x14ac:dyDescent="0.2">
      <c r="A8" s="47" t="s">
        <v>43</v>
      </c>
      <c r="B8" s="206">
        <v>432.1903410000005</v>
      </c>
      <c r="C8" s="113">
        <v>382.051219</v>
      </c>
      <c r="D8" s="204">
        <v>405.0820290000002</v>
      </c>
      <c r="E8" s="242">
        <v>332.36852800000008</v>
      </c>
      <c r="F8" s="113">
        <v>308.60150199999981</v>
      </c>
      <c r="G8" s="196">
        <v>284.06933800000019</v>
      </c>
      <c r="H8" s="206">
        <v>294.13614999999999</v>
      </c>
      <c r="I8" s="113">
        <v>280.76977399999998</v>
      </c>
      <c r="J8" s="204">
        <v>295.91938199999976</v>
      </c>
      <c r="K8" s="206">
        <v>351.0474710000002</v>
      </c>
      <c r="L8" s="113">
        <v>372.7752609999996</v>
      </c>
      <c r="M8" s="204">
        <v>405.26492699999994</v>
      </c>
      <c r="N8" s="40">
        <f t="shared" si="1"/>
        <v>4144.2759219999998</v>
      </c>
      <c r="P8" s="234"/>
    </row>
    <row r="9" spans="1:16" x14ac:dyDescent="0.2">
      <c r="A9" s="47" t="s">
        <v>42</v>
      </c>
      <c r="B9" s="206">
        <v>2591.6010949999995</v>
      </c>
      <c r="C9" s="113">
        <v>2572.8594429999998</v>
      </c>
      <c r="D9" s="204">
        <v>2380.98774</v>
      </c>
      <c r="E9" s="242">
        <v>946.45938899999987</v>
      </c>
      <c r="F9" s="113">
        <v>570.23652500000003</v>
      </c>
      <c r="G9" s="196">
        <v>522.83730800000001</v>
      </c>
      <c r="H9" s="206">
        <v>563.00627200000008</v>
      </c>
      <c r="I9" s="113">
        <v>491.37814299999997</v>
      </c>
      <c r="J9" s="204">
        <v>701.82942800000012</v>
      </c>
      <c r="K9" s="206">
        <v>1352.4865030000003</v>
      </c>
      <c r="L9" s="113">
        <v>1878.468676</v>
      </c>
      <c r="M9" s="204">
        <v>2371.1827290000001</v>
      </c>
      <c r="N9" s="40">
        <f t="shared" si="1"/>
        <v>16943.333251000004</v>
      </c>
      <c r="P9" s="234"/>
    </row>
    <row r="10" spans="1:16" x14ac:dyDescent="0.2">
      <c r="A10" s="36" t="s">
        <v>67</v>
      </c>
      <c r="B10" s="206">
        <v>0.98224999999999996</v>
      </c>
      <c r="C10" s="113">
        <v>0.92944999999999989</v>
      </c>
      <c r="D10" s="204">
        <v>1.0424640000000003</v>
      </c>
      <c r="E10" s="242">
        <v>0.98810100000000001</v>
      </c>
      <c r="F10" s="113">
        <v>1.2493620000000001</v>
      </c>
      <c r="G10" s="196">
        <v>0.94393199999999999</v>
      </c>
      <c r="H10" s="206">
        <v>1.189643</v>
      </c>
      <c r="I10" s="113">
        <v>2.395213</v>
      </c>
      <c r="J10" s="204">
        <v>1.293596</v>
      </c>
      <c r="K10" s="206">
        <v>1.7849280000000001</v>
      </c>
      <c r="L10" s="113">
        <v>1.6034759999999999</v>
      </c>
      <c r="M10" s="204">
        <v>0.95843600000000007</v>
      </c>
      <c r="N10" s="40">
        <f t="shared" si="1"/>
        <v>15.360851000000002</v>
      </c>
      <c r="P10" s="234"/>
    </row>
    <row r="11" spans="1:16" x14ac:dyDescent="0.2">
      <c r="A11" s="47" t="s">
        <v>68</v>
      </c>
      <c r="B11" s="206">
        <v>12.520410524205595</v>
      </c>
      <c r="C11" s="113">
        <v>12.799567275828995</v>
      </c>
      <c r="D11" s="204">
        <v>12.37575251772771</v>
      </c>
      <c r="E11" s="242">
        <v>5.2966084718636495</v>
      </c>
      <c r="F11" s="113">
        <v>3.4957383507806479</v>
      </c>
      <c r="G11" s="196">
        <v>2.8832192291630636</v>
      </c>
      <c r="H11" s="206">
        <v>2.5029199034763603</v>
      </c>
      <c r="I11" s="113">
        <v>2.4793713264099626</v>
      </c>
      <c r="J11" s="204">
        <v>3.2879908782566307</v>
      </c>
      <c r="K11" s="206">
        <v>6.6881997265137336</v>
      </c>
      <c r="L11" s="113">
        <v>9.8501207291866475</v>
      </c>
      <c r="M11" s="204">
        <v>12.132823071398251</v>
      </c>
      <c r="N11" s="40">
        <f t="shared" si="1"/>
        <v>86.312722004811235</v>
      </c>
      <c r="P11" s="234"/>
    </row>
    <row r="12" spans="1:16" x14ac:dyDescent="0.2">
      <c r="A12" s="36" t="s">
        <v>69</v>
      </c>
      <c r="B12" s="206">
        <v>6.3600000000000002E-3</v>
      </c>
      <c r="C12" s="113">
        <v>1.6800000000000002E-2</v>
      </c>
      <c r="D12" s="204">
        <v>2.4709999999999999E-2</v>
      </c>
      <c r="E12" s="242">
        <v>0.44020999999999999</v>
      </c>
      <c r="F12" s="113">
        <v>7.594999999999999E-2</v>
      </c>
      <c r="G12" s="196">
        <v>6.7419999999999994E-2</v>
      </c>
      <c r="H12" s="206">
        <v>7.2120000000000004E-2</v>
      </c>
      <c r="I12" s="113">
        <v>6.9900000000000004E-2</v>
      </c>
      <c r="J12" s="204">
        <v>4.5689999999999995E-2</v>
      </c>
      <c r="K12" s="206">
        <v>3.5720000000000002E-2</v>
      </c>
      <c r="L12" s="113">
        <v>7.6499999999999997E-3</v>
      </c>
      <c r="M12" s="204">
        <v>5.8200000000000005E-3</v>
      </c>
      <c r="N12" s="40">
        <f t="shared" si="1"/>
        <v>0.86835000000000007</v>
      </c>
      <c r="P12" s="234"/>
    </row>
    <row r="13" spans="1:16" x14ac:dyDescent="0.2">
      <c r="A13" s="47" t="s">
        <v>41</v>
      </c>
      <c r="B13" s="206">
        <v>8872.5807160000022</v>
      </c>
      <c r="C13" s="113">
        <v>8756.7104379999964</v>
      </c>
      <c r="D13" s="204">
        <v>8677.651045999999</v>
      </c>
      <c r="E13" s="242">
        <v>4880.233983000001</v>
      </c>
      <c r="F13" s="113">
        <v>3679.8480939999986</v>
      </c>
      <c r="G13" s="196">
        <v>3034.8774389999994</v>
      </c>
      <c r="H13" s="206">
        <v>2669.6572190000002</v>
      </c>
      <c r="I13" s="113">
        <v>2748.4875849999989</v>
      </c>
      <c r="J13" s="204">
        <v>3574.4740590000006</v>
      </c>
      <c r="K13" s="206">
        <v>5736.1615510000001</v>
      </c>
      <c r="L13" s="113">
        <v>7307.4559660000041</v>
      </c>
      <c r="M13" s="204">
        <v>8884.2483549999997</v>
      </c>
      <c r="N13" s="40">
        <f t="shared" si="1"/>
        <v>68822.386450999984</v>
      </c>
      <c r="P13" s="234"/>
    </row>
    <row r="14" spans="1:16" x14ac:dyDescent="0.2">
      <c r="A14" s="47" t="s">
        <v>81</v>
      </c>
      <c r="B14" s="206">
        <v>130.57499999999999</v>
      </c>
      <c r="C14" s="113">
        <v>138.47800000000001</v>
      </c>
      <c r="D14" s="204">
        <v>121.369</v>
      </c>
      <c r="E14" s="242">
        <v>51.671999999999997</v>
      </c>
      <c r="F14" s="113">
        <v>29.064</v>
      </c>
      <c r="G14" s="196">
        <v>18.777999999999999</v>
      </c>
      <c r="H14" s="206">
        <v>16.422000000000001</v>
      </c>
      <c r="I14" s="113">
        <v>19.334</v>
      </c>
      <c r="J14" s="204">
        <v>30.207999999999998</v>
      </c>
      <c r="K14" s="206">
        <v>72.677999999999997</v>
      </c>
      <c r="L14" s="113">
        <v>99.010999999999996</v>
      </c>
      <c r="M14" s="204">
        <v>136.74100000000001</v>
      </c>
      <c r="N14" s="40">
        <f t="shared" ref="N14" si="2">SUM(B14:M14)</f>
        <v>864.33</v>
      </c>
      <c r="P14" s="234"/>
    </row>
    <row r="15" spans="1:16" x14ac:dyDescent="0.2">
      <c r="A15" s="47" t="s">
        <v>40</v>
      </c>
      <c r="B15" s="206">
        <v>0.14965999999999999</v>
      </c>
      <c r="C15" s="113">
        <v>4.3270000000000003E-2</v>
      </c>
      <c r="D15" s="204">
        <v>0.11637500000000001</v>
      </c>
      <c r="E15" s="242">
        <v>2.3257999999999997E-2</v>
      </c>
      <c r="F15" s="113">
        <v>0</v>
      </c>
      <c r="G15" s="196">
        <v>0</v>
      </c>
      <c r="H15" s="206">
        <v>0</v>
      </c>
      <c r="I15" s="113">
        <v>0</v>
      </c>
      <c r="J15" s="204">
        <v>4.2290000000000001E-3</v>
      </c>
      <c r="K15" s="206">
        <v>1.0572E-2</v>
      </c>
      <c r="L15" s="113">
        <v>0.15483</v>
      </c>
      <c r="M15" s="204">
        <v>0.13914600000000002</v>
      </c>
      <c r="N15" s="40">
        <f t="shared" si="1"/>
        <v>0.64134000000000002</v>
      </c>
      <c r="P15" s="234"/>
    </row>
    <row r="16" spans="1:16" x14ac:dyDescent="0.2">
      <c r="A16" s="47" t="s">
        <v>39</v>
      </c>
      <c r="B16" s="206">
        <v>733.66456000000005</v>
      </c>
      <c r="C16" s="113">
        <v>677.47089999999992</v>
      </c>
      <c r="D16" s="204">
        <v>615.7379000000002</v>
      </c>
      <c r="E16" s="242">
        <v>376.00633500000004</v>
      </c>
      <c r="F16" s="113">
        <v>521.35359899999992</v>
      </c>
      <c r="G16" s="196">
        <v>673.43869699999993</v>
      </c>
      <c r="H16" s="206">
        <v>689.409176</v>
      </c>
      <c r="I16" s="113">
        <v>601.436779</v>
      </c>
      <c r="J16" s="204">
        <v>553.19151199999999</v>
      </c>
      <c r="K16" s="206">
        <v>617.25074899999993</v>
      </c>
      <c r="L16" s="113">
        <v>647.38288799999998</v>
      </c>
      <c r="M16" s="204">
        <v>684.41372399999989</v>
      </c>
      <c r="N16" s="40">
        <f t="shared" si="1"/>
        <v>7390.7568190000002</v>
      </c>
      <c r="P16" s="234"/>
    </row>
    <row r="17" spans="1:16" x14ac:dyDescent="0.2">
      <c r="A17" s="47" t="s">
        <v>38</v>
      </c>
      <c r="B17" s="206">
        <v>51.923550000000006</v>
      </c>
      <c r="C17" s="113">
        <v>56.913880999999996</v>
      </c>
      <c r="D17" s="204">
        <v>60.446658000000006</v>
      </c>
      <c r="E17" s="242">
        <v>37.524505999999995</v>
      </c>
      <c r="F17" s="113">
        <v>31.869070000000001</v>
      </c>
      <c r="G17" s="196">
        <v>44.590392999999999</v>
      </c>
      <c r="H17" s="206">
        <v>33.114145000000001</v>
      </c>
      <c r="I17" s="113">
        <v>10.2944</v>
      </c>
      <c r="J17" s="204">
        <v>35.631712</v>
      </c>
      <c r="K17" s="206">
        <v>48.400845000000004</v>
      </c>
      <c r="L17" s="113">
        <v>53.526405999999994</v>
      </c>
      <c r="M17" s="204">
        <v>60.520161999999999</v>
      </c>
      <c r="N17" s="40">
        <f t="shared" si="1"/>
        <v>524.75572799999998</v>
      </c>
      <c r="P17" s="234"/>
    </row>
    <row r="18" spans="1:16" x14ac:dyDescent="0.2">
      <c r="A18" s="47" t="s">
        <v>37</v>
      </c>
      <c r="B18" s="206">
        <v>454.06874827551127</v>
      </c>
      <c r="C18" s="113">
        <v>431.78565806911507</v>
      </c>
      <c r="D18" s="204">
        <v>402.34502185746658</v>
      </c>
      <c r="E18" s="242">
        <v>341.41292144348932</v>
      </c>
      <c r="F18" s="113">
        <v>372.10007573605395</v>
      </c>
      <c r="G18" s="196">
        <v>388.59958785002152</v>
      </c>
      <c r="H18" s="206">
        <v>357.30957824314515</v>
      </c>
      <c r="I18" s="113">
        <v>358.45643214431578</v>
      </c>
      <c r="J18" s="204">
        <v>306.67931867932407</v>
      </c>
      <c r="K18" s="206">
        <v>404.27770483966702</v>
      </c>
      <c r="L18" s="113">
        <v>359.70140078638423</v>
      </c>
      <c r="M18" s="204">
        <v>444.81562132674509</v>
      </c>
      <c r="N18" s="40">
        <f t="shared" si="1"/>
        <v>4621.5520692512382</v>
      </c>
      <c r="P18" s="234"/>
    </row>
    <row r="19" spans="1:16" x14ac:dyDescent="0.2">
      <c r="A19" s="47" t="s">
        <v>36</v>
      </c>
      <c r="B19" s="206">
        <v>1037.9111770000002</v>
      </c>
      <c r="C19" s="113">
        <v>925.63107500000024</v>
      </c>
      <c r="D19" s="204">
        <v>1030.5605910000002</v>
      </c>
      <c r="E19" s="242">
        <v>850.02880499999992</v>
      </c>
      <c r="F19" s="113">
        <v>900.32505099999992</v>
      </c>
      <c r="G19" s="196">
        <v>862.66322500000012</v>
      </c>
      <c r="H19" s="206">
        <v>904.84071400000005</v>
      </c>
      <c r="I19" s="113">
        <v>937.74993599999993</v>
      </c>
      <c r="J19" s="204">
        <v>772.71612200000004</v>
      </c>
      <c r="K19" s="206">
        <v>851.15560299999981</v>
      </c>
      <c r="L19" s="113">
        <v>904.25349699999981</v>
      </c>
      <c r="M19" s="204">
        <v>1043.8285960000003</v>
      </c>
      <c r="N19" s="40">
        <f t="shared" si="1"/>
        <v>11021.664391999999</v>
      </c>
      <c r="P19" s="234"/>
    </row>
    <row r="20" spans="1:16" x14ac:dyDescent="0.2">
      <c r="A20" s="47" t="s">
        <v>3</v>
      </c>
      <c r="B20" s="206">
        <v>0</v>
      </c>
      <c r="C20" s="113">
        <v>0</v>
      </c>
      <c r="D20" s="204">
        <v>0</v>
      </c>
      <c r="E20" s="242">
        <v>0</v>
      </c>
      <c r="F20" s="113">
        <v>0</v>
      </c>
      <c r="G20" s="196">
        <v>0</v>
      </c>
      <c r="H20" s="206">
        <v>0</v>
      </c>
      <c r="I20" s="113">
        <v>0</v>
      </c>
      <c r="J20" s="204">
        <v>0</v>
      </c>
      <c r="K20" s="206">
        <v>0</v>
      </c>
      <c r="L20" s="113">
        <v>0</v>
      </c>
      <c r="M20" s="204">
        <v>0</v>
      </c>
      <c r="N20" s="40">
        <f t="shared" si="1"/>
        <v>0</v>
      </c>
      <c r="P20" s="234"/>
    </row>
    <row r="21" spans="1:16" x14ac:dyDescent="0.2">
      <c r="A21" s="47" t="s">
        <v>35</v>
      </c>
      <c r="B21" s="206">
        <v>16.103689000000003</v>
      </c>
      <c r="C21" s="113">
        <v>19.974861999999991</v>
      </c>
      <c r="D21" s="204">
        <v>18.848528000000005</v>
      </c>
      <c r="E21" s="242">
        <v>5.4286909999999979</v>
      </c>
      <c r="F21" s="113">
        <v>4.2287789999999985</v>
      </c>
      <c r="G21" s="196">
        <v>9.4274799999999992</v>
      </c>
      <c r="H21" s="206">
        <v>24.967256999999993</v>
      </c>
      <c r="I21" s="113">
        <v>15.062255000000007</v>
      </c>
      <c r="J21" s="204">
        <v>12.99865</v>
      </c>
      <c r="K21" s="206">
        <v>16.344832999999998</v>
      </c>
      <c r="L21" s="113">
        <v>24.050650999999998</v>
      </c>
      <c r="M21" s="204">
        <v>16.127367999999997</v>
      </c>
      <c r="N21" s="40">
        <f t="shared" si="1"/>
        <v>183.56304299999996</v>
      </c>
      <c r="P21" s="234"/>
    </row>
    <row r="22" spans="1:16" ht="12.75" thickBot="1" x14ac:dyDescent="0.25">
      <c r="A22" s="37" t="s">
        <v>34</v>
      </c>
      <c r="B22" s="207">
        <v>4101.5541666191275</v>
      </c>
      <c r="C22" s="114">
        <v>4227.2095315659035</v>
      </c>
      <c r="D22" s="208">
        <v>4092.9924919304244</v>
      </c>
      <c r="E22" s="114">
        <v>1893.6206230846465</v>
      </c>
      <c r="F22" s="114">
        <v>1394.3329319131651</v>
      </c>
      <c r="G22" s="114">
        <v>1244.2456999208159</v>
      </c>
      <c r="H22" s="207">
        <v>1226.4053575362291</v>
      </c>
      <c r="I22" s="114">
        <v>1167.7432867621312</v>
      </c>
      <c r="J22" s="208">
        <v>1299.9714975835702</v>
      </c>
      <c r="K22" s="207">
        <v>2472.0706254338174</v>
      </c>
      <c r="L22" s="114">
        <v>3474.6763672844318</v>
      </c>
      <c r="M22" s="208">
        <v>4128.2061500018553</v>
      </c>
      <c r="N22" s="41">
        <f t="shared" si="1"/>
        <v>30723.02872963612</v>
      </c>
      <c r="P22" s="234"/>
    </row>
    <row r="23" spans="1:16" s="126" customFormat="1" ht="11.25" x14ac:dyDescent="0.2">
      <c r="A23" s="119"/>
      <c r="B23" s="5"/>
      <c r="C23" s="5"/>
      <c r="D23" s="5"/>
      <c r="E23" s="5"/>
      <c r="F23" s="5"/>
      <c r="G23" s="5"/>
      <c r="H23" s="5"/>
      <c r="I23" s="5"/>
      <c r="J23" s="5"/>
      <c r="K23" s="5"/>
      <c r="L23" s="5"/>
      <c r="M23" s="5"/>
      <c r="N23" s="4" t="s">
        <v>83</v>
      </c>
    </row>
    <row r="24" spans="1:16" x14ac:dyDescent="0.2">
      <c r="A24" s="232" t="s">
        <v>44</v>
      </c>
      <c r="B24" s="52">
        <v>17066.490226000002</v>
      </c>
      <c r="C24" s="13"/>
      <c r="D24" s="13"/>
      <c r="E24" s="13"/>
      <c r="F24" s="13"/>
      <c r="G24" s="13"/>
      <c r="H24" s="13"/>
      <c r="I24" s="13"/>
      <c r="J24" s="13"/>
      <c r="K24" s="13"/>
      <c r="L24" s="13"/>
      <c r="M24" s="13"/>
    </row>
    <row r="25" spans="1:16" x14ac:dyDescent="0.2">
      <c r="A25" s="232" t="s">
        <v>43</v>
      </c>
      <c r="B25" s="52">
        <v>4144.2759219999998</v>
      </c>
    </row>
    <row r="26" spans="1:16" x14ac:dyDescent="0.2">
      <c r="A26" s="232" t="s">
        <v>42</v>
      </c>
      <c r="B26" s="52">
        <v>16943.333251000004</v>
      </c>
      <c r="C26" s="127"/>
      <c r="D26" s="127"/>
      <c r="E26" s="127"/>
      <c r="F26" s="127"/>
      <c r="G26" s="127"/>
      <c r="H26" s="127"/>
      <c r="I26" s="127"/>
      <c r="J26" s="127"/>
      <c r="K26" s="127"/>
      <c r="L26" s="127"/>
      <c r="M26" s="127"/>
      <c r="N26" s="127"/>
    </row>
    <row r="27" spans="1:16" x14ac:dyDescent="0.2">
      <c r="A27" s="232" t="s">
        <v>67</v>
      </c>
      <c r="B27" s="52">
        <v>15.360851000000002</v>
      </c>
      <c r="C27" s="127"/>
      <c r="D27" s="127"/>
      <c r="E27" s="127"/>
      <c r="F27" s="127"/>
      <c r="G27" s="127"/>
      <c r="H27" s="127"/>
      <c r="I27" s="127"/>
      <c r="J27" s="127"/>
      <c r="K27" s="127"/>
      <c r="L27" s="127"/>
      <c r="M27" s="127"/>
      <c r="N27" s="127"/>
    </row>
    <row r="28" spans="1:16" x14ac:dyDescent="0.2">
      <c r="A28" s="232" t="s">
        <v>68</v>
      </c>
      <c r="B28" s="52">
        <v>86.312722004811235</v>
      </c>
    </row>
    <row r="29" spans="1:16" x14ac:dyDescent="0.2">
      <c r="A29" s="232" t="s">
        <v>69</v>
      </c>
      <c r="B29" s="52">
        <v>0.86835000000000007</v>
      </c>
    </row>
    <row r="30" spans="1:16" x14ac:dyDescent="0.2">
      <c r="A30" s="232" t="s">
        <v>41</v>
      </c>
      <c r="B30" s="52">
        <v>68822.386450999984</v>
      </c>
    </row>
    <row r="31" spans="1:16" x14ac:dyDescent="0.2">
      <c r="A31" s="232" t="s">
        <v>81</v>
      </c>
      <c r="B31" s="52">
        <v>864.33</v>
      </c>
    </row>
    <row r="32" spans="1:16" x14ac:dyDescent="0.2">
      <c r="A32" s="232" t="s">
        <v>40</v>
      </c>
      <c r="B32" s="52">
        <v>0.64134000000000002</v>
      </c>
    </row>
    <row r="33" spans="1:2" x14ac:dyDescent="0.2">
      <c r="A33" s="232" t="s">
        <v>39</v>
      </c>
      <c r="B33" s="52">
        <v>7390.7568190000002</v>
      </c>
    </row>
    <row r="34" spans="1:2" x14ac:dyDescent="0.2">
      <c r="A34" s="232" t="s">
        <v>38</v>
      </c>
      <c r="B34" s="52">
        <v>524.75572799999998</v>
      </c>
    </row>
    <row r="35" spans="1:2" x14ac:dyDescent="0.2">
      <c r="A35" s="232" t="s">
        <v>37</v>
      </c>
      <c r="B35" s="52">
        <v>4621.5520692512382</v>
      </c>
    </row>
    <row r="36" spans="1:2" x14ac:dyDescent="0.2">
      <c r="A36" s="232" t="s">
        <v>36</v>
      </c>
      <c r="B36" s="52">
        <v>11021.664391999999</v>
      </c>
    </row>
    <row r="37" spans="1:2" x14ac:dyDescent="0.2">
      <c r="A37" s="232" t="s">
        <v>3</v>
      </c>
      <c r="B37" s="52">
        <v>0</v>
      </c>
    </row>
    <row r="38" spans="1:2" x14ac:dyDescent="0.2">
      <c r="A38" s="232" t="s">
        <v>35</v>
      </c>
      <c r="B38" s="52">
        <v>183.56304299999996</v>
      </c>
    </row>
    <row r="39" spans="1:2" x14ac:dyDescent="0.2">
      <c r="A39" s="232" t="s">
        <v>34</v>
      </c>
      <c r="B39" s="52">
        <v>30723.02872963612</v>
      </c>
    </row>
  </sheetData>
  <mergeCells count="12">
    <mergeCell ref="N3:N4"/>
    <mergeCell ref="A3:A4"/>
    <mergeCell ref="B3:D3"/>
    <mergeCell ref="E3:G3"/>
    <mergeCell ref="H3:J3"/>
    <mergeCell ref="K3:M3"/>
    <mergeCell ref="N5:N6"/>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N35"/>
  <sheetViews>
    <sheetView showGridLines="0" zoomScaleNormal="100" workbookViewId="0">
      <selection activeCell="O15" sqref="O15"/>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176</v>
      </c>
      <c r="N1" s="111" t="str">
        <f>Obsah!$A$1</f>
        <v>2018</v>
      </c>
    </row>
    <row r="2" spans="1:14" ht="7.5" customHeight="1" x14ac:dyDescent="0.2"/>
    <row r="3" spans="1:14" x14ac:dyDescent="0.2">
      <c r="A3" s="369"/>
      <c r="B3" s="371" t="s">
        <v>48</v>
      </c>
      <c r="C3" s="371"/>
      <c r="D3" s="371"/>
      <c r="E3" s="371" t="s">
        <v>49</v>
      </c>
      <c r="F3" s="371"/>
      <c r="G3" s="371"/>
      <c r="H3" s="371" t="s">
        <v>50</v>
      </c>
      <c r="I3" s="371"/>
      <c r="J3" s="371"/>
      <c r="K3" s="371" t="s">
        <v>51</v>
      </c>
      <c r="L3" s="371"/>
      <c r="M3" s="380"/>
      <c r="N3" s="379" t="s">
        <v>7</v>
      </c>
    </row>
    <row r="4" spans="1:14" x14ac:dyDescent="0.2">
      <c r="A4" s="370"/>
      <c r="B4" s="109" t="s">
        <v>8</v>
      </c>
      <c r="C4" s="109" t="s">
        <v>9</v>
      </c>
      <c r="D4" s="109" t="s">
        <v>10</v>
      </c>
      <c r="E4" s="109" t="s">
        <v>11</v>
      </c>
      <c r="F4" s="109" t="s">
        <v>12</v>
      </c>
      <c r="G4" s="109" t="s">
        <v>13</v>
      </c>
      <c r="H4" s="109" t="s">
        <v>14</v>
      </c>
      <c r="I4" s="109" t="s">
        <v>15</v>
      </c>
      <c r="J4" s="109" t="s">
        <v>16</v>
      </c>
      <c r="K4" s="109" t="s">
        <v>17</v>
      </c>
      <c r="L4" s="109" t="s">
        <v>18</v>
      </c>
      <c r="M4" s="59" t="s">
        <v>19</v>
      </c>
      <c r="N4" s="380"/>
    </row>
    <row r="5" spans="1:14" x14ac:dyDescent="0.2">
      <c r="A5" s="374" t="s">
        <v>66</v>
      </c>
      <c r="B5" s="376">
        <f>SUM(B6:D6)</f>
        <v>59627.706383635319</v>
      </c>
      <c r="C5" s="377"/>
      <c r="D5" s="378"/>
      <c r="E5" s="377">
        <f t="shared" ref="E5" si="0">SUM(E6:G6)</f>
        <v>28568.275504000001</v>
      </c>
      <c r="F5" s="377"/>
      <c r="G5" s="377"/>
      <c r="H5" s="376">
        <f t="shared" ref="H5" si="1">SUM(H6:J6)</f>
        <v>24320.810035056857</v>
      </c>
      <c r="I5" s="377"/>
      <c r="J5" s="378"/>
      <c r="K5" s="376">
        <f t="shared" ref="K5" si="2">SUM(K6:M6)</f>
        <v>49892.527971200005</v>
      </c>
      <c r="L5" s="377"/>
      <c r="M5" s="378"/>
      <c r="N5" s="373">
        <f>SUM(N7:N20)</f>
        <v>162409.31989389219</v>
      </c>
    </row>
    <row r="6" spans="1:14" x14ac:dyDescent="0.2">
      <c r="A6" s="375"/>
      <c r="B6" s="209">
        <f>SUM(B7:B20)</f>
        <v>20172.026815418845</v>
      </c>
      <c r="C6" s="63">
        <f t="shared" ref="C6:M6" si="3">SUM(C7:C20)</f>
        <v>19846.819189910853</v>
      </c>
      <c r="D6" s="210">
        <f t="shared" si="3"/>
        <v>19608.860378305617</v>
      </c>
      <c r="E6" s="63">
        <f t="shared" si="3"/>
        <v>11111.928434000003</v>
      </c>
      <c r="F6" s="63">
        <f t="shared" si="3"/>
        <v>9131.7883659999989</v>
      </c>
      <c r="G6" s="63">
        <f t="shared" si="3"/>
        <v>8324.5587039999991</v>
      </c>
      <c r="H6" s="209">
        <f t="shared" si="3"/>
        <v>7913.9083516828523</v>
      </c>
      <c r="I6" s="63">
        <f t="shared" si="3"/>
        <v>7735.9194512328568</v>
      </c>
      <c r="J6" s="210">
        <f t="shared" si="3"/>
        <v>8670.9822321411502</v>
      </c>
      <c r="K6" s="209">
        <f t="shared" si="3"/>
        <v>13097.691998999997</v>
      </c>
      <c r="L6" s="63">
        <f t="shared" si="3"/>
        <v>16712.791888800006</v>
      </c>
      <c r="M6" s="210">
        <f t="shared" si="3"/>
        <v>20082.0440834</v>
      </c>
      <c r="N6" s="361"/>
    </row>
    <row r="7" spans="1:14" x14ac:dyDescent="0.2">
      <c r="A7" s="28" t="s">
        <v>199</v>
      </c>
      <c r="B7" s="218">
        <v>826.20381099999997</v>
      </c>
      <c r="C7" s="14">
        <v>922.10939300000018</v>
      </c>
      <c r="D7" s="238">
        <v>865.48435600000016</v>
      </c>
      <c r="E7" s="14">
        <v>393.05373899999995</v>
      </c>
      <c r="F7" s="14">
        <v>272.33356899999995</v>
      </c>
      <c r="G7" s="14">
        <v>253.05678199999994</v>
      </c>
      <c r="H7" s="218">
        <v>299.59714399999996</v>
      </c>
      <c r="I7" s="14">
        <v>217.31247400000001</v>
      </c>
      <c r="J7" s="238">
        <v>227.18188800000004</v>
      </c>
      <c r="K7" s="218">
        <v>451.1819290000002</v>
      </c>
      <c r="L7" s="14">
        <v>614.36237500000016</v>
      </c>
      <c r="M7" s="238">
        <v>734.16652900000008</v>
      </c>
      <c r="N7" s="39">
        <f t="shared" ref="N7:N20" si="4">SUM(B7:M7)</f>
        <v>6076.0439889999998</v>
      </c>
    </row>
    <row r="8" spans="1:14" x14ac:dyDescent="0.2">
      <c r="A8" s="47" t="s">
        <v>111</v>
      </c>
      <c r="B8" s="237">
        <v>977.12387899999942</v>
      </c>
      <c r="C8" s="236">
        <v>1016.085973</v>
      </c>
      <c r="D8" s="239">
        <v>971.29244000000006</v>
      </c>
      <c r="E8" s="243">
        <v>510.57121300000011</v>
      </c>
      <c r="F8" s="236">
        <v>385.06849999999997</v>
      </c>
      <c r="G8" s="244">
        <v>328.84345199999996</v>
      </c>
      <c r="H8" s="237">
        <v>315.82264999999995</v>
      </c>
      <c r="I8" s="236">
        <v>307.8500350000001</v>
      </c>
      <c r="J8" s="239">
        <v>374.97793700000017</v>
      </c>
      <c r="K8" s="237">
        <v>604.51184999999975</v>
      </c>
      <c r="L8" s="236">
        <v>808.29677399999957</v>
      </c>
      <c r="M8" s="239">
        <v>959.94956099999979</v>
      </c>
      <c r="N8" s="40">
        <f t="shared" si="4"/>
        <v>7560.3942639999996</v>
      </c>
    </row>
    <row r="9" spans="1:14" x14ac:dyDescent="0.2">
      <c r="A9" s="47" t="s">
        <v>112</v>
      </c>
      <c r="B9" s="203">
        <v>1123.969254000001</v>
      </c>
      <c r="C9" s="16">
        <v>1094.4982420000008</v>
      </c>
      <c r="D9" s="213">
        <v>1029.6233930000001</v>
      </c>
      <c r="E9" s="245">
        <v>450.41885200000019</v>
      </c>
      <c r="F9" s="16">
        <v>323.42557999999985</v>
      </c>
      <c r="G9" s="6">
        <v>293.63345700000008</v>
      </c>
      <c r="H9" s="203">
        <v>285.49446399999994</v>
      </c>
      <c r="I9" s="16">
        <v>271.59025200000002</v>
      </c>
      <c r="J9" s="213">
        <v>363.52870400000018</v>
      </c>
      <c r="K9" s="203">
        <v>635.27584859999956</v>
      </c>
      <c r="L9" s="16">
        <v>904.95590620000053</v>
      </c>
      <c r="M9" s="213">
        <v>1177.5165794000002</v>
      </c>
      <c r="N9" s="40">
        <f t="shared" si="4"/>
        <v>7953.9305322000027</v>
      </c>
    </row>
    <row r="10" spans="1:14" x14ac:dyDescent="0.2">
      <c r="A10" s="47" t="s">
        <v>113</v>
      </c>
      <c r="B10" s="203">
        <v>1616.687124</v>
      </c>
      <c r="C10" s="16">
        <v>1558.7859179999998</v>
      </c>
      <c r="D10" s="213">
        <v>1646.3622890000004</v>
      </c>
      <c r="E10" s="245">
        <v>1308.6381370000001</v>
      </c>
      <c r="F10" s="16">
        <v>1241.0993020000001</v>
      </c>
      <c r="G10" s="6">
        <v>1128.3611410000001</v>
      </c>
      <c r="H10" s="203">
        <v>864.92363199999988</v>
      </c>
      <c r="I10" s="16">
        <v>932.08393899999987</v>
      </c>
      <c r="J10" s="213">
        <v>1127.3122669999998</v>
      </c>
      <c r="K10" s="203">
        <v>1374.9306280000001</v>
      </c>
      <c r="L10" s="16">
        <v>1510.3357590000001</v>
      </c>
      <c r="M10" s="213">
        <v>1624.4295500000005</v>
      </c>
      <c r="N10" s="40">
        <f t="shared" si="4"/>
        <v>15933.949686</v>
      </c>
    </row>
    <row r="11" spans="1:14" x14ac:dyDescent="0.2">
      <c r="A11" s="47" t="s">
        <v>198</v>
      </c>
      <c r="B11" s="203">
        <v>467.60125617365605</v>
      </c>
      <c r="C11" s="16">
        <v>467.90170663021513</v>
      </c>
      <c r="D11" s="213">
        <v>455.83584171343369</v>
      </c>
      <c r="E11" s="245">
        <v>239.6779929999999</v>
      </c>
      <c r="F11" s="16">
        <v>182.355628</v>
      </c>
      <c r="G11" s="6">
        <v>172.48085099999997</v>
      </c>
      <c r="H11" s="203">
        <v>158.26563540662596</v>
      </c>
      <c r="I11" s="16">
        <v>142.48896296789923</v>
      </c>
      <c r="J11" s="213">
        <v>178.0478253245966</v>
      </c>
      <c r="K11" s="203">
        <v>288.8014821999999</v>
      </c>
      <c r="L11" s="16">
        <v>379.6720815999999</v>
      </c>
      <c r="M11" s="213">
        <v>450.34005280000008</v>
      </c>
      <c r="N11" s="40">
        <f t="shared" si="4"/>
        <v>3583.4693168164263</v>
      </c>
    </row>
    <row r="12" spans="1:14" x14ac:dyDescent="0.2">
      <c r="A12" s="47" t="s">
        <v>114</v>
      </c>
      <c r="B12" s="203">
        <v>630.71478648837694</v>
      </c>
      <c r="C12" s="16">
        <v>528.90405765204616</v>
      </c>
      <c r="D12" s="213">
        <v>540.70098318646887</v>
      </c>
      <c r="E12" s="245">
        <v>288.28155000000004</v>
      </c>
      <c r="F12" s="16">
        <v>215.90926299999998</v>
      </c>
      <c r="G12" s="6">
        <v>194.22498000000002</v>
      </c>
      <c r="H12" s="203">
        <v>182.81968599999999</v>
      </c>
      <c r="I12" s="16">
        <v>178.14016400000008</v>
      </c>
      <c r="J12" s="213">
        <v>222.57208300000002</v>
      </c>
      <c r="K12" s="203">
        <v>456.45637800000009</v>
      </c>
      <c r="L12" s="16">
        <v>547.25839299999984</v>
      </c>
      <c r="M12" s="213">
        <v>645.99864099999991</v>
      </c>
      <c r="N12" s="40">
        <f t="shared" si="4"/>
        <v>4631.9809653268921</v>
      </c>
    </row>
    <row r="13" spans="1:14" x14ac:dyDescent="0.2">
      <c r="A13" s="47" t="s">
        <v>115</v>
      </c>
      <c r="B13" s="203">
        <v>347.23088200000007</v>
      </c>
      <c r="C13" s="16">
        <v>364.4707830000001</v>
      </c>
      <c r="D13" s="213">
        <v>349.31178599999998</v>
      </c>
      <c r="E13" s="245">
        <v>169.892832</v>
      </c>
      <c r="F13" s="16">
        <v>115.96266699999998</v>
      </c>
      <c r="G13" s="6">
        <v>110.309299</v>
      </c>
      <c r="H13" s="203">
        <v>105.43083700000004</v>
      </c>
      <c r="I13" s="16">
        <v>109.57697599999997</v>
      </c>
      <c r="J13" s="213">
        <v>110.43191399999999</v>
      </c>
      <c r="K13" s="203">
        <v>200.09822300000002</v>
      </c>
      <c r="L13" s="16">
        <v>274.258532</v>
      </c>
      <c r="M13" s="213">
        <v>347.27131699999995</v>
      </c>
      <c r="N13" s="40">
        <f t="shared" si="4"/>
        <v>2604.246048</v>
      </c>
    </row>
    <row r="14" spans="1:14" x14ac:dyDescent="0.2">
      <c r="A14" s="47" t="s">
        <v>116</v>
      </c>
      <c r="B14" s="203">
        <v>3930.6591089999988</v>
      </c>
      <c r="C14" s="16">
        <v>3796.0279210000026</v>
      </c>
      <c r="D14" s="213">
        <v>3716.3260220000011</v>
      </c>
      <c r="E14" s="245">
        <v>2185.1422230000003</v>
      </c>
      <c r="F14" s="16">
        <v>1872.0681989999998</v>
      </c>
      <c r="G14" s="6">
        <v>1747.1825389999995</v>
      </c>
      <c r="H14" s="203">
        <v>1758.1134710000006</v>
      </c>
      <c r="I14" s="16">
        <v>1672.853380999999</v>
      </c>
      <c r="J14" s="213">
        <v>1729.7391130000001</v>
      </c>
      <c r="K14" s="203">
        <v>2581.0734249999991</v>
      </c>
      <c r="L14" s="16">
        <v>3125.0129230000011</v>
      </c>
      <c r="M14" s="213">
        <v>3752.4647300000001</v>
      </c>
      <c r="N14" s="40">
        <f t="shared" si="4"/>
        <v>31866.663055999998</v>
      </c>
    </row>
    <row r="15" spans="1:14" x14ac:dyDescent="0.2">
      <c r="A15" s="47" t="s">
        <v>117</v>
      </c>
      <c r="B15" s="203">
        <v>801.61846199999991</v>
      </c>
      <c r="C15" s="16">
        <v>781.38700499999982</v>
      </c>
      <c r="D15" s="213">
        <v>762.84987000000001</v>
      </c>
      <c r="E15" s="245">
        <v>414.61069500000019</v>
      </c>
      <c r="F15" s="16">
        <v>320.34440900000016</v>
      </c>
      <c r="G15" s="6">
        <v>303.57835899999998</v>
      </c>
      <c r="H15" s="203">
        <v>286.70617100000004</v>
      </c>
      <c r="I15" s="16">
        <v>275.30455699999999</v>
      </c>
      <c r="J15" s="213">
        <v>304.41744799999969</v>
      </c>
      <c r="K15" s="203">
        <v>613.85604099999989</v>
      </c>
      <c r="L15" s="16">
        <v>744.41954899999996</v>
      </c>
      <c r="M15" s="213">
        <v>860.02399099999968</v>
      </c>
      <c r="N15" s="40">
        <f t="shared" si="4"/>
        <v>6469.1165570000003</v>
      </c>
    </row>
    <row r="16" spans="1:14" x14ac:dyDescent="0.2">
      <c r="A16" s="47" t="s">
        <v>118</v>
      </c>
      <c r="B16" s="203">
        <v>897.94462104284287</v>
      </c>
      <c r="C16" s="16">
        <v>928.20578915012072</v>
      </c>
      <c r="D16" s="213">
        <v>909.92735047839358</v>
      </c>
      <c r="E16" s="245">
        <v>410.71763800000014</v>
      </c>
      <c r="F16" s="16">
        <v>316.65484500000008</v>
      </c>
      <c r="G16" s="6">
        <v>267.1136120000001</v>
      </c>
      <c r="H16" s="203">
        <v>240.21736001939044</v>
      </c>
      <c r="I16" s="16">
        <v>233.80716006295603</v>
      </c>
      <c r="J16" s="213">
        <v>296.48983953689344</v>
      </c>
      <c r="K16" s="203">
        <v>503.63792500000017</v>
      </c>
      <c r="L16" s="16">
        <v>716.63658700000019</v>
      </c>
      <c r="M16" s="213">
        <v>929.18620500000009</v>
      </c>
      <c r="N16" s="40">
        <f t="shared" si="4"/>
        <v>6650.5389322905976</v>
      </c>
    </row>
    <row r="17" spans="1:14" x14ac:dyDescent="0.2">
      <c r="A17" s="47" t="s">
        <v>119</v>
      </c>
      <c r="B17" s="203">
        <v>750.04384171396759</v>
      </c>
      <c r="C17" s="16">
        <v>808.15300547846584</v>
      </c>
      <c r="D17" s="213">
        <v>768.69919192732505</v>
      </c>
      <c r="E17" s="245">
        <v>366.46269999999981</v>
      </c>
      <c r="F17" s="16">
        <v>249.09965300000002</v>
      </c>
      <c r="G17" s="6">
        <v>218.81129500000003</v>
      </c>
      <c r="H17" s="203">
        <v>212.88752325683598</v>
      </c>
      <c r="I17" s="16">
        <v>182.94643020200283</v>
      </c>
      <c r="J17" s="213">
        <v>250.2435302796614</v>
      </c>
      <c r="K17" s="203">
        <v>452.00382200000001</v>
      </c>
      <c r="L17" s="16">
        <v>640.63231899999994</v>
      </c>
      <c r="M17" s="213">
        <v>734.56532100000004</v>
      </c>
      <c r="N17" s="40">
        <f t="shared" si="4"/>
        <v>5634.5486328582583</v>
      </c>
    </row>
    <row r="18" spans="1:14" x14ac:dyDescent="0.2">
      <c r="A18" s="47" t="s">
        <v>120</v>
      </c>
      <c r="B18" s="203">
        <v>3775.2069229999997</v>
      </c>
      <c r="C18" s="16">
        <v>3579.8005059999991</v>
      </c>
      <c r="D18" s="213">
        <v>3440.2623839999987</v>
      </c>
      <c r="E18" s="245">
        <v>1677.3508730000008</v>
      </c>
      <c r="F18" s="16">
        <v>1339.9092849999995</v>
      </c>
      <c r="G18" s="6">
        <v>1337.6491829999995</v>
      </c>
      <c r="H18" s="203">
        <v>1228.8491389999999</v>
      </c>
      <c r="I18" s="16">
        <v>1305.3161949999992</v>
      </c>
      <c r="J18" s="213">
        <v>1401.2200429999998</v>
      </c>
      <c r="K18" s="203">
        <v>2436.3834051999997</v>
      </c>
      <c r="L18" s="16">
        <v>3069.1341780000021</v>
      </c>
      <c r="M18" s="213">
        <v>3686.3637461999988</v>
      </c>
      <c r="N18" s="40">
        <f t="shared" si="4"/>
        <v>28277.445860399996</v>
      </c>
    </row>
    <row r="19" spans="1:14" x14ac:dyDescent="0.2">
      <c r="A19" s="47" t="s">
        <v>121</v>
      </c>
      <c r="B19" s="203">
        <v>3092.2270380000027</v>
      </c>
      <c r="C19" s="16">
        <v>3040.5463900000013</v>
      </c>
      <c r="D19" s="213">
        <v>3203.1643459999982</v>
      </c>
      <c r="E19" s="245">
        <v>2126.2624500000002</v>
      </c>
      <c r="F19" s="16">
        <v>1807.8033519999999</v>
      </c>
      <c r="G19" s="6">
        <v>1542.9619509999998</v>
      </c>
      <c r="H19" s="203">
        <v>1610.6397749999999</v>
      </c>
      <c r="I19" s="16">
        <v>1580.978251</v>
      </c>
      <c r="J19" s="213">
        <v>1652.9251210000004</v>
      </c>
      <c r="K19" s="203">
        <v>1884.7332129999998</v>
      </c>
      <c r="L19" s="16">
        <v>2631.6098690000003</v>
      </c>
      <c r="M19" s="213">
        <v>3268.0156920000013</v>
      </c>
      <c r="N19" s="40">
        <f t="shared" si="4"/>
        <v>27441.867448000005</v>
      </c>
    </row>
    <row r="20" spans="1:14" ht="12.75" thickBot="1" x14ac:dyDescent="0.25">
      <c r="A20" s="27" t="s">
        <v>122</v>
      </c>
      <c r="B20" s="214">
        <v>934.79582800000003</v>
      </c>
      <c r="C20" s="8">
        <v>959.9425</v>
      </c>
      <c r="D20" s="215">
        <v>949.02012499999978</v>
      </c>
      <c r="E20" s="8">
        <v>570.84753899999998</v>
      </c>
      <c r="F20" s="8">
        <v>489.75411399999996</v>
      </c>
      <c r="G20" s="8">
        <v>426.3518029999999</v>
      </c>
      <c r="H20" s="214">
        <v>364.14086400000002</v>
      </c>
      <c r="I20" s="8">
        <v>325.67067400000008</v>
      </c>
      <c r="J20" s="215">
        <v>431.89451899999995</v>
      </c>
      <c r="K20" s="214">
        <v>614.74782900000002</v>
      </c>
      <c r="L20" s="8">
        <v>746.20664299999976</v>
      </c>
      <c r="M20" s="215">
        <v>911.75216799999998</v>
      </c>
      <c r="N20" s="41">
        <f t="shared" si="4"/>
        <v>7725.1246059999985</v>
      </c>
    </row>
    <row r="21" spans="1:14" x14ac:dyDescent="0.2">
      <c r="N21" s="4" t="s">
        <v>83</v>
      </c>
    </row>
    <row r="22" spans="1:14" x14ac:dyDescent="0.2">
      <c r="A22" s="17" t="s">
        <v>199</v>
      </c>
      <c r="B22" s="52">
        <v>6076.0439889999998</v>
      </c>
    </row>
    <row r="23" spans="1:14" x14ac:dyDescent="0.2">
      <c r="A23" s="17" t="s">
        <v>111</v>
      </c>
      <c r="B23" s="52">
        <v>7560.3942639999996</v>
      </c>
    </row>
    <row r="24" spans="1:14" x14ac:dyDescent="0.2">
      <c r="A24" s="17" t="s">
        <v>112</v>
      </c>
      <c r="B24" s="52">
        <v>7953.9305322000027</v>
      </c>
    </row>
    <row r="25" spans="1:14" x14ac:dyDescent="0.2">
      <c r="A25" s="17" t="s">
        <v>113</v>
      </c>
      <c r="B25" s="52">
        <v>15933.949686</v>
      </c>
    </row>
    <row r="26" spans="1:14" x14ac:dyDescent="0.2">
      <c r="A26" s="17" t="s">
        <v>198</v>
      </c>
      <c r="B26" s="52">
        <v>3583.4693168164263</v>
      </c>
    </row>
    <row r="27" spans="1:14" x14ac:dyDescent="0.2">
      <c r="A27" s="17" t="s">
        <v>114</v>
      </c>
      <c r="B27" s="52">
        <v>4631.9809653268921</v>
      </c>
    </row>
    <row r="28" spans="1:14" x14ac:dyDescent="0.2">
      <c r="A28" s="17" t="s">
        <v>115</v>
      </c>
      <c r="B28" s="52">
        <v>2604.246048</v>
      </c>
    </row>
    <row r="29" spans="1:14" x14ac:dyDescent="0.2">
      <c r="A29" s="17" t="s">
        <v>116</v>
      </c>
      <c r="B29" s="52">
        <v>31866.663055999998</v>
      </c>
    </row>
    <row r="30" spans="1:14" x14ac:dyDescent="0.2">
      <c r="A30" s="17" t="s">
        <v>117</v>
      </c>
      <c r="B30" s="52">
        <v>6469.1165570000003</v>
      </c>
    </row>
    <row r="31" spans="1:14" x14ac:dyDescent="0.2">
      <c r="A31" s="17" t="s">
        <v>118</v>
      </c>
      <c r="B31" s="52">
        <v>6650.5389322905976</v>
      </c>
    </row>
    <row r="32" spans="1:14" x14ac:dyDescent="0.2">
      <c r="A32" s="17" t="s">
        <v>119</v>
      </c>
      <c r="B32" s="52">
        <v>5634.5486328582583</v>
      </c>
    </row>
    <row r="33" spans="1:2" x14ac:dyDescent="0.2">
      <c r="A33" s="17" t="s">
        <v>120</v>
      </c>
      <c r="B33" s="52">
        <v>28277.445860399996</v>
      </c>
    </row>
    <row r="34" spans="1:2" x14ac:dyDescent="0.2">
      <c r="A34" s="17" t="s">
        <v>121</v>
      </c>
      <c r="B34" s="52">
        <v>27441.867448000005</v>
      </c>
    </row>
    <row r="35" spans="1:2" x14ac:dyDescent="0.2">
      <c r="A35" s="17" t="s">
        <v>122</v>
      </c>
      <c r="B35" s="52">
        <v>7725.1246059999985</v>
      </c>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S46"/>
  <sheetViews>
    <sheetView showGridLines="0" zoomScaleNormal="100" workbookViewId="0"/>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2" customFormat="1" ht="18.75" x14ac:dyDescent="0.3">
      <c r="A1" s="21" t="s">
        <v>147</v>
      </c>
      <c r="B1" s="45"/>
      <c r="C1" s="45"/>
      <c r="D1" s="45"/>
      <c r="E1" s="45"/>
      <c r="G1" s="45"/>
      <c r="H1" s="45"/>
      <c r="I1" s="45"/>
      <c r="J1" s="45"/>
      <c r="K1" s="45"/>
      <c r="L1" s="45"/>
      <c r="M1" s="45"/>
      <c r="N1" s="45"/>
      <c r="P1" s="111" t="str">
        <f>Obsah!$A$1</f>
        <v>2018</v>
      </c>
    </row>
    <row r="2" spans="1:16" s="13" customFormat="1" ht="7.5" customHeight="1" x14ac:dyDescent="0.2">
      <c r="B2" s="195"/>
      <c r="C2" s="195"/>
      <c r="D2" s="195"/>
      <c r="E2" s="195"/>
      <c r="F2" s="195"/>
      <c r="G2" s="195"/>
      <c r="H2" s="195"/>
      <c r="I2" s="195"/>
      <c r="J2" s="195"/>
      <c r="K2" s="195"/>
      <c r="L2" s="195"/>
      <c r="M2" s="195"/>
      <c r="N2" s="195"/>
      <c r="O2" s="195"/>
    </row>
    <row r="3" spans="1:16" s="13" customFormat="1" ht="12" customHeight="1" x14ac:dyDescent="0.2">
      <c r="A3" s="227"/>
      <c r="B3" s="193" t="s">
        <v>96</v>
      </c>
      <c r="C3" s="193" t="s">
        <v>87</v>
      </c>
      <c r="D3" s="193" t="s">
        <v>88</v>
      </c>
      <c r="E3" s="193" t="s">
        <v>89</v>
      </c>
      <c r="F3" s="193" t="s">
        <v>99</v>
      </c>
      <c r="G3" s="193" t="s">
        <v>90</v>
      </c>
      <c r="H3" s="193" t="s">
        <v>91</v>
      </c>
      <c r="I3" s="193" t="s">
        <v>92</v>
      </c>
      <c r="J3" s="193" t="s">
        <v>93</v>
      </c>
      <c r="K3" s="193" t="s">
        <v>94</v>
      </c>
      <c r="L3" s="193" t="s">
        <v>95</v>
      </c>
      <c r="M3" s="193" t="s">
        <v>97</v>
      </c>
      <c r="N3" s="193" t="s">
        <v>98</v>
      </c>
      <c r="O3" s="193" t="s">
        <v>100</v>
      </c>
      <c r="P3" s="193" t="s">
        <v>7</v>
      </c>
    </row>
    <row r="4" spans="1:16" s="186" customFormat="1" ht="12" customHeight="1" x14ac:dyDescent="0.2">
      <c r="A4" s="194" t="s">
        <v>66</v>
      </c>
      <c r="B4" s="65">
        <f>SUM(B5:B20)</f>
        <v>6076.0439890000007</v>
      </c>
      <c r="C4" s="65">
        <f>SUM(C5:C20)</f>
        <v>7560.3942640000005</v>
      </c>
      <c r="D4" s="65">
        <f t="shared" ref="D4:P4" si="0">SUM(D5:D20)</f>
        <v>7953.9305321999973</v>
      </c>
      <c r="E4" s="65">
        <f t="shared" si="0"/>
        <v>15933.949686</v>
      </c>
      <c r="F4" s="65">
        <f>SUM(F5:F20)</f>
        <v>3583.4693168164272</v>
      </c>
      <c r="G4" s="65">
        <f t="shared" si="0"/>
        <v>4631.9809653268912</v>
      </c>
      <c r="H4" s="65">
        <f t="shared" si="0"/>
        <v>2604.2460479999991</v>
      </c>
      <c r="I4" s="65">
        <f t="shared" si="0"/>
        <v>31866.66305599999</v>
      </c>
      <c r="J4" s="65">
        <f t="shared" si="0"/>
        <v>6469.1165569999994</v>
      </c>
      <c r="K4" s="65">
        <f t="shared" si="0"/>
        <v>6650.5389322905985</v>
      </c>
      <c r="L4" s="65">
        <f t="shared" si="0"/>
        <v>5634.5486328582592</v>
      </c>
      <c r="M4" s="65">
        <f t="shared" si="0"/>
        <v>28277.445860399996</v>
      </c>
      <c r="N4" s="65">
        <f t="shared" si="0"/>
        <v>27441.867448000001</v>
      </c>
      <c r="O4" s="210">
        <f t="shared" si="0"/>
        <v>7725.1246059999994</v>
      </c>
      <c r="P4" s="289">
        <f t="shared" si="0"/>
        <v>162409.31989389216</v>
      </c>
    </row>
    <row r="5" spans="1:16" s="13" customFormat="1" ht="12" customHeight="1" x14ac:dyDescent="0.2">
      <c r="A5" s="36" t="s">
        <v>44</v>
      </c>
      <c r="B5" s="19">
        <v>0</v>
      </c>
      <c r="C5" s="19">
        <v>1239.6430610000002</v>
      </c>
      <c r="D5" s="19">
        <v>461.08656000000002</v>
      </c>
      <c r="E5" s="19">
        <v>340.768618</v>
      </c>
      <c r="F5" s="19">
        <v>1353.9419480000001</v>
      </c>
      <c r="G5" s="19">
        <v>532.53473999999994</v>
      </c>
      <c r="H5" s="19">
        <v>1.5946390000000001</v>
      </c>
      <c r="I5" s="19">
        <v>6248.3079179999986</v>
      </c>
      <c r="J5" s="19">
        <v>193.91696300000001</v>
      </c>
      <c r="K5" s="19">
        <v>44.337358999999992</v>
      </c>
      <c r="L5" s="19">
        <v>901.37169200000017</v>
      </c>
      <c r="M5" s="19">
        <v>725.25028800000007</v>
      </c>
      <c r="N5" s="19">
        <v>4832.4944300000006</v>
      </c>
      <c r="O5" s="213">
        <v>191.24201000000002</v>
      </c>
      <c r="P5" s="39">
        <f>SUM(B5:O5)</f>
        <v>17066.490226000002</v>
      </c>
    </row>
    <row r="6" spans="1:16" s="13" customFormat="1" ht="12" customHeight="1" x14ac:dyDescent="0.2">
      <c r="A6" s="34" t="s">
        <v>43</v>
      </c>
      <c r="B6" s="16">
        <v>161.22100000000003</v>
      </c>
      <c r="C6" s="16">
        <v>384.44730800000065</v>
      </c>
      <c r="D6" s="16">
        <v>300.29366999999974</v>
      </c>
      <c r="E6" s="16">
        <v>73.914478999999986</v>
      </c>
      <c r="F6" s="16">
        <v>683.02486200000055</v>
      </c>
      <c r="G6" s="16">
        <v>381.45355700000039</v>
      </c>
      <c r="H6" s="16">
        <v>40.470181000000004</v>
      </c>
      <c r="I6" s="16">
        <v>320.62444500000004</v>
      </c>
      <c r="J6" s="16">
        <v>339.23560000000003</v>
      </c>
      <c r="K6" s="16">
        <v>367.48565100000019</v>
      </c>
      <c r="L6" s="16">
        <v>389.87006900000034</v>
      </c>
      <c r="M6" s="16">
        <v>463.08365299999957</v>
      </c>
      <c r="N6" s="16">
        <v>112.30846999999999</v>
      </c>
      <c r="O6" s="213">
        <v>126.84297699999998</v>
      </c>
      <c r="P6" s="39">
        <f t="shared" ref="P6:P20" si="1">SUM(B6:O6)</f>
        <v>4144.2759220000016</v>
      </c>
    </row>
    <row r="7" spans="1:16" s="13" customFormat="1" ht="12" customHeight="1" x14ac:dyDescent="0.2">
      <c r="A7" s="34" t="s">
        <v>42</v>
      </c>
      <c r="B7" s="16">
        <v>0</v>
      </c>
      <c r="C7" s="16">
        <v>0</v>
      </c>
      <c r="D7" s="16">
        <v>0</v>
      </c>
      <c r="E7" s="16">
        <v>0</v>
      </c>
      <c r="F7" s="16">
        <v>0</v>
      </c>
      <c r="G7" s="16">
        <v>6.0464500000000001</v>
      </c>
      <c r="H7" s="16">
        <v>0</v>
      </c>
      <c r="I7" s="16">
        <v>14150.099878999999</v>
      </c>
      <c r="J7" s="16">
        <v>1286.2173990000001</v>
      </c>
      <c r="K7" s="16">
        <v>1121.3285230000004</v>
      </c>
      <c r="L7" s="16">
        <v>0</v>
      </c>
      <c r="M7" s="16">
        <v>0</v>
      </c>
      <c r="N7" s="16">
        <v>12.094629999999999</v>
      </c>
      <c r="O7" s="213">
        <v>367.54636999999997</v>
      </c>
      <c r="P7" s="39">
        <f t="shared" si="1"/>
        <v>16943.333251</v>
      </c>
    </row>
    <row r="8" spans="1:16" s="13" customFormat="1" ht="12" customHeight="1" x14ac:dyDescent="0.2">
      <c r="A8" s="34" t="s">
        <v>67</v>
      </c>
      <c r="B8" s="113">
        <v>0.71399999999999997</v>
      </c>
      <c r="C8" s="113">
        <v>0.152811</v>
      </c>
      <c r="D8" s="113">
        <v>6.4576000000000002</v>
      </c>
      <c r="E8" s="113">
        <v>8.6499999999999997E-3</v>
      </c>
      <c r="F8" s="113">
        <v>0.106</v>
      </c>
      <c r="G8" s="113">
        <v>0</v>
      </c>
      <c r="H8" s="113">
        <v>0</v>
      </c>
      <c r="I8" s="113">
        <v>1.6695630000000001</v>
      </c>
      <c r="J8" s="113">
        <v>7.8962999999999992E-2</v>
      </c>
      <c r="K8" s="113">
        <v>0</v>
      </c>
      <c r="L8" s="113">
        <v>5.6366639999999997</v>
      </c>
      <c r="M8" s="113">
        <v>0</v>
      </c>
      <c r="N8" s="113">
        <v>0</v>
      </c>
      <c r="O8" s="213">
        <v>0.53660000000000008</v>
      </c>
      <c r="P8" s="39">
        <f t="shared" si="1"/>
        <v>15.360851</v>
      </c>
    </row>
    <row r="9" spans="1:16" s="13" customFormat="1" ht="12" customHeight="1" x14ac:dyDescent="0.2">
      <c r="A9" s="34" t="s">
        <v>68</v>
      </c>
      <c r="B9" s="113">
        <v>2.875</v>
      </c>
      <c r="C9" s="113">
        <v>9.8898E-2</v>
      </c>
      <c r="D9" s="113">
        <v>0.50849999999999995</v>
      </c>
      <c r="E9" s="113">
        <v>3.5692300000000006</v>
      </c>
      <c r="F9" s="113">
        <v>0</v>
      </c>
      <c r="G9" s="113">
        <v>0</v>
      </c>
      <c r="H9" s="113">
        <v>0</v>
      </c>
      <c r="I9" s="113">
        <v>0</v>
      </c>
      <c r="J9" s="113">
        <v>0</v>
      </c>
      <c r="K9" s="113">
        <v>0</v>
      </c>
      <c r="L9" s="113">
        <v>0</v>
      </c>
      <c r="M9" s="113">
        <v>0</v>
      </c>
      <c r="N9" s="113">
        <v>79.261094004811241</v>
      </c>
      <c r="O9" s="213">
        <v>0</v>
      </c>
      <c r="P9" s="39">
        <f t="shared" si="1"/>
        <v>86.312722004811235</v>
      </c>
    </row>
    <row r="10" spans="1:16" s="13" customFormat="1" ht="12" customHeight="1" x14ac:dyDescent="0.2">
      <c r="A10" s="34" t="s">
        <v>69</v>
      </c>
      <c r="B10" s="113">
        <v>0</v>
      </c>
      <c r="C10" s="113">
        <v>0</v>
      </c>
      <c r="D10" s="113">
        <v>0.17899999999999999</v>
      </c>
      <c r="E10" s="113">
        <v>0.43111999999999995</v>
      </c>
      <c r="F10" s="113">
        <v>0.17249999999999996</v>
      </c>
      <c r="G10" s="113">
        <v>0</v>
      </c>
      <c r="H10" s="113">
        <v>0</v>
      </c>
      <c r="I10" s="113">
        <v>0</v>
      </c>
      <c r="J10" s="113">
        <v>0</v>
      </c>
      <c r="K10" s="113">
        <v>0</v>
      </c>
      <c r="L10" s="113">
        <v>0</v>
      </c>
      <c r="M10" s="113">
        <v>0</v>
      </c>
      <c r="N10" s="113">
        <v>8.5729999999999987E-2</v>
      </c>
      <c r="O10" s="213">
        <v>0</v>
      </c>
      <c r="P10" s="39">
        <f t="shared" si="1"/>
        <v>0.86834999999999996</v>
      </c>
    </row>
    <row r="11" spans="1:16" s="13" customFormat="1" ht="12" customHeight="1" x14ac:dyDescent="0.2">
      <c r="A11" s="34" t="s">
        <v>41</v>
      </c>
      <c r="B11" s="113">
        <v>0</v>
      </c>
      <c r="C11" s="113">
        <v>4735.3887210000012</v>
      </c>
      <c r="D11" s="113">
        <v>86.870840000000001</v>
      </c>
      <c r="E11" s="113">
        <v>13190.658679</v>
      </c>
      <c r="F11" s="113">
        <v>432.88592999999992</v>
      </c>
      <c r="G11" s="113">
        <v>2101.5962599999998</v>
      </c>
      <c r="H11" s="113">
        <v>123.72688900000001</v>
      </c>
      <c r="I11" s="113">
        <v>1351.1509799999999</v>
      </c>
      <c r="J11" s="113">
        <v>2105.1209319999998</v>
      </c>
      <c r="K11" s="113">
        <v>4131.1684439999999</v>
      </c>
      <c r="L11" s="113">
        <v>3061.4069850000001</v>
      </c>
      <c r="M11" s="113">
        <v>15364.704224999999</v>
      </c>
      <c r="N11" s="113">
        <v>18748.391616000004</v>
      </c>
      <c r="O11" s="213">
        <v>3389.3159500000002</v>
      </c>
      <c r="P11" s="39">
        <f t="shared" si="1"/>
        <v>68822.386450999998</v>
      </c>
    </row>
    <row r="12" spans="1:16" s="13" customFormat="1" ht="12" customHeight="1" x14ac:dyDescent="0.2">
      <c r="A12" s="34" t="s">
        <v>81</v>
      </c>
      <c r="B12" s="113">
        <v>0</v>
      </c>
      <c r="C12" s="113">
        <v>506.79500000000002</v>
      </c>
      <c r="D12" s="113">
        <v>0</v>
      </c>
      <c r="E12" s="113">
        <v>0</v>
      </c>
      <c r="F12" s="113">
        <v>357.53500000000003</v>
      </c>
      <c r="G12" s="113">
        <v>0</v>
      </c>
      <c r="H12" s="113">
        <v>0</v>
      </c>
      <c r="I12" s="113">
        <v>0</v>
      </c>
      <c r="J12" s="113">
        <v>0</v>
      </c>
      <c r="K12" s="113">
        <v>0</v>
      </c>
      <c r="L12" s="113">
        <v>0</v>
      </c>
      <c r="M12" s="113">
        <v>0</v>
      </c>
      <c r="N12" s="113">
        <v>0</v>
      </c>
      <c r="O12" s="213">
        <v>0</v>
      </c>
      <c r="P12" s="39">
        <f t="shared" si="1"/>
        <v>864.33</v>
      </c>
    </row>
    <row r="13" spans="1:16" s="13" customFormat="1" ht="12" customHeight="1" x14ac:dyDescent="0.2">
      <c r="A13" s="34" t="s">
        <v>40</v>
      </c>
      <c r="B13" s="113">
        <v>0</v>
      </c>
      <c r="C13" s="113">
        <v>0</v>
      </c>
      <c r="D13" s="113">
        <v>0</v>
      </c>
      <c r="E13" s="113">
        <v>0</v>
      </c>
      <c r="F13" s="113">
        <v>0</v>
      </c>
      <c r="G13" s="113">
        <v>0</v>
      </c>
      <c r="H13" s="113">
        <v>0</v>
      </c>
      <c r="I13" s="113">
        <v>0.25113000000000002</v>
      </c>
      <c r="J13" s="113">
        <v>0</v>
      </c>
      <c r="K13" s="113">
        <v>0</v>
      </c>
      <c r="L13" s="113">
        <v>0</v>
      </c>
      <c r="M13" s="113">
        <v>0.39021000000000006</v>
      </c>
      <c r="N13" s="113">
        <v>0</v>
      </c>
      <c r="O13" s="213">
        <v>0</v>
      </c>
      <c r="P13" s="39">
        <f t="shared" si="1"/>
        <v>0.64134000000000002</v>
      </c>
    </row>
    <row r="14" spans="1:16" s="13" customFormat="1" ht="12" customHeight="1" x14ac:dyDescent="0.2">
      <c r="A14" s="34" t="s">
        <v>39</v>
      </c>
      <c r="B14" s="113">
        <v>0</v>
      </c>
      <c r="C14" s="113">
        <v>0</v>
      </c>
      <c r="D14" s="113">
        <v>77.116799999999998</v>
      </c>
      <c r="E14" s="113">
        <v>10.951400000000001</v>
      </c>
      <c r="F14" s="113">
        <v>36.046999999999997</v>
      </c>
      <c r="G14" s="113">
        <v>2.6159899999999996</v>
      </c>
      <c r="H14" s="113">
        <v>2.7439</v>
      </c>
      <c r="I14" s="113">
        <v>1195.7304799999999</v>
      </c>
      <c r="J14" s="113">
        <v>658.36221000000012</v>
      </c>
      <c r="K14" s="113">
        <v>241.09299999999999</v>
      </c>
      <c r="L14" s="113">
        <v>0</v>
      </c>
      <c r="M14" s="113">
        <v>3730.9360389999997</v>
      </c>
      <c r="N14" s="113">
        <v>1170.3889999999997</v>
      </c>
      <c r="O14" s="213">
        <v>264.77100000000002</v>
      </c>
      <c r="P14" s="39">
        <f t="shared" si="1"/>
        <v>7390.7568189999993</v>
      </c>
    </row>
    <row r="15" spans="1:16" s="13" customFormat="1" ht="12" customHeight="1" x14ac:dyDescent="0.2">
      <c r="A15" s="34" t="s">
        <v>38</v>
      </c>
      <c r="B15" s="113">
        <v>0</v>
      </c>
      <c r="C15" s="113">
        <v>29.922000000000001</v>
      </c>
      <c r="D15" s="113">
        <v>0</v>
      </c>
      <c r="E15" s="113">
        <v>17.239549999999998</v>
      </c>
      <c r="F15" s="113">
        <v>0</v>
      </c>
      <c r="G15" s="113">
        <v>0</v>
      </c>
      <c r="H15" s="113">
        <v>0</v>
      </c>
      <c r="I15" s="113">
        <v>0</v>
      </c>
      <c r="J15" s="113">
        <v>30.163029000000005</v>
      </c>
      <c r="K15" s="113">
        <v>0</v>
      </c>
      <c r="L15" s="113">
        <v>0</v>
      </c>
      <c r="M15" s="113">
        <v>42.128149000000001</v>
      </c>
      <c r="N15" s="113">
        <v>0</v>
      </c>
      <c r="O15" s="213">
        <v>405.303</v>
      </c>
      <c r="P15" s="39">
        <f t="shared" si="1"/>
        <v>524.75572799999998</v>
      </c>
    </row>
    <row r="16" spans="1:16" s="13" customFormat="1" ht="12" customHeight="1" x14ac:dyDescent="0.2">
      <c r="A16" s="34" t="s">
        <v>37</v>
      </c>
      <c r="B16" s="113">
        <v>1436.11519</v>
      </c>
      <c r="C16" s="113">
        <v>9.6720000000000006</v>
      </c>
      <c r="D16" s="113">
        <v>1720.8960000000002</v>
      </c>
      <c r="E16" s="113">
        <v>0</v>
      </c>
      <c r="F16" s="113">
        <v>5.524</v>
      </c>
      <c r="G16" s="113">
        <v>0</v>
      </c>
      <c r="H16" s="113">
        <v>791.35799999999995</v>
      </c>
      <c r="I16" s="113">
        <v>106.386949</v>
      </c>
      <c r="J16" s="113">
        <v>0</v>
      </c>
      <c r="K16" s="113">
        <v>4.0064399999999996</v>
      </c>
      <c r="L16" s="113">
        <v>287.75584200000003</v>
      </c>
      <c r="M16" s="113">
        <v>123.05681125123913</v>
      </c>
      <c r="N16" s="113">
        <v>51.615636999999992</v>
      </c>
      <c r="O16" s="213">
        <v>85.165200000000027</v>
      </c>
      <c r="P16" s="39">
        <f t="shared" si="1"/>
        <v>4621.55206925124</v>
      </c>
    </row>
    <row r="17" spans="1:19" s="13" customFormat="1" ht="12" customHeight="1" x14ac:dyDescent="0.2">
      <c r="A17" s="34" t="s">
        <v>36</v>
      </c>
      <c r="B17" s="113">
        <v>0</v>
      </c>
      <c r="C17" s="113">
        <v>1.0262470000000004</v>
      </c>
      <c r="D17" s="113">
        <v>0</v>
      </c>
      <c r="E17" s="113">
        <v>1506.6182100000003</v>
      </c>
      <c r="F17" s="113">
        <v>0</v>
      </c>
      <c r="G17" s="113">
        <v>0</v>
      </c>
      <c r="H17" s="113">
        <v>0</v>
      </c>
      <c r="I17" s="113">
        <v>6398.5316769999981</v>
      </c>
      <c r="J17" s="113">
        <v>0</v>
      </c>
      <c r="K17" s="113">
        <v>0</v>
      </c>
      <c r="L17" s="113">
        <v>1.0920000000000001</v>
      </c>
      <c r="M17" s="113">
        <v>1132.5307700000001</v>
      </c>
      <c r="N17" s="113">
        <v>967.81248800000003</v>
      </c>
      <c r="O17" s="213">
        <v>1014.053</v>
      </c>
      <c r="P17" s="39">
        <f t="shared" si="1"/>
        <v>11021.664391999997</v>
      </c>
    </row>
    <row r="18" spans="1:19" s="13" customFormat="1" ht="12" customHeight="1" x14ac:dyDescent="0.2">
      <c r="A18" s="34" t="s">
        <v>3</v>
      </c>
      <c r="B18" s="113">
        <v>0</v>
      </c>
      <c r="C18" s="113">
        <v>0</v>
      </c>
      <c r="D18" s="113">
        <v>0</v>
      </c>
      <c r="E18" s="113">
        <v>0</v>
      </c>
      <c r="F18" s="113">
        <v>0</v>
      </c>
      <c r="G18" s="113">
        <v>0</v>
      </c>
      <c r="H18" s="113">
        <v>0</v>
      </c>
      <c r="I18" s="113">
        <v>0</v>
      </c>
      <c r="J18" s="113">
        <v>0</v>
      </c>
      <c r="K18" s="113">
        <v>0</v>
      </c>
      <c r="L18" s="113">
        <v>0</v>
      </c>
      <c r="M18" s="113">
        <v>0</v>
      </c>
      <c r="N18" s="113">
        <v>0</v>
      </c>
      <c r="O18" s="213">
        <v>0</v>
      </c>
      <c r="P18" s="39">
        <f t="shared" si="1"/>
        <v>0</v>
      </c>
    </row>
    <row r="19" spans="1:19" s="13" customFormat="1" ht="12" customHeight="1" x14ac:dyDescent="0.2">
      <c r="A19" s="34" t="s">
        <v>35</v>
      </c>
      <c r="B19" s="113">
        <v>2.1239059999999998</v>
      </c>
      <c r="C19" s="113">
        <v>13.278038</v>
      </c>
      <c r="D19" s="113">
        <v>12.797704</v>
      </c>
      <c r="E19" s="113">
        <v>1.9371090000000002</v>
      </c>
      <c r="F19" s="113">
        <v>18.933413000000005</v>
      </c>
      <c r="G19" s="113">
        <v>6.1566600000000005</v>
      </c>
      <c r="H19" s="113">
        <v>0.52867000000000008</v>
      </c>
      <c r="I19" s="113">
        <v>4.5905269999999998</v>
      </c>
      <c r="J19" s="113">
        <v>25.842696999999998</v>
      </c>
      <c r="K19" s="113">
        <v>3.382871999999999</v>
      </c>
      <c r="L19" s="113">
        <v>19.923849000000001</v>
      </c>
      <c r="M19" s="113">
        <v>20.255435000000002</v>
      </c>
      <c r="N19" s="113">
        <v>51.62666200000001</v>
      </c>
      <c r="O19" s="213">
        <v>2.1855009999999999</v>
      </c>
      <c r="P19" s="39">
        <f t="shared" si="1"/>
        <v>183.56304299999999</v>
      </c>
    </row>
    <row r="20" spans="1:19" s="13" customFormat="1" ht="12" customHeight="1" thickBot="1" x14ac:dyDescent="0.25">
      <c r="A20" s="37" t="s">
        <v>34</v>
      </c>
      <c r="B20" s="114">
        <v>4472.994893000001</v>
      </c>
      <c r="C20" s="114">
        <v>639.97017999999957</v>
      </c>
      <c r="D20" s="114">
        <v>5287.7238581999973</v>
      </c>
      <c r="E20" s="114">
        <v>787.85264100000018</v>
      </c>
      <c r="F20" s="114">
        <v>695.29866381642671</v>
      </c>
      <c r="G20" s="114">
        <v>1601.5773083268916</v>
      </c>
      <c r="H20" s="114">
        <v>1643.8237689999992</v>
      </c>
      <c r="I20" s="114">
        <v>2089.3195079999973</v>
      </c>
      <c r="J20" s="114">
        <v>1830.1787639999993</v>
      </c>
      <c r="K20" s="114">
        <v>737.73664329059727</v>
      </c>
      <c r="L20" s="114">
        <v>967.49153185825912</v>
      </c>
      <c r="M20" s="114">
        <v>6675.1102801487596</v>
      </c>
      <c r="N20" s="114">
        <v>1415.7876909951872</v>
      </c>
      <c r="O20" s="215">
        <v>1878.1629979999989</v>
      </c>
      <c r="P20" s="41">
        <f t="shared" si="1"/>
        <v>30723.02872963612</v>
      </c>
    </row>
    <row r="21" spans="1:19" s="5" customFormat="1" ht="11.25" x14ac:dyDescent="0.2">
      <c r="A21" s="53"/>
      <c r="P21" s="4" t="s">
        <v>83</v>
      </c>
    </row>
    <row r="22" spans="1:19" s="13" customFormat="1" x14ac:dyDescent="0.2">
      <c r="A22" s="115"/>
      <c r="B22" s="116"/>
      <c r="C22" s="116"/>
      <c r="D22" s="116"/>
      <c r="E22" s="116"/>
      <c r="F22" s="116"/>
      <c r="G22" s="116"/>
      <c r="H22" s="116"/>
      <c r="I22" s="116"/>
      <c r="J22" s="116"/>
      <c r="K22" s="116"/>
      <c r="L22" s="116"/>
      <c r="M22" s="116"/>
      <c r="N22" s="116"/>
      <c r="O22" s="116"/>
      <c r="P22" s="115"/>
    </row>
    <row r="23" spans="1:19" s="13" customFormat="1" x14ac:dyDescent="0.2">
      <c r="A23" s="115"/>
      <c r="B23" s="116"/>
      <c r="C23" s="116"/>
      <c r="D23" s="116"/>
      <c r="E23" s="116"/>
      <c r="F23" s="116"/>
      <c r="G23" s="116"/>
      <c r="H23" s="116"/>
      <c r="I23" s="116"/>
      <c r="J23" s="116"/>
      <c r="K23" s="116"/>
      <c r="L23" s="116"/>
      <c r="M23" s="116"/>
      <c r="N23" s="116"/>
      <c r="O23" s="116"/>
      <c r="P23" s="116"/>
    </row>
    <row r="24" spans="1:19" s="13" customFormat="1" x14ac:dyDescent="0.2">
      <c r="A24" s="115"/>
      <c r="B24" s="116"/>
      <c r="C24" s="116"/>
      <c r="D24" s="116"/>
      <c r="E24" s="116"/>
      <c r="F24" s="116"/>
      <c r="G24" s="116"/>
      <c r="H24" s="116"/>
      <c r="I24" s="116"/>
      <c r="J24" s="116"/>
      <c r="K24" s="116"/>
      <c r="L24" s="116"/>
      <c r="M24" s="116"/>
      <c r="N24" s="116"/>
      <c r="O24" s="116"/>
      <c r="P24" s="116"/>
      <c r="Q24" s="117"/>
    </row>
    <row r="25" spans="1:19" s="13" customFormat="1" x14ac:dyDescent="0.2">
      <c r="A25" s="115"/>
      <c r="B25" s="116"/>
      <c r="C25" s="116"/>
      <c r="D25" s="116"/>
      <c r="E25" s="116"/>
      <c r="F25" s="116"/>
      <c r="G25" s="116"/>
      <c r="H25" s="116"/>
      <c r="I25" s="116"/>
      <c r="J25" s="116"/>
      <c r="K25" s="116"/>
      <c r="L25" s="116"/>
      <c r="M25" s="116"/>
      <c r="N25" s="116"/>
      <c r="O25" s="116"/>
      <c r="P25" s="116"/>
      <c r="Q25" s="117"/>
    </row>
    <row r="26" spans="1:19" s="13" customFormat="1" x14ac:dyDescent="0.2">
      <c r="A26" s="115"/>
      <c r="B26" s="116"/>
      <c r="C26" s="116"/>
      <c r="D26" s="116"/>
      <c r="E26" s="116"/>
      <c r="F26" s="116"/>
      <c r="G26" s="116"/>
      <c r="H26" s="116"/>
      <c r="I26" s="116"/>
      <c r="J26" s="116"/>
      <c r="K26" s="116"/>
      <c r="L26" s="116"/>
      <c r="M26" s="116"/>
      <c r="N26" s="116"/>
      <c r="O26" s="116"/>
      <c r="P26" s="116"/>
      <c r="S26" s="14"/>
    </row>
    <row r="27" spans="1:19" s="13" customFormat="1" x14ac:dyDescent="0.2">
      <c r="A27" s="115"/>
      <c r="B27" s="116"/>
      <c r="C27" s="116"/>
      <c r="D27" s="116"/>
      <c r="E27" s="116"/>
      <c r="F27" s="116"/>
      <c r="G27" s="116"/>
      <c r="H27" s="116"/>
      <c r="I27" s="116"/>
      <c r="J27" s="116"/>
      <c r="K27" s="116"/>
      <c r="L27" s="116"/>
      <c r="M27" s="116"/>
      <c r="N27" s="116"/>
      <c r="O27" s="116"/>
      <c r="P27" s="116"/>
    </row>
    <row r="28" spans="1:19" s="13" customFormat="1" x14ac:dyDescent="0.2">
      <c r="A28" s="115"/>
      <c r="B28" s="116"/>
      <c r="C28" s="116"/>
      <c r="D28" s="116"/>
      <c r="E28" s="116"/>
      <c r="F28" s="116"/>
      <c r="G28" s="116"/>
      <c r="H28" s="116"/>
      <c r="I28" s="116"/>
      <c r="J28" s="116"/>
      <c r="K28" s="116"/>
      <c r="L28" s="116"/>
      <c r="M28" s="116"/>
      <c r="N28" s="116"/>
      <c r="O28" s="116"/>
      <c r="P28" s="116"/>
    </row>
    <row r="29" spans="1:19" s="13" customFormat="1" x14ac:dyDescent="0.2">
      <c r="A29" s="115"/>
      <c r="B29" s="116"/>
      <c r="C29" s="116"/>
      <c r="D29" s="116"/>
      <c r="E29" s="116"/>
      <c r="F29" s="116"/>
      <c r="G29" s="116"/>
      <c r="H29" s="116"/>
      <c r="I29" s="116"/>
      <c r="J29" s="116"/>
      <c r="K29" s="116"/>
      <c r="L29" s="116"/>
      <c r="M29" s="116"/>
      <c r="N29" s="116"/>
      <c r="O29" s="116"/>
      <c r="P29" s="116"/>
    </row>
    <row r="30" spans="1:19" s="13" customFormat="1" x14ac:dyDescent="0.2">
      <c r="A30" s="115"/>
      <c r="B30" s="116"/>
      <c r="C30" s="116"/>
      <c r="D30" s="116"/>
      <c r="E30" s="116"/>
      <c r="F30" s="116"/>
      <c r="G30" s="116"/>
      <c r="H30" s="116"/>
      <c r="I30" s="116"/>
      <c r="J30" s="116"/>
      <c r="K30" s="116"/>
      <c r="L30" s="116"/>
      <c r="M30" s="116"/>
      <c r="N30" s="116"/>
      <c r="O30" s="116"/>
      <c r="P30" s="116"/>
    </row>
    <row r="31" spans="1:19" s="13" customFormat="1" x14ac:dyDescent="0.2">
      <c r="A31" s="115"/>
      <c r="B31" s="116"/>
      <c r="C31" s="116"/>
      <c r="D31" s="116"/>
      <c r="E31" s="116"/>
      <c r="F31" s="116"/>
      <c r="G31" s="116"/>
      <c r="H31" s="116"/>
      <c r="I31" s="116"/>
      <c r="J31" s="116"/>
      <c r="K31" s="116"/>
      <c r="L31" s="116"/>
      <c r="M31" s="116"/>
      <c r="N31" s="116"/>
      <c r="O31" s="116"/>
      <c r="P31" s="116"/>
    </row>
    <row r="32" spans="1:19" s="13" customFormat="1" x14ac:dyDescent="0.2">
      <c r="A32" s="115"/>
      <c r="B32" s="116"/>
      <c r="C32" s="116"/>
      <c r="D32" s="116"/>
      <c r="E32" s="116"/>
      <c r="F32" s="116"/>
      <c r="G32" s="116"/>
      <c r="H32" s="116"/>
      <c r="I32" s="116"/>
      <c r="J32" s="116"/>
      <c r="K32" s="116"/>
      <c r="L32" s="116"/>
      <c r="M32" s="116"/>
      <c r="N32" s="116"/>
      <c r="O32" s="116"/>
      <c r="P32" s="116"/>
    </row>
    <row r="33" spans="1:16" s="13" customFormat="1" x14ac:dyDescent="0.2">
      <c r="A33" s="115"/>
      <c r="B33" s="116"/>
      <c r="C33" s="116"/>
      <c r="D33" s="116"/>
      <c r="E33" s="116"/>
      <c r="F33" s="116"/>
      <c r="G33" s="116"/>
      <c r="H33" s="116"/>
      <c r="I33" s="116"/>
      <c r="J33" s="116"/>
      <c r="K33" s="116"/>
      <c r="L33" s="116"/>
      <c r="M33" s="116"/>
      <c r="N33" s="116"/>
      <c r="O33" s="116"/>
      <c r="P33" s="116"/>
    </row>
    <row r="34" spans="1:16" s="13" customFormat="1" x14ac:dyDescent="0.2">
      <c r="A34" s="115"/>
      <c r="B34" s="116"/>
      <c r="C34" s="116"/>
      <c r="D34" s="116"/>
      <c r="E34" s="116"/>
      <c r="F34" s="116"/>
      <c r="G34" s="116"/>
      <c r="H34" s="116"/>
      <c r="I34" s="116"/>
      <c r="J34" s="116"/>
      <c r="K34" s="116"/>
      <c r="L34" s="116"/>
      <c r="M34" s="116"/>
      <c r="N34" s="116"/>
      <c r="O34" s="116"/>
      <c r="P34" s="116"/>
    </row>
    <row r="35" spans="1:16" s="13" customFormat="1" x14ac:dyDescent="0.2">
      <c r="A35" s="115"/>
      <c r="B35" s="116"/>
      <c r="C35" s="116"/>
      <c r="D35" s="116"/>
      <c r="E35" s="116"/>
      <c r="F35" s="116"/>
      <c r="G35" s="116"/>
      <c r="H35" s="116"/>
      <c r="I35" s="116"/>
      <c r="J35" s="116"/>
      <c r="K35" s="116"/>
      <c r="L35" s="116"/>
      <c r="M35" s="116"/>
      <c r="N35" s="116"/>
      <c r="O35" s="116"/>
      <c r="P35" s="116"/>
    </row>
    <row r="36" spans="1:16" s="13" customFormat="1" x14ac:dyDescent="0.2">
      <c r="A36" s="115"/>
      <c r="B36" s="116"/>
      <c r="C36" s="116"/>
      <c r="D36" s="116"/>
      <c r="E36" s="116"/>
      <c r="F36" s="116"/>
      <c r="G36" s="116"/>
      <c r="H36" s="116"/>
      <c r="I36" s="116"/>
      <c r="J36" s="116"/>
      <c r="K36" s="116"/>
      <c r="L36" s="116"/>
      <c r="M36" s="116"/>
      <c r="N36" s="116"/>
      <c r="O36" s="116"/>
      <c r="P36" s="116"/>
    </row>
    <row r="37" spans="1:16" s="13" customFormat="1" x14ac:dyDescent="0.2">
      <c r="A37" s="115"/>
      <c r="B37" s="116"/>
      <c r="C37" s="116"/>
      <c r="D37" s="116"/>
      <c r="E37" s="116"/>
      <c r="F37" s="116"/>
      <c r="G37" s="116"/>
      <c r="H37" s="116"/>
      <c r="I37" s="116"/>
      <c r="J37" s="116"/>
      <c r="K37" s="116"/>
      <c r="L37" s="116"/>
      <c r="M37" s="116"/>
      <c r="N37" s="116"/>
      <c r="O37" s="116"/>
      <c r="P37" s="116"/>
    </row>
    <row r="38" spans="1:16" s="13" customFormat="1" x14ac:dyDescent="0.2">
      <c r="A38" s="115"/>
      <c r="B38" s="116"/>
      <c r="C38" s="116"/>
      <c r="D38" s="116"/>
      <c r="E38" s="116"/>
      <c r="F38" s="116"/>
      <c r="G38" s="116"/>
      <c r="H38" s="116"/>
      <c r="I38" s="116"/>
      <c r="J38" s="116"/>
      <c r="K38" s="116"/>
      <c r="L38" s="116"/>
      <c r="M38" s="116"/>
      <c r="N38" s="116"/>
      <c r="O38" s="116"/>
      <c r="P38" s="116"/>
    </row>
    <row r="39" spans="1:16" s="13" customFormat="1" x14ac:dyDescent="0.2">
      <c r="A39" s="115"/>
      <c r="B39" s="116"/>
      <c r="C39" s="116"/>
      <c r="D39" s="116"/>
      <c r="E39" s="116"/>
      <c r="F39" s="116"/>
      <c r="G39" s="116"/>
      <c r="H39" s="116"/>
      <c r="I39" s="116"/>
      <c r="J39" s="116"/>
      <c r="K39" s="116"/>
      <c r="L39" s="116"/>
      <c r="M39" s="116"/>
      <c r="N39" s="116"/>
      <c r="O39" s="116"/>
      <c r="P39" s="116"/>
    </row>
    <row r="40" spans="1:16" s="13" customFormat="1" x14ac:dyDescent="0.2">
      <c r="A40" s="115"/>
      <c r="B40" s="116"/>
      <c r="C40" s="116"/>
      <c r="D40" s="116"/>
      <c r="E40" s="116"/>
      <c r="F40" s="116"/>
      <c r="G40" s="116"/>
      <c r="H40" s="116"/>
      <c r="I40" s="116"/>
      <c r="J40" s="116"/>
      <c r="K40" s="116"/>
      <c r="L40" s="116"/>
      <c r="M40" s="116"/>
      <c r="N40" s="116"/>
      <c r="O40" s="116"/>
      <c r="P40" s="116"/>
    </row>
    <row r="41" spans="1:16" s="13" customFormat="1" x14ac:dyDescent="0.2">
      <c r="A41" s="115"/>
      <c r="B41" s="116"/>
      <c r="C41" s="116"/>
      <c r="D41" s="116"/>
      <c r="E41" s="116"/>
      <c r="F41" s="116"/>
      <c r="G41" s="116"/>
      <c r="H41" s="116"/>
      <c r="I41" s="116"/>
      <c r="J41" s="116"/>
      <c r="K41" s="116"/>
      <c r="L41" s="116"/>
      <c r="M41" s="116"/>
      <c r="N41" s="116"/>
      <c r="O41" s="116"/>
      <c r="P41" s="116"/>
    </row>
    <row r="42" spans="1:16" s="13" customFormat="1" x14ac:dyDescent="0.2">
      <c r="A42" s="3"/>
      <c r="B42" s="3"/>
      <c r="C42" s="3"/>
      <c r="D42" s="3"/>
      <c r="E42" s="3"/>
      <c r="F42" s="3"/>
      <c r="G42" s="3"/>
      <c r="H42" s="3"/>
      <c r="I42" s="3"/>
      <c r="J42" s="3"/>
      <c r="K42" s="3"/>
      <c r="L42" s="3"/>
      <c r="M42" s="3"/>
      <c r="N42" s="3"/>
      <c r="O42" s="3"/>
      <c r="P42" s="3"/>
    </row>
    <row r="44" spans="1:16" x14ac:dyDescent="0.2">
      <c r="C44" s="118"/>
    </row>
    <row r="45" spans="1:16" x14ac:dyDescent="0.2">
      <c r="C45" s="118"/>
    </row>
    <row r="46" spans="1:16" x14ac:dyDescent="0.2">
      <c r="C46" s="118"/>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48"/>
  <sheetViews>
    <sheetView showGridLines="0" zoomScaleNormal="100" workbookViewId="0"/>
  </sheetViews>
  <sheetFormatPr defaultRowHeight="12.75" x14ac:dyDescent="0.2"/>
  <cols>
    <col min="1" max="1" width="30.85546875" style="3" customWidth="1"/>
    <col min="2" max="13" width="8.5703125" style="3" customWidth="1"/>
    <col min="14" max="14" width="10.42578125" style="3" customWidth="1"/>
    <col min="15" max="15" width="8.42578125" style="3" customWidth="1"/>
    <col min="16" max="16" width="11.42578125" style="3" bestFit="1" customWidth="1"/>
    <col min="17" max="16384" width="9.140625" style="3"/>
  </cols>
  <sheetData>
    <row r="1" spans="1:14" s="112" customFormat="1" ht="18.75" x14ac:dyDescent="0.3">
      <c r="A1" s="21" t="s">
        <v>180</v>
      </c>
      <c r="B1" s="45"/>
      <c r="C1" s="45"/>
      <c r="D1" s="45"/>
      <c r="E1" s="45"/>
      <c r="F1" s="45"/>
      <c r="G1" s="45"/>
      <c r="H1" s="45"/>
      <c r="I1" s="45"/>
      <c r="J1" s="45"/>
      <c r="K1" s="45"/>
      <c r="L1" s="45"/>
      <c r="M1" s="45"/>
      <c r="N1" s="111" t="str">
        <f>Obsah!$A$1</f>
        <v>2018</v>
      </c>
    </row>
    <row r="2" spans="1:14" s="13" customFormat="1" ht="7.5" customHeight="1" x14ac:dyDescent="0.2"/>
    <row r="3" spans="1:14" s="13" customFormat="1" ht="12" x14ac:dyDescent="0.2">
      <c r="A3" s="381"/>
      <c r="B3" s="371" t="s">
        <v>48</v>
      </c>
      <c r="C3" s="371"/>
      <c r="D3" s="371"/>
      <c r="E3" s="371" t="s">
        <v>49</v>
      </c>
      <c r="F3" s="371"/>
      <c r="G3" s="371"/>
      <c r="H3" s="371" t="s">
        <v>50</v>
      </c>
      <c r="I3" s="371"/>
      <c r="J3" s="371"/>
      <c r="K3" s="371" t="s">
        <v>51</v>
      </c>
      <c r="L3" s="371"/>
      <c r="M3" s="371"/>
      <c r="N3" s="369" t="s">
        <v>7</v>
      </c>
    </row>
    <row r="4" spans="1:14" s="13" customFormat="1" ht="12" customHeight="1" x14ac:dyDescent="0.2">
      <c r="A4" s="382"/>
      <c r="B4" s="109" t="s">
        <v>8</v>
      </c>
      <c r="C4" s="109" t="s">
        <v>9</v>
      </c>
      <c r="D4" s="109" t="s">
        <v>10</v>
      </c>
      <c r="E4" s="109" t="s">
        <v>11</v>
      </c>
      <c r="F4" s="109" t="s">
        <v>12</v>
      </c>
      <c r="G4" s="109" t="s">
        <v>13</v>
      </c>
      <c r="H4" s="109" t="s">
        <v>14</v>
      </c>
      <c r="I4" s="109" t="s">
        <v>15</v>
      </c>
      <c r="J4" s="109" t="s">
        <v>16</v>
      </c>
      <c r="K4" s="109" t="s">
        <v>17</v>
      </c>
      <c r="L4" s="109" t="s">
        <v>18</v>
      </c>
      <c r="M4" s="109" t="s">
        <v>19</v>
      </c>
      <c r="N4" s="370"/>
    </row>
    <row r="5" spans="1:14" s="13" customFormat="1" ht="12" customHeight="1" x14ac:dyDescent="0.2">
      <c r="A5" s="383" t="s">
        <v>183</v>
      </c>
      <c r="B5" s="376">
        <f>SUM(B6:D6)</f>
        <v>37940.742589806323</v>
      </c>
      <c r="C5" s="377"/>
      <c r="D5" s="378"/>
      <c r="E5" s="377">
        <f>SUM(E6:G6)</f>
        <v>12260.429237</v>
      </c>
      <c r="F5" s="377"/>
      <c r="G5" s="377"/>
      <c r="H5" s="376">
        <f>SUM(H6:J6)</f>
        <v>9580.4225099196246</v>
      </c>
      <c r="I5" s="377"/>
      <c r="J5" s="378"/>
      <c r="K5" s="376">
        <f>SUM(K6:M6)</f>
        <v>28768.971974721138</v>
      </c>
      <c r="L5" s="377"/>
      <c r="M5" s="378"/>
      <c r="N5" s="373">
        <f>SUM(B6:M6)</f>
        <v>88550.566311447095</v>
      </c>
    </row>
    <row r="6" spans="1:14" s="110" customFormat="1" ht="12" customHeight="1" x14ac:dyDescent="0.2">
      <c r="A6" s="375"/>
      <c r="B6" s="199">
        <f>SUM(B7:B22)</f>
        <v>12367.603769099545</v>
      </c>
      <c r="C6" s="65">
        <f t="shared" ref="C6:M6" si="0">SUM(C7:C22)</f>
        <v>13045.485000299894</v>
      </c>
      <c r="D6" s="200">
        <f t="shared" si="0"/>
        <v>12527.653820406889</v>
      </c>
      <c r="E6" s="65">
        <f t="shared" si="0"/>
        <v>5430.340733</v>
      </c>
      <c r="F6" s="65">
        <f t="shared" si="0"/>
        <v>3708.7197700000002</v>
      </c>
      <c r="G6" s="65">
        <f t="shared" si="0"/>
        <v>3121.3687340000001</v>
      </c>
      <c r="H6" s="199">
        <f t="shared" si="0"/>
        <v>2997.4683472031024</v>
      </c>
      <c r="I6" s="65">
        <f t="shared" si="0"/>
        <v>2952.8642868816933</v>
      </c>
      <c r="J6" s="200">
        <f t="shared" si="0"/>
        <v>3630.089875834828</v>
      </c>
      <c r="K6" s="199">
        <f t="shared" si="0"/>
        <v>6762.2869795803781</v>
      </c>
      <c r="L6" s="65">
        <f t="shared" si="0"/>
        <v>9790.7197040698302</v>
      </c>
      <c r="M6" s="200">
        <f t="shared" si="0"/>
        <v>12215.96529107093</v>
      </c>
      <c r="N6" s="361"/>
    </row>
    <row r="7" spans="1:14" s="13" customFormat="1" ht="12" customHeight="1" x14ac:dyDescent="0.2">
      <c r="A7" s="36" t="s">
        <v>44</v>
      </c>
      <c r="B7" s="201">
        <v>692.58001599999977</v>
      </c>
      <c r="C7" s="19">
        <v>696.02148000000011</v>
      </c>
      <c r="D7" s="202">
        <v>735.9537909999998</v>
      </c>
      <c r="E7" s="19">
        <v>420.83078499999999</v>
      </c>
      <c r="F7" s="19">
        <v>327.90714499999996</v>
      </c>
      <c r="G7" s="120">
        <v>284.211997</v>
      </c>
      <c r="H7" s="201">
        <v>223.07829700000008</v>
      </c>
      <c r="I7" s="19">
        <v>205.40640500000001</v>
      </c>
      <c r="J7" s="202">
        <v>304.8445190000001</v>
      </c>
      <c r="K7" s="201">
        <v>452.33174300000002</v>
      </c>
      <c r="L7" s="19">
        <v>632.58412300000009</v>
      </c>
      <c r="M7" s="202">
        <v>778.13560400000017</v>
      </c>
      <c r="N7" s="49">
        <f>SUM(B7:M7)</f>
        <v>5753.8859050000001</v>
      </c>
    </row>
    <row r="8" spans="1:14" s="13" customFormat="1" ht="12" customHeight="1" x14ac:dyDescent="0.2">
      <c r="A8" s="47" t="s">
        <v>43</v>
      </c>
      <c r="B8" s="203">
        <v>64.850376999999995</v>
      </c>
      <c r="C8" s="16">
        <v>58.33042600000001</v>
      </c>
      <c r="D8" s="204">
        <v>63.222609999999996</v>
      </c>
      <c r="E8" s="245">
        <v>39.934526000000005</v>
      </c>
      <c r="F8" s="16">
        <v>31.030490999999998</v>
      </c>
      <c r="G8" s="196">
        <v>28.477065999999994</v>
      </c>
      <c r="H8" s="203">
        <v>26.869043000000001</v>
      </c>
      <c r="I8" s="16">
        <v>24.332379999999997</v>
      </c>
      <c r="J8" s="204">
        <v>32.766883999999997</v>
      </c>
      <c r="K8" s="203">
        <v>46.566398</v>
      </c>
      <c r="L8" s="16">
        <v>55.47234499999999</v>
      </c>
      <c r="M8" s="204">
        <v>65.339963999999995</v>
      </c>
      <c r="N8" s="50">
        <f>SUM(B8:M8)</f>
        <v>537.19250999999997</v>
      </c>
    </row>
    <row r="9" spans="1:14" s="13" customFormat="1" ht="12" customHeight="1" x14ac:dyDescent="0.2">
      <c r="A9" s="47" t="s">
        <v>42</v>
      </c>
      <c r="B9" s="203">
        <v>1866.8175229999999</v>
      </c>
      <c r="C9" s="16">
        <v>1966.5713709999998</v>
      </c>
      <c r="D9" s="204">
        <v>1827.5210590000002</v>
      </c>
      <c r="E9" s="245">
        <v>539.17599200000006</v>
      </c>
      <c r="F9" s="16">
        <v>256.35092200000003</v>
      </c>
      <c r="G9" s="196">
        <v>239.81207900000004</v>
      </c>
      <c r="H9" s="203">
        <v>228.92874900000001</v>
      </c>
      <c r="I9" s="16">
        <v>221.49453</v>
      </c>
      <c r="J9" s="204">
        <v>313.77892199999997</v>
      </c>
      <c r="K9" s="203">
        <v>822.6154869999998</v>
      </c>
      <c r="L9" s="16">
        <v>1277.1356960000003</v>
      </c>
      <c r="M9" s="204">
        <v>1718.8088170000003</v>
      </c>
      <c r="N9" s="50">
        <f>SUM(B9:M9)</f>
        <v>11279.011147000001</v>
      </c>
    </row>
    <row r="10" spans="1:14" s="13" customFormat="1" ht="12" customHeight="1" x14ac:dyDescent="0.2">
      <c r="A10" s="47" t="s">
        <v>67</v>
      </c>
      <c r="B10" s="205">
        <v>0.72893999999999992</v>
      </c>
      <c r="C10" s="113">
        <v>0.66009000000000007</v>
      </c>
      <c r="D10" s="204">
        <v>0.73429400000000011</v>
      </c>
      <c r="E10" s="242">
        <v>0.75789099999999998</v>
      </c>
      <c r="F10" s="113">
        <v>0.99297199999999985</v>
      </c>
      <c r="G10" s="196">
        <v>0.62821199999999999</v>
      </c>
      <c r="H10" s="206">
        <v>0.85784400000000005</v>
      </c>
      <c r="I10" s="113">
        <v>2.0268070000000002</v>
      </c>
      <c r="J10" s="204">
        <v>1.0076270000000001</v>
      </c>
      <c r="K10" s="206">
        <v>1.491217</v>
      </c>
      <c r="L10" s="113">
        <v>1.3347419999999999</v>
      </c>
      <c r="M10" s="204">
        <v>0.72174400000000005</v>
      </c>
      <c r="N10" s="40">
        <f t="shared" ref="N10:N20" si="1">SUM(B10:M10)</f>
        <v>11.94238</v>
      </c>
    </row>
    <row r="11" spans="1:14" s="13" customFormat="1" ht="12" customHeight="1" x14ac:dyDescent="0.2">
      <c r="A11" s="47" t="s">
        <v>68</v>
      </c>
      <c r="B11" s="205">
        <v>11.251527820547386</v>
      </c>
      <c r="C11" s="113">
        <v>11.510159225375089</v>
      </c>
      <c r="D11" s="204">
        <v>11.123074116433404</v>
      </c>
      <c r="E11" s="242">
        <v>4.2300869151030067</v>
      </c>
      <c r="F11" s="113">
        <v>2.7112053340325879</v>
      </c>
      <c r="G11" s="196">
        <v>2.1050683318385586</v>
      </c>
      <c r="H11" s="206">
        <v>1.8690549216026149</v>
      </c>
      <c r="I11" s="113">
        <v>1.7381167648855589</v>
      </c>
      <c r="J11" s="204">
        <v>2.5070928197133227</v>
      </c>
      <c r="K11" s="206">
        <v>5.8610513159315962</v>
      </c>
      <c r="L11" s="113">
        <v>8.5195454527987149</v>
      </c>
      <c r="M11" s="204">
        <v>10.791738986549403</v>
      </c>
      <c r="N11" s="40">
        <f t="shared" si="1"/>
        <v>74.21772200481125</v>
      </c>
    </row>
    <row r="12" spans="1:14" s="13" customFormat="1" ht="12" customHeight="1" x14ac:dyDescent="0.2">
      <c r="A12" s="47" t="s">
        <v>69</v>
      </c>
      <c r="B12" s="205">
        <v>6.3600000000000002E-3</v>
      </c>
      <c r="C12" s="113">
        <v>1.6800000000000002E-2</v>
      </c>
      <c r="D12" s="204">
        <v>2.4709999999999999E-2</v>
      </c>
      <c r="E12" s="242">
        <v>0.44020999999999999</v>
      </c>
      <c r="F12" s="113">
        <v>7.594999999999999E-2</v>
      </c>
      <c r="G12" s="196">
        <v>6.7419999999999994E-2</v>
      </c>
      <c r="H12" s="206">
        <v>7.2120000000000004E-2</v>
      </c>
      <c r="I12" s="113">
        <v>6.9900000000000004E-2</v>
      </c>
      <c r="J12" s="204">
        <v>4.5689999999999995E-2</v>
      </c>
      <c r="K12" s="206">
        <v>3.5720000000000002E-2</v>
      </c>
      <c r="L12" s="113">
        <v>7.6499999999999997E-3</v>
      </c>
      <c r="M12" s="204">
        <v>5.8200000000000005E-3</v>
      </c>
      <c r="N12" s="40">
        <f t="shared" si="1"/>
        <v>0.86835000000000007</v>
      </c>
    </row>
    <row r="13" spans="1:14" s="13" customFormat="1" ht="12" customHeight="1" x14ac:dyDescent="0.2">
      <c r="A13" s="47" t="s">
        <v>41</v>
      </c>
      <c r="B13" s="205">
        <v>5841.6485190000003</v>
      </c>
      <c r="C13" s="113">
        <v>6162.7914310000024</v>
      </c>
      <c r="D13" s="204">
        <v>5909.4014239999988</v>
      </c>
      <c r="E13" s="242">
        <v>2556.1736100000003</v>
      </c>
      <c r="F13" s="113">
        <v>1575.651284</v>
      </c>
      <c r="G13" s="196">
        <v>1187.006337</v>
      </c>
      <c r="H13" s="206">
        <v>1112.1247720000003</v>
      </c>
      <c r="I13" s="113">
        <v>1156.0864370000002</v>
      </c>
      <c r="J13" s="204">
        <v>1653.3460329999996</v>
      </c>
      <c r="K13" s="206">
        <v>3241.7599940000005</v>
      </c>
      <c r="L13" s="113">
        <v>4745.7916720000003</v>
      </c>
      <c r="M13" s="204">
        <v>5799.2228080000004</v>
      </c>
      <c r="N13" s="40">
        <f t="shared" si="1"/>
        <v>40941.004321</v>
      </c>
    </row>
    <row r="14" spans="1:14" s="13" customFormat="1" ht="12" customHeight="1" x14ac:dyDescent="0.2">
      <c r="A14" s="47" t="s">
        <v>81</v>
      </c>
      <c r="B14" s="205">
        <v>36.419580000000003</v>
      </c>
      <c r="C14" s="113">
        <v>35.58325</v>
      </c>
      <c r="D14" s="204">
        <v>29.057650000000002</v>
      </c>
      <c r="E14" s="242">
        <v>18.132360000000002</v>
      </c>
      <c r="F14" s="113">
        <v>8.6640499999999996</v>
      </c>
      <c r="G14" s="196">
        <v>7.6055599999999997</v>
      </c>
      <c r="H14" s="206">
        <v>6.2669100000000002</v>
      </c>
      <c r="I14" s="113">
        <v>6.2698199999999993</v>
      </c>
      <c r="J14" s="204">
        <v>8.3709499999999988</v>
      </c>
      <c r="K14" s="206">
        <v>18.734970000000001</v>
      </c>
      <c r="L14" s="113">
        <v>26.673639999999999</v>
      </c>
      <c r="M14" s="204">
        <v>34.6477</v>
      </c>
      <c r="N14" s="40">
        <f t="shared" si="1"/>
        <v>236.42644000000001</v>
      </c>
    </row>
    <row r="15" spans="1:14" s="13" customFormat="1" ht="12" customHeight="1" x14ac:dyDescent="0.2">
      <c r="A15" s="47" t="s">
        <v>40</v>
      </c>
      <c r="B15" s="205">
        <v>0.14965999999999999</v>
      </c>
      <c r="C15" s="113">
        <v>4.3270000000000003E-2</v>
      </c>
      <c r="D15" s="204">
        <v>0.11637500000000001</v>
      </c>
      <c r="E15" s="242">
        <v>2.3257999999999997E-2</v>
      </c>
      <c r="F15" s="113">
        <v>0</v>
      </c>
      <c r="G15" s="196">
        <v>0</v>
      </c>
      <c r="H15" s="206">
        <v>0</v>
      </c>
      <c r="I15" s="113">
        <v>0</v>
      </c>
      <c r="J15" s="204">
        <v>4.2290000000000001E-3</v>
      </c>
      <c r="K15" s="206">
        <v>1.0572E-2</v>
      </c>
      <c r="L15" s="113">
        <v>0.15483</v>
      </c>
      <c r="M15" s="204">
        <v>0.13914600000000002</v>
      </c>
      <c r="N15" s="40">
        <f t="shared" si="1"/>
        <v>0.64134000000000002</v>
      </c>
    </row>
    <row r="16" spans="1:14" s="13" customFormat="1" ht="12" customHeight="1" x14ac:dyDescent="0.2">
      <c r="A16" s="47" t="s">
        <v>39</v>
      </c>
      <c r="B16" s="206">
        <v>42.120497999999991</v>
      </c>
      <c r="C16" s="113">
        <v>41.828936999999989</v>
      </c>
      <c r="D16" s="204">
        <v>42.243971999999992</v>
      </c>
      <c r="E16" s="242">
        <v>31.494432999999997</v>
      </c>
      <c r="F16" s="113">
        <v>37.028623999999994</v>
      </c>
      <c r="G16" s="196">
        <v>43.953330999999999</v>
      </c>
      <c r="H16" s="206">
        <v>54.472299999999997</v>
      </c>
      <c r="I16" s="113">
        <v>51.206489000000005</v>
      </c>
      <c r="J16" s="204">
        <v>55.217624999999991</v>
      </c>
      <c r="K16" s="206">
        <v>57.565272999999998</v>
      </c>
      <c r="L16" s="113">
        <v>39.283672999999993</v>
      </c>
      <c r="M16" s="204">
        <v>43.953009000000009</v>
      </c>
      <c r="N16" s="40">
        <f t="shared" si="1"/>
        <v>540.36816399999998</v>
      </c>
    </row>
    <row r="17" spans="1:17" s="13" customFormat="1" ht="12" customHeight="1" x14ac:dyDescent="0.2">
      <c r="A17" s="47" t="s">
        <v>38</v>
      </c>
      <c r="B17" s="206">
        <v>9.4366699999999994</v>
      </c>
      <c r="C17" s="113">
        <v>13.41132</v>
      </c>
      <c r="D17" s="204">
        <v>12.308181999999999</v>
      </c>
      <c r="E17" s="242">
        <v>6.2185119999999996</v>
      </c>
      <c r="F17" s="113">
        <v>2.8446130000000003</v>
      </c>
      <c r="G17" s="196">
        <v>17.054107999999999</v>
      </c>
      <c r="H17" s="206">
        <v>9.6344519999999996</v>
      </c>
      <c r="I17" s="113">
        <v>1.7915430000000001</v>
      </c>
      <c r="J17" s="204">
        <v>3.2258400000000003</v>
      </c>
      <c r="K17" s="206">
        <v>6.0694999999999997</v>
      </c>
      <c r="L17" s="113">
        <v>16.596879999999999</v>
      </c>
      <c r="M17" s="204">
        <v>10.016192999999999</v>
      </c>
      <c r="N17" s="40">
        <f t="shared" si="1"/>
        <v>108.60781300000001</v>
      </c>
    </row>
    <row r="18" spans="1:17" s="13" customFormat="1" ht="12" customHeight="1" x14ac:dyDescent="0.2">
      <c r="A18" s="47" t="s">
        <v>37</v>
      </c>
      <c r="B18" s="206">
        <v>295.71026208880403</v>
      </c>
      <c r="C18" s="113">
        <v>285.47979656616309</v>
      </c>
      <c r="D18" s="204">
        <v>259.68862907616449</v>
      </c>
      <c r="E18" s="242">
        <v>195.36594293438668</v>
      </c>
      <c r="F18" s="113">
        <v>234.353845781346</v>
      </c>
      <c r="G18" s="196">
        <v>232.89157100321796</v>
      </c>
      <c r="H18" s="206">
        <v>213.92973832728634</v>
      </c>
      <c r="I18" s="113">
        <v>212.9556089836959</v>
      </c>
      <c r="J18" s="204">
        <v>189.52068180915006</v>
      </c>
      <c r="K18" s="206">
        <v>252.39467903050175</v>
      </c>
      <c r="L18" s="113">
        <v>219.30484705308265</v>
      </c>
      <c r="M18" s="204">
        <v>281.26420064715393</v>
      </c>
      <c r="N18" s="40">
        <f t="shared" si="1"/>
        <v>2872.8598033009525</v>
      </c>
    </row>
    <row r="19" spans="1:17" s="13" customFormat="1" ht="12" customHeight="1" x14ac:dyDescent="0.2">
      <c r="A19" s="47" t="s">
        <v>36</v>
      </c>
      <c r="B19" s="206">
        <v>405.9192910000001</v>
      </c>
      <c r="C19" s="113">
        <v>407.01547200000005</v>
      </c>
      <c r="D19" s="204">
        <v>443.74559300000004</v>
      </c>
      <c r="E19" s="242">
        <v>252.455028</v>
      </c>
      <c r="F19" s="113">
        <v>275.66464300000001</v>
      </c>
      <c r="G19" s="196">
        <v>258.542913</v>
      </c>
      <c r="H19" s="206">
        <v>285.11970499999995</v>
      </c>
      <c r="I19" s="113">
        <v>313.44922800000006</v>
      </c>
      <c r="J19" s="204">
        <v>231.86789599999997</v>
      </c>
      <c r="K19" s="206">
        <v>334.47035299999999</v>
      </c>
      <c r="L19" s="113">
        <v>360.55970200000007</v>
      </c>
      <c r="M19" s="204">
        <v>457.26905800000003</v>
      </c>
      <c r="N19" s="40">
        <f t="shared" si="1"/>
        <v>4026.0788820000007</v>
      </c>
    </row>
    <row r="20" spans="1:17" s="13" customFormat="1" ht="12" customHeight="1" x14ac:dyDescent="0.2">
      <c r="A20" s="47" t="s">
        <v>3</v>
      </c>
      <c r="B20" s="206">
        <v>0</v>
      </c>
      <c r="C20" s="113">
        <v>0</v>
      </c>
      <c r="D20" s="204">
        <v>0</v>
      </c>
      <c r="E20" s="242">
        <v>0</v>
      </c>
      <c r="F20" s="113">
        <v>0</v>
      </c>
      <c r="G20" s="196">
        <v>0</v>
      </c>
      <c r="H20" s="206">
        <v>0</v>
      </c>
      <c r="I20" s="113">
        <v>0</v>
      </c>
      <c r="J20" s="204">
        <v>0</v>
      </c>
      <c r="K20" s="206">
        <v>0</v>
      </c>
      <c r="L20" s="113">
        <v>0</v>
      </c>
      <c r="M20" s="204">
        <v>0</v>
      </c>
      <c r="N20" s="40">
        <f t="shared" si="1"/>
        <v>0</v>
      </c>
    </row>
    <row r="21" spans="1:17" s="13" customFormat="1" ht="12" customHeight="1" x14ac:dyDescent="0.2">
      <c r="A21" s="47" t="s">
        <v>35</v>
      </c>
      <c r="B21" s="206">
        <v>11.713988000000001</v>
      </c>
      <c r="C21" s="113">
        <v>15.469733</v>
      </c>
      <c r="D21" s="204">
        <v>14.147019999999999</v>
      </c>
      <c r="E21" s="242">
        <v>3.2987340000000001</v>
      </c>
      <c r="F21" s="113">
        <v>1.9472609999999997</v>
      </c>
      <c r="G21" s="196">
        <v>3.8854510000000002</v>
      </c>
      <c r="H21" s="206">
        <v>8.698969</v>
      </c>
      <c r="I21" s="113">
        <v>5.2748680000000006</v>
      </c>
      <c r="J21" s="204">
        <v>5.4814880000000006</v>
      </c>
      <c r="K21" s="206">
        <v>5.5759910000000001</v>
      </c>
      <c r="L21" s="113">
        <v>8.6393709999999988</v>
      </c>
      <c r="M21" s="204">
        <v>6.7714799999999986</v>
      </c>
      <c r="N21" s="40">
        <f>SUM(B21:M21)</f>
        <v>90.904353999999998</v>
      </c>
    </row>
    <row r="22" spans="1:17" s="13" customFormat="1" ht="12" customHeight="1" thickBot="1" x14ac:dyDescent="0.25">
      <c r="A22" s="37" t="s">
        <v>34</v>
      </c>
      <c r="B22" s="207">
        <v>3088.2505571901961</v>
      </c>
      <c r="C22" s="114">
        <v>3350.7514645083561</v>
      </c>
      <c r="D22" s="208">
        <v>3178.3654372142914</v>
      </c>
      <c r="E22" s="114">
        <v>1361.8093641505104</v>
      </c>
      <c r="F22" s="114">
        <v>953.49676388462137</v>
      </c>
      <c r="G22" s="114">
        <v>815.12762066494361</v>
      </c>
      <c r="H22" s="207">
        <v>825.54639295421327</v>
      </c>
      <c r="I22" s="114">
        <v>750.76215413311161</v>
      </c>
      <c r="J22" s="208">
        <v>828.10439820596537</v>
      </c>
      <c r="K22" s="207">
        <v>1516.8040312339442</v>
      </c>
      <c r="L22" s="114">
        <v>2398.6609875639474</v>
      </c>
      <c r="M22" s="208">
        <v>3008.8780084372288</v>
      </c>
      <c r="N22" s="41">
        <f>SUM(B22:M22)</f>
        <v>22076.557180141332</v>
      </c>
    </row>
    <row r="23" spans="1:17" s="5" customFormat="1" ht="11.25" x14ac:dyDescent="0.2">
      <c r="A23" s="53"/>
      <c r="N23" s="4" t="s">
        <v>83</v>
      </c>
    </row>
    <row r="24" spans="1:17" s="13" customFormat="1" x14ac:dyDescent="0.2">
      <c r="A24" s="115"/>
      <c r="B24" s="116"/>
      <c r="C24" s="116"/>
      <c r="D24" s="116"/>
      <c r="E24" s="116"/>
      <c r="F24" s="116"/>
      <c r="G24" s="116"/>
      <c r="H24" s="116"/>
      <c r="I24" s="116"/>
      <c r="J24" s="116"/>
      <c r="K24" s="116"/>
      <c r="L24" s="116"/>
      <c r="M24" s="116"/>
      <c r="N24" s="115"/>
    </row>
    <row r="25" spans="1:17" s="13" customFormat="1" x14ac:dyDescent="0.2">
      <c r="A25" s="232" t="s">
        <v>44</v>
      </c>
      <c r="B25" s="52">
        <v>5753.8859050000001</v>
      </c>
      <c r="C25" s="116"/>
      <c r="D25" s="116"/>
      <c r="E25" s="116"/>
      <c r="F25" s="116"/>
      <c r="G25" s="116"/>
      <c r="H25" s="116"/>
      <c r="I25" s="116"/>
      <c r="J25" s="116"/>
      <c r="K25" s="116"/>
      <c r="L25" s="116"/>
      <c r="M25" s="116"/>
      <c r="N25" s="116"/>
    </row>
    <row r="26" spans="1:17" s="13" customFormat="1" x14ac:dyDescent="0.2">
      <c r="A26" s="232" t="s">
        <v>43</v>
      </c>
      <c r="B26" s="52">
        <v>537.19250999999997</v>
      </c>
      <c r="C26" s="116"/>
      <c r="D26" s="116"/>
      <c r="E26" s="116"/>
      <c r="F26" s="116"/>
      <c r="G26" s="116"/>
      <c r="H26" s="116"/>
      <c r="I26" s="116"/>
      <c r="J26" s="116"/>
      <c r="K26" s="116"/>
      <c r="L26" s="116"/>
      <c r="M26" s="116"/>
      <c r="N26" s="116"/>
      <c r="O26" s="117"/>
    </row>
    <row r="27" spans="1:17" s="13" customFormat="1" x14ac:dyDescent="0.2">
      <c r="A27" s="232" t="s">
        <v>42</v>
      </c>
      <c r="B27" s="52">
        <v>11279.011147000001</v>
      </c>
      <c r="C27" s="116"/>
      <c r="D27" s="116"/>
      <c r="E27" s="116"/>
      <c r="F27" s="116"/>
      <c r="G27" s="116"/>
      <c r="H27" s="116"/>
      <c r="I27" s="116"/>
      <c r="J27" s="116"/>
      <c r="K27" s="116"/>
      <c r="L27" s="116"/>
      <c r="M27" s="116"/>
      <c r="N27" s="116"/>
      <c r="O27" s="117"/>
    </row>
    <row r="28" spans="1:17" s="13" customFormat="1" x14ac:dyDescent="0.2">
      <c r="A28" s="232" t="s">
        <v>67</v>
      </c>
      <c r="B28" s="52">
        <v>11.94238</v>
      </c>
      <c r="C28" s="116"/>
      <c r="D28" s="116"/>
      <c r="E28" s="116"/>
      <c r="F28" s="116"/>
      <c r="G28" s="116"/>
      <c r="H28" s="116"/>
      <c r="I28" s="116"/>
      <c r="J28" s="116"/>
      <c r="K28" s="116"/>
      <c r="L28" s="116"/>
      <c r="M28" s="116"/>
      <c r="N28" s="116"/>
      <c r="Q28" s="14"/>
    </row>
    <row r="29" spans="1:17" s="13" customFormat="1" x14ac:dyDescent="0.2">
      <c r="A29" s="232" t="s">
        <v>68</v>
      </c>
      <c r="B29" s="52">
        <v>74.21772200481125</v>
      </c>
      <c r="C29" s="116"/>
      <c r="D29" s="116"/>
      <c r="E29" s="116"/>
      <c r="F29" s="116"/>
      <c r="G29" s="116"/>
      <c r="H29" s="116"/>
      <c r="I29" s="116"/>
      <c r="J29" s="116"/>
      <c r="K29" s="116"/>
      <c r="L29" s="116"/>
      <c r="M29" s="116"/>
      <c r="N29" s="116"/>
    </row>
    <row r="30" spans="1:17" s="13" customFormat="1" x14ac:dyDescent="0.2">
      <c r="A30" s="232" t="s">
        <v>69</v>
      </c>
      <c r="B30" s="52">
        <v>0.86835000000000007</v>
      </c>
      <c r="C30" s="116"/>
      <c r="D30" s="116"/>
      <c r="E30" s="116"/>
      <c r="F30" s="116"/>
      <c r="G30" s="116"/>
      <c r="H30" s="116"/>
      <c r="I30" s="116"/>
      <c r="J30" s="116"/>
      <c r="K30" s="116"/>
      <c r="L30" s="116"/>
      <c r="M30" s="116"/>
      <c r="N30" s="116"/>
    </row>
    <row r="31" spans="1:17" s="13" customFormat="1" x14ac:dyDescent="0.2">
      <c r="A31" s="232" t="s">
        <v>41</v>
      </c>
      <c r="B31" s="52">
        <v>40941.004321</v>
      </c>
      <c r="C31" s="116"/>
      <c r="D31" s="116"/>
      <c r="E31" s="116"/>
      <c r="F31" s="116"/>
      <c r="G31" s="116"/>
      <c r="H31" s="116"/>
      <c r="I31" s="116"/>
      <c r="J31" s="116"/>
      <c r="K31" s="116"/>
      <c r="L31" s="116"/>
      <c r="M31" s="116"/>
      <c r="N31" s="116"/>
    </row>
    <row r="32" spans="1:17" s="13" customFormat="1" x14ac:dyDescent="0.2">
      <c r="A32" s="232" t="s">
        <v>81</v>
      </c>
      <c r="B32" s="52">
        <v>236.42644000000001</v>
      </c>
      <c r="C32" s="116"/>
      <c r="D32" s="116"/>
      <c r="E32" s="116"/>
      <c r="F32" s="116"/>
      <c r="G32" s="116"/>
      <c r="H32" s="116"/>
      <c r="I32" s="116"/>
      <c r="J32" s="116"/>
      <c r="K32" s="116"/>
      <c r="L32" s="116"/>
      <c r="M32" s="116"/>
      <c r="N32" s="116"/>
    </row>
    <row r="33" spans="1:14" s="13" customFormat="1" x14ac:dyDescent="0.2">
      <c r="A33" s="232" t="s">
        <v>40</v>
      </c>
      <c r="B33" s="52">
        <v>0.64134000000000002</v>
      </c>
      <c r="C33" s="116"/>
      <c r="D33" s="116"/>
      <c r="E33" s="116"/>
      <c r="F33" s="116"/>
      <c r="G33" s="116"/>
      <c r="H33" s="116"/>
      <c r="I33" s="116"/>
      <c r="J33" s="116"/>
      <c r="K33" s="116"/>
      <c r="L33" s="116"/>
      <c r="M33" s="116"/>
      <c r="N33" s="116"/>
    </row>
    <row r="34" spans="1:14" s="13" customFormat="1" x14ac:dyDescent="0.2">
      <c r="A34" s="232" t="s">
        <v>39</v>
      </c>
      <c r="B34" s="52">
        <v>540.36816399999998</v>
      </c>
      <c r="C34" s="116"/>
      <c r="D34" s="116"/>
      <c r="E34" s="116"/>
      <c r="F34" s="116"/>
      <c r="G34" s="116"/>
      <c r="H34" s="116"/>
      <c r="I34" s="116"/>
      <c r="J34" s="116"/>
      <c r="K34" s="116"/>
      <c r="L34" s="116"/>
      <c r="M34" s="116"/>
      <c r="N34" s="116"/>
    </row>
    <row r="35" spans="1:14" s="13" customFormat="1" x14ac:dyDescent="0.2">
      <c r="A35" s="232" t="s">
        <v>38</v>
      </c>
      <c r="B35" s="52">
        <v>108.60781300000001</v>
      </c>
      <c r="C35" s="116"/>
      <c r="D35" s="116"/>
      <c r="E35" s="116"/>
      <c r="F35" s="116"/>
      <c r="G35" s="116"/>
      <c r="H35" s="116"/>
      <c r="I35" s="116"/>
      <c r="J35" s="116"/>
      <c r="K35" s="116"/>
      <c r="L35" s="116"/>
      <c r="M35" s="116"/>
      <c r="N35" s="116"/>
    </row>
    <row r="36" spans="1:14" s="13" customFormat="1" x14ac:dyDescent="0.2">
      <c r="A36" s="232" t="s">
        <v>37</v>
      </c>
      <c r="B36" s="52">
        <v>2872.8598033009525</v>
      </c>
      <c r="C36" s="116"/>
      <c r="D36" s="116"/>
      <c r="E36" s="116"/>
      <c r="F36" s="116"/>
      <c r="G36" s="116"/>
      <c r="H36" s="116"/>
      <c r="I36" s="116"/>
      <c r="J36" s="116"/>
      <c r="K36" s="116"/>
      <c r="L36" s="116"/>
      <c r="M36" s="116"/>
      <c r="N36" s="116"/>
    </row>
    <row r="37" spans="1:14" s="13" customFormat="1" x14ac:dyDescent="0.2">
      <c r="A37" s="232" t="s">
        <v>36</v>
      </c>
      <c r="B37" s="52">
        <v>4026.0788820000007</v>
      </c>
      <c r="C37" s="116"/>
      <c r="D37" s="116"/>
      <c r="E37" s="116"/>
      <c r="F37" s="116"/>
      <c r="G37" s="116"/>
      <c r="H37" s="116"/>
      <c r="I37" s="116"/>
      <c r="J37" s="116"/>
      <c r="K37" s="116"/>
      <c r="L37" s="116"/>
      <c r="M37" s="116"/>
      <c r="N37" s="116"/>
    </row>
    <row r="38" spans="1:14" s="13" customFormat="1" x14ac:dyDescent="0.2">
      <c r="A38" s="232" t="s">
        <v>3</v>
      </c>
      <c r="B38" s="52">
        <v>0</v>
      </c>
      <c r="C38" s="116"/>
      <c r="D38" s="116"/>
      <c r="E38" s="116"/>
      <c r="F38" s="116"/>
      <c r="G38" s="116"/>
      <c r="H38" s="116"/>
      <c r="I38" s="116"/>
      <c r="J38" s="116"/>
      <c r="K38" s="116"/>
      <c r="L38" s="116"/>
      <c r="M38" s="116"/>
      <c r="N38" s="116"/>
    </row>
    <row r="39" spans="1:14" s="13" customFormat="1" x14ac:dyDescent="0.2">
      <c r="A39" s="232" t="s">
        <v>35</v>
      </c>
      <c r="B39" s="52">
        <v>90.904353999999998</v>
      </c>
      <c r="C39" s="116"/>
      <c r="D39" s="116"/>
      <c r="E39" s="116"/>
      <c r="F39" s="116"/>
      <c r="G39" s="116"/>
      <c r="H39" s="116"/>
      <c r="I39" s="116"/>
      <c r="J39" s="116"/>
      <c r="K39" s="116"/>
      <c r="L39" s="116"/>
      <c r="M39" s="116"/>
      <c r="N39" s="116"/>
    </row>
    <row r="40" spans="1:14" s="13" customFormat="1" x14ac:dyDescent="0.2">
      <c r="A40" s="232" t="s">
        <v>34</v>
      </c>
      <c r="B40" s="52">
        <v>22076.557180141332</v>
      </c>
      <c r="C40" s="116"/>
      <c r="D40" s="116"/>
      <c r="E40" s="116"/>
      <c r="F40" s="116"/>
      <c r="G40" s="116"/>
      <c r="H40" s="116"/>
      <c r="I40" s="116"/>
      <c r="J40" s="116"/>
      <c r="K40" s="116"/>
      <c r="L40" s="116"/>
      <c r="M40" s="116"/>
      <c r="N40" s="116"/>
    </row>
    <row r="41" spans="1:14" s="13" customFormat="1" x14ac:dyDescent="0.2">
      <c r="A41" s="115"/>
      <c r="B41" s="116"/>
      <c r="C41" s="116"/>
      <c r="D41" s="116"/>
      <c r="E41" s="116"/>
      <c r="F41" s="116"/>
      <c r="G41" s="116"/>
      <c r="H41" s="116"/>
      <c r="I41" s="116"/>
      <c r="J41" s="116"/>
      <c r="K41" s="116"/>
      <c r="L41" s="116"/>
      <c r="M41" s="116"/>
      <c r="N41" s="116"/>
    </row>
    <row r="42" spans="1:14" s="13" customFormat="1" x14ac:dyDescent="0.2">
      <c r="A42" s="115"/>
      <c r="B42" s="116"/>
      <c r="C42" s="116"/>
      <c r="D42" s="116"/>
      <c r="E42" s="116"/>
      <c r="F42" s="116"/>
      <c r="G42" s="116"/>
      <c r="H42" s="116"/>
      <c r="I42" s="116"/>
      <c r="J42" s="116"/>
      <c r="K42" s="116"/>
      <c r="L42" s="116"/>
      <c r="M42" s="116"/>
      <c r="N42" s="116"/>
    </row>
    <row r="43" spans="1:14" s="13" customFormat="1" x14ac:dyDescent="0.2">
      <c r="A43" s="115"/>
      <c r="B43" s="116"/>
      <c r="C43" s="116"/>
      <c r="D43" s="116"/>
      <c r="E43" s="116"/>
      <c r="F43" s="116"/>
      <c r="G43" s="116"/>
      <c r="H43" s="116"/>
      <c r="I43" s="116"/>
      <c r="J43" s="116"/>
      <c r="K43" s="116"/>
      <c r="L43" s="116"/>
      <c r="M43" s="116"/>
      <c r="N43" s="116"/>
    </row>
    <row r="44" spans="1:14" s="13" customFormat="1" x14ac:dyDescent="0.2">
      <c r="A44" s="3"/>
      <c r="B44" s="3"/>
      <c r="C44" s="3"/>
      <c r="D44" s="3"/>
      <c r="E44" s="3"/>
      <c r="F44" s="3"/>
      <c r="G44" s="3"/>
      <c r="H44" s="3"/>
      <c r="I44" s="3"/>
      <c r="J44" s="3"/>
      <c r="K44" s="3"/>
      <c r="L44" s="3"/>
      <c r="M44" s="3"/>
      <c r="N44" s="3"/>
    </row>
    <row r="46" spans="1:14" x14ac:dyDescent="0.2">
      <c r="B46" s="118"/>
    </row>
    <row r="47" spans="1:14" x14ac:dyDescent="0.2">
      <c r="B47" s="118"/>
    </row>
    <row r="48" spans="1:14" x14ac:dyDescent="0.2">
      <c r="B48" s="118"/>
    </row>
  </sheetData>
  <mergeCells count="12">
    <mergeCell ref="N5:N6"/>
    <mergeCell ref="K5:M5"/>
    <mergeCell ref="H5:J5"/>
    <mergeCell ref="A3:A4"/>
    <mergeCell ref="N3:N4"/>
    <mergeCell ref="A5:A6"/>
    <mergeCell ref="B5:D5"/>
    <mergeCell ref="E5:G5"/>
    <mergeCell ref="B3:D3"/>
    <mergeCell ref="E3:G3"/>
    <mergeCell ref="H3:J3"/>
    <mergeCell ref="K3:M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A56D64-8DF2-4086-AB4B-3CBA3A915A64}"/>
</file>

<file path=customXml/itemProps2.xml><?xml version="1.0" encoding="utf-8"?>
<ds:datastoreItem xmlns:ds="http://schemas.openxmlformats.org/officeDocument/2006/customXml" ds:itemID="{8E04745D-55A7-40FB-954C-3D8D6251555C}"/>
</file>

<file path=customXml/itemProps3.xml><?xml version="1.0" encoding="utf-8"?>
<ds:datastoreItem xmlns:ds="http://schemas.openxmlformats.org/officeDocument/2006/customXml" ds:itemID="{7DCEBB90-A9D1-406B-9360-9560997FC4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47</vt:i4>
      </vt:variant>
      <vt:variant>
        <vt:lpstr>Pojmenované oblasti</vt:lpstr>
      </vt:variant>
      <vt:variant>
        <vt:i4>4</vt:i4>
      </vt:variant>
    </vt:vector>
  </HeadingPairs>
  <TitlesOfParts>
    <vt:vector size="51" baseType="lpstr">
      <vt:lpstr>Titulní</vt:lpstr>
      <vt:lpstr>Obsah</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11</vt:lpstr>
      <vt:lpstr>12</vt:lpstr>
      <vt:lpstr>'2'!Oblast_tisku</vt:lpstr>
      <vt:lpstr>'9'!Oblast_tisku</vt:lpstr>
      <vt:lpstr>Obsah!Oblast_tisku</vt:lpstr>
      <vt:lpstr>Titulní!Oblast_tisku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Liška Jan Ing.</cp:lastModifiedBy>
  <cp:lastPrinted>2019-05-10T11:09:20Z</cp:lastPrinted>
  <dcterms:created xsi:type="dcterms:W3CDTF">2006-03-02T11:20:40Z</dcterms:created>
  <dcterms:modified xsi:type="dcterms:W3CDTF">2019-05-13T06:31:49Z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